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สภา\วิเคราะห์งบ รพ.สต\วิเคราะห์งบ รพสต.,มิย.61\"/>
    </mc:Choice>
  </mc:AlternateContent>
  <bookViews>
    <workbookView xWindow="4335" yWindow="255" windowWidth="11025" windowHeight="5310" tabRatio="911" firstSheet="3" activeTab="18"/>
  </bookViews>
  <sheets>
    <sheet name="Sheet1" sheetId="63" r:id="rId1"/>
    <sheet name="คะแนน" sheetId="82" r:id="rId2"/>
    <sheet name="บก." sheetId="81" r:id="rId3"/>
    <sheet name="บึงกาฬ" sheetId="19" r:id="rId4"/>
    <sheet name="นภ" sheetId="74" r:id="rId5"/>
    <sheet name="หนองบัวลำภู" sheetId="15" r:id="rId6"/>
    <sheet name="อด" sheetId="75" r:id="rId7"/>
    <sheet name="อุดรธานี" sheetId="16" r:id="rId8"/>
    <sheet name="ลย." sheetId="76" r:id="rId9"/>
    <sheet name="เลย " sheetId="39" r:id="rId10"/>
    <sheet name="นค." sheetId="77" r:id="rId11"/>
    <sheet name="หนองคาย" sheetId="34" r:id="rId12"/>
    <sheet name="สกล" sheetId="78" r:id="rId13"/>
    <sheet name="สกลนคร" sheetId="32" r:id="rId14"/>
    <sheet name="นคร" sheetId="79" r:id="rId15"/>
    <sheet name="นครพนม" sheetId="30" r:id="rId16"/>
    <sheet name="1.สรุปรายงานการส่งงบ" sheetId="10" r:id="rId17"/>
    <sheet name="2.สรุปคะแนนการส่งงบ" sheetId="11" r:id="rId18"/>
    <sheet name="3. สรุปรวมราย CUP " sheetId="61" r:id="rId19"/>
  </sheets>
  <definedNames>
    <definedName name="_xlnm._FilterDatabase" localSheetId="18" hidden="1">'3. สรุปรวมราย CUP '!$A$4:$WVN$1070</definedName>
    <definedName name="_xlnm._FilterDatabase" localSheetId="1" hidden="1">คะแนน!$A$1:$G$881</definedName>
    <definedName name="_xlnm._FilterDatabase" localSheetId="6" hidden="1">อด!$Q$230:$AZ$230</definedName>
    <definedName name="_xlnm._FilterDatabase" localSheetId="7" hidden="1">อุดรธานี!$A$3:$AU$228</definedName>
    <definedName name="DATA1" localSheetId="18">#REF!</definedName>
    <definedName name="DATA1" localSheetId="9">#REF!</definedName>
    <definedName name="DATA1">#REF!</definedName>
    <definedName name="_xlnm.Print_Titles" localSheetId="18">'3. สรุปรวมราย CUP '!$1:$4</definedName>
  </definedNames>
  <calcPr calcId="162913"/>
</workbook>
</file>

<file path=xl/calcChain.xml><?xml version="1.0" encoding="utf-8"?>
<calcChain xmlns="http://schemas.openxmlformats.org/spreadsheetml/2006/main">
  <c r="AO5" i="30" l="1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140" i="30"/>
  <c r="AJ141" i="30"/>
  <c r="AJ142" i="30"/>
  <c r="AJ143" i="30"/>
  <c r="AJ144" i="30"/>
  <c r="AJ145" i="30"/>
  <c r="AJ146" i="30"/>
  <c r="AJ147" i="30"/>
  <c r="AJ148" i="30"/>
  <c r="AJ149" i="30"/>
  <c r="AJ150" i="30"/>
  <c r="AJ151" i="30"/>
  <c r="AJ152" i="30"/>
  <c r="AJ153" i="30"/>
  <c r="AJ154" i="30"/>
  <c r="AJ4" i="30"/>
  <c r="AL5" i="32"/>
  <c r="AL6" i="32"/>
  <c r="AL7" i="32"/>
  <c r="AL8" i="32"/>
  <c r="AL9" i="32"/>
  <c r="AL10" i="32"/>
  <c r="AL11" i="32"/>
  <c r="AL12" i="32"/>
  <c r="AL13" i="32"/>
  <c r="AL14" i="32"/>
  <c r="AL15" i="32"/>
  <c r="AL16" i="32"/>
  <c r="AL17" i="32"/>
  <c r="AL18" i="32"/>
  <c r="AL19" i="32"/>
  <c r="AL20" i="32"/>
  <c r="AL21" i="32"/>
  <c r="AL22" i="32"/>
  <c r="AL23" i="32"/>
  <c r="AL24" i="32"/>
  <c r="AL25" i="32"/>
  <c r="AL26" i="32"/>
  <c r="AL27" i="32"/>
  <c r="AL28" i="32"/>
  <c r="AL29" i="32"/>
  <c r="AL30" i="32"/>
  <c r="AL31" i="32"/>
  <c r="AL32" i="32"/>
  <c r="AL33" i="32"/>
  <c r="AL34" i="32"/>
  <c r="AL35" i="32"/>
  <c r="AL36" i="32"/>
  <c r="AL37" i="32"/>
  <c r="AL38" i="32"/>
  <c r="AL39" i="32"/>
  <c r="AL40" i="32"/>
  <c r="AL41" i="32"/>
  <c r="AL42" i="32"/>
  <c r="AL43" i="32"/>
  <c r="AL44" i="32"/>
  <c r="AL45" i="32"/>
  <c r="AL46" i="32"/>
  <c r="AL47" i="32"/>
  <c r="AL48" i="32"/>
  <c r="AL49" i="32"/>
  <c r="AL50" i="32"/>
  <c r="AL51" i="32"/>
  <c r="AL52" i="32"/>
  <c r="AL53" i="32"/>
  <c r="AL54" i="32"/>
  <c r="AL55" i="32"/>
  <c r="AL56" i="32"/>
  <c r="AL57" i="32"/>
  <c r="AL58" i="32"/>
  <c r="AL59" i="32"/>
  <c r="AL60" i="32"/>
  <c r="AL61" i="32"/>
  <c r="AL62" i="32"/>
  <c r="AL63" i="32"/>
  <c r="AL64" i="32"/>
  <c r="AL65" i="32"/>
  <c r="AL66" i="32"/>
  <c r="AL67" i="32"/>
  <c r="AL68" i="32"/>
  <c r="AL69" i="32"/>
  <c r="AL70" i="32"/>
  <c r="AL71" i="32"/>
  <c r="AL72" i="32"/>
  <c r="AL73" i="32"/>
  <c r="AL74" i="32"/>
  <c r="AL75" i="32"/>
  <c r="AL76" i="32"/>
  <c r="AL77" i="32"/>
  <c r="AL78" i="32"/>
  <c r="AL79" i="32"/>
  <c r="AL80" i="32"/>
  <c r="AL81" i="32"/>
  <c r="AL82" i="32"/>
  <c r="AL83" i="32"/>
  <c r="AL84" i="32"/>
  <c r="AL85" i="32"/>
  <c r="AL86" i="32"/>
  <c r="AL87" i="32"/>
  <c r="AL88" i="32"/>
  <c r="AL89" i="32"/>
  <c r="AL90" i="32"/>
  <c r="AL91" i="32"/>
  <c r="AL92" i="32"/>
  <c r="AL93" i="32"/>
  <c r="AL94" i="32"/>
  <c r="AL95" i="32"/>
  <c r="AL96" i="32"/>
  <c r="AL97" i="32"/>
  <c r="AL98" i="32"/>
  <c r="AL99" i="32"/>
  <c r="AL100" i="32"/>
  <c r="AL101" i="32"/>
  <c r="AL102" i="32"/>
  <c r="AL103" i="32"/>
  <c r="AL104" i="32"/>
  <c r="AL105" i="32"/>
  <c r="AL106" i="32"/>
  <c r="AL107" i="32"/>
  <c r="AL108" i="32"/>
  <c r="AL109" i="32"/>
  <c r="AL110" i="32"/>
  <c r="AL111" i="32"/>
  <c r="AL112" i="32"/>
  <c r="AL113" i="32"/>
  <c r="AL114" i="32"/>
  <c r="AL115" i="32"/>
  <c r="AL116" i="32"/>
  <c r="AL117" i="32"/>
  <c r="AL118" i="32"/>
  <c r="AL119" i="32"/>
  <c r="AL120" i="32"/>
  <c r="AL121" i="32"/>
  <c r="AL122" i="32"/>
  <c r="AL123" i="32"/>
  <c r="AL124" i="32"/>
  <c r="AL125" i="32"/>
  <c r="AL126" i="32"/>
  <c r="AL127" i="32"/>
  <c r="AL128" i="32"/>
  <c r="AL129" i="32"/>
  <c r="AL130" i="32"/>
  <c r="AL131" i="32"/>
  <c r="AL132" i="32"/>
  <c r="AL133" i="32"/>
  <c r="AL134" i="32"/>
  <c r="AL135" i="32"/>
  <c r="AL136" i="32"/>
  <c r="AL137" i="32"/>
  <c r="AL138" i="32"/>
  <c r="AL139" i="32"/>
  <c r="AL140" i="32"/>
  <c r="AL141" i="32"/>
  <c r="AL142" i="32"/>
  <c r="AL143" i="32"/>
  <c r="AL144" i="32"/>
  <c r="AL145" i="32"/>
  <c r="AL146" i="32"/>
  <c r="AL147" i="32"/>
  <c r="AL148" i="32"/>
  <c r="AL149" i="32"/>
  <c r="AL150" i="32"/>
  <c r="AL151" i="32"/>
  <c r="AL152" i="32"/>
  <c r="AL153" i="32"/>
  <c r="AL154" i="32"/>
  <c r="AL155" i="32"/>
  <c r="AL156" i="32"/>
  <c r="AL157" i="32"/>
  <c r="AL158" i="32"/>
  <c r="AL159" i="32"/>
  <c r="AL160" i="32"/>
  <c r="AL161" i="32"/>
  <c r="AL162" i="32"/>
  <c r="AL163" i="32"/>
  <c r="AL164" i="32"/>
  <c r="AL165" i="32"/>
  <c r="AL166" i="32"/>
  <c r="AL167" i="32"/>
  <c r="AL168" i="32"/>
  <c r="AL169" i="32"/>
  <c r="AL170" i="32"/>
  <c r="AL171" i="32"/>
  <c r="AL172" i="32"/>
  <c r="AL173" i="32"/>
  <c r="AL174" i="32"/>
  <c r="AL175" i="32"/>
  <c r="AL176" i="32"/>
  <c r="AL177" i="32"/>
  <c r="AL178" i="32"/>
  <c r="AL179" i="32"/>
  <c r="AL180" i="32"/>
  <c r="AL181" i="32"/>
  <c r="AL182" i="32"/>
  <c r="AL183" i="32"/>
  <c r="AL184" i="32"/>
  <c r="AL185" i="32"/>
  <c r="AL186" i="32"/>
  <c r="AL187" i="32"/>
  <c r="AL188" i="32"/>
  <c r="AL189" i="32"/>
  <c r="AL190" i="32"/>
  <c r="AL191" i="32"/>
  <c r="AL192" i="32"/>
  <c r="AL4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22" i="32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190" i="32"/>
  <c r="AK191" i="32"/>
  <c r="AK192" i="32"/>
  <c r="AK4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190" i="32"/>
  <c r="AJ191" i="32"/>
  <c r="AJ192" i="32"/>
  <c r="AJ4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H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190" i="32"/>
  <c r="AG191" i="32"/>
  <c r="AG192" i="32"/>
  <c r="AG4" i="32"/>
  <c r="D9" i="78"/>
  <c r="D8" i="78"/>
  <c r="D7" i="78"/>
  <c r="D6" i="78"/>
  <c r="D5" i="78"/>
  <c r="D4" i="78"/>
  <c r="D5" i="32"/>
  <c r="D6" i="32"/>
  <c r="D7" i="32"/>
  <c r="D8" i="32"/>
  <c r="D4" i="32"/>
  <c r="D21" i="78"/>
  <c r="D20" i="78"/>
  <c r="D19" i="78"/>
  <c r="D18" i="78"/>
  <c r="D17" i="78"/>
  <c r="D16" i="78"/>
  <c r="D15" i="78"/>
  <c r="D14" i="78"/>
  <c r="D13" i="78"/>
  <c r="D12" i="78"/>
  <c r="D11" i="78"/>
  <c r="D10" i="78"/>
  <c r="D10" i="32"/>
  <c r="D11" i="32"/>
  <c r="D12" i="32"/>
  <c r="D13" i="32"/>
  <c r="D14" i="32"/>
  <c r="D15" i="32"/>
  <c r="D16" i="32"/>
  <c r="D17" i="32"/>
  <c r="D18" i="32"/>
  <c r="D19" i="32"/>
  <c r="D20" i="32"/>
  <c r="D21" i="32"/>
  <c r="D9" i="32"/>
  <c r="AK5" i="34"/>
  <c r="AK6" i="34"/>
  <c r="AK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4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G5" i="34"/>
  <c r="AG6" i="34"/>
  <c r="AG7" i="34"/>
  <c r="AG8" i="34"/>
  <c r="AG9" i="34"/>
  <c r="AG10" i="34"/>
  <c r="AG11" i="34"/>
  <c r="AG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4" i="34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AP57" i="39"/>
  <c r="AP58" i="39"/>
  <c r="AP59" i="39"/>
  <c r="AP60" i="39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AP73" i="39"/>
  <c r="AP74" i="39"/>
  <c r="AP75" i="39"/>
  <c r="AP76" i="39"/>
  <c r="AP77" i="39"/>
  <c r="AP78" i="39"/>
  <c r="AP79" i="39"/>
  <c r="AP80" i="39"/>
  <c r="AP81" i="39"/>
  <c r="AP82" i="39"/>
  <c r="AP83" i="39"/>
  <c r="AP84" i="39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T5" i="16"/>
  <c r="AT6" i="16"/>
  <c r="AT7" i="16"/>
  <c r="AT8" i="16"/>
  <c r="AT9" i="16"/>
  <c r="AT10" i="16"/>
  <c r="AT11" i="16"/>
  <c r="AT12" i="16"/>
  <c r="AT14" i="16"/>
  <c r="AT15" i="16"/>
  <c r="AT16" i="16"/>
  <c r="AT17" i="16"/>
  <c r="AT18" i="16"/>
  <c r="AT19" i="16"/>
  <c r="AT20" i="16"/>
  <c r="AT21" i="16"/>
  <c r="AT22" i="16"/>
  <c r="AT23" i="16"/>
  <c r="AT24" i="16"/>
  <c r="AT25" i="16"/>
  <c r="AT26" i="16"/>
  <c r="AT27" i="16"/>
  <c r="AT28" i="16"/>
  <c r="AT29" i="16"/>
  <c r="AT30" i="16"/>
  <c r="AT31" i="16"/>
  <c r="AT32" i="16"/>
  <c r="AT33" i="16"/>
  <c r="AT34" i="16"/>
  <c r="AT35" i="16"/>
  <c r="AT36" i="16"/>
  <c r="AT37" i="16"/>
  <c r="AT38" i="16"/>
  <c r="AT39" i="16"/>
  <c r="AT40" i="16"/>
  <c r="AT41" i="16"/>
  <c r="AT42" i="16"/>
  <c r="AT43" i="16"/>
  <c r="AT44" i="16"/>
  <c r="AT45" i="16"/>
  <c r="AT46" i="16"/>
  <c r="AT47" i="16"/>
  <c r="AT48" i="16"/>
  <c r="AT49" i="16"/>
  <c r="AT50" i="16"/>
  <c r="AT51" i="16"/>
  <c r="AT52" i="16"/>
  <c r="AT53" i="16"/>
  <c r="AT54" i="16"/>
  <c r="AT55" i="16"/>
  <c r="AT56" i="16"/>
  <c r="AT57" i="16"/>
  <c r="AT58" i="16"/>
  <c r="AT59" i="16"/>
  <c r="AT60" i="16"/>
  <c r="AT61" i="16"/>
  <c r="AT62" i="16"/>
  <c r="AT63" i="16"/>
  <c r="AT64" i="16"/>
  <c r="AT65" i="16"/>
  <c r="AT66" i="16"/>
  <c r="AT67" i="16"/>
  <c r="AT68" i="16"/>
  <c r="AT69" i="16"/>
  <c r="AT70" i="16"/>
  <c r="AT71" i="16"/>
  <c r="AT72" i="16"/>
  <c r="AT73" i="16"/>
  <c r="AT74" i="16"/>
  <c r="AT75" i="16"/>
  <c r="AT76" i="16"/>
  <c r="AT77" i="16"/>
  <c r="AT78" i="16"/>
  <c r="AT79" i="16"/>
  <c r="AT80" i="16"/>
  <c r="AT81" i="16"/>
  <c r="AT82" i="16"/>
  <c r="AT83" i="16"/>
  <c r="AT84" i="16"/>
  <c r="AT85" i="16"/>
  <c r="AT86" i="16"/>
  <c r="AT87" i="16"/>
  <c r="AT88" i="16"/>
  <c r="AT89" i="16"/>
  <c r="AT90" i="16"/>
  <c r="AT91" i="16"/>
  <c r="AT92" i="16"/>
  <c r="AT93" i="16"/>
  <c r="AT94" i="16"/>
  <c r="AT95" i="16"/>
  <c r="AT96" i="16"/>
  <c r="AT97" i="16"/>
  <c r="AT98" i="16"/>
  <c r="AT99" i="16"/>
  <c r="AT100" i="16"/>
  <c r="AT101" i="16"/>
  <c r="AT102" i="16"/>
  <c r="AT103" i="16"/>
  <c r="AT104" i="16"/>
  <c r="AT105" i="16"/>
  <c r="AT106" i="16"/>
  <c r="AT107" i="16"/>
  <c r="AT108" i="16"/>
  <c r="AT109" i="16"/>
  <c r="AT110" i="16"/>
  <c r="AT111" i="16"/>
  <c r="AT112" i="16"/>
  <c r="AT113" i="16"/>
  <c r="AT114" i="16"/>
  <c r="AT115" i="16"/>
  <c r="AT116" i="16"/>
  <c r="AT117" i="16"/>
  <c r="AT118" i="16"/>
  <c r="AT119" i="16"/>
  <c r="AT120" i="16"/>
  <c r="AT121" i="16"/>
  <c r="AT122" i="16"/>
  <c r="AT123" i="16"/>
  <c r="AT124" i="16"/>
  <c r="AT125" i="16"/>
  <c r="AT126" i="16"/>
  <c r="AT127" i="16"/>
  <c r="AT128" i="16"/>
  <c r="AT129" i="16"/>
  <c r="AT130" i="16"/>
  <c r="AT131" i="16"/>
  <c r="AT132" i="16"/>
  <c r="AT133" i="16"/>
  <c r="AT134" i="16"/>
  <c r="AT135" i="16"/>
  <c r="AT136" i="16"/>
  <c r="AT137" i="16"/>
  <c r="AT138" i="16"/>
  <c r="AT139" i="16"/>
  <c r="AT140" i="16"/>
  <c r="AT141" i="16"/>
  <c r="AT142" i="16"/>
  <c r="AT143" i="16"/>
  <c r="AT144" i="16"/>
  <c r="AT145" i="16"/>
  <c r="AT146" i="16"/>
  <c r="AT147" i="16"/>
  <c r="AT148" i="16"/>
  <c r="AT149" i="16"/>
  <c r="AT150" i="16"/>
  <c r="AT151" i="16"/>
  <c r="AT152" i="16"/>
  <c r="AT153" i="16"/>
  <c r="AT154" i="16"/>
  <c r="AT155" i="16"/>
  <c r="AT156" i="16"/>
  <c r="AT157" i="16"/>
  <c r="AT158" i="16"/>
  <c r="AT159" i="16"/>
  <c r="AT160" i="16"/>
  <c r="AT161" i="16"/>
  <c r="AT162" i="16"/>
  <c r="AT163" i="16"/>
  <c r="AT164" i="16"/>
  <c r="AT165" i="16"/>
  <c r="AT166" i="16"/>
  <c r="AT167" i="16"/>
  <c r="AT168" i="16"/>
  <c r="AT169" i="16"/>
  <c r="AT170" i="16"/>
  <c r="AT171" i="16"/>
  <c r="AT172" i="16"/>
  <c r="AT173" i="16"/>
  <c r="AT174" i="16"/>
  <c r="AT175" i="16"/>
  <c r="AT176" i="16"/>
  <c r="AT177" i="16"/>
  <c r="AT178" i="16"/>
  <c r="AT179" i="16"/>
  <c r="AT180" i="16"/>
  <c r="AT181" i="16"/>
  <c r="AT182" i="16"/>
  <c r="AT183" i="16"/>
  <c r="AT184" i="16"/>
  <c r="AT185" i="16"/>
  <c r="AT186" i="16"/>
  <c r="AT187" i="16"/>
  <c r="AT188" i="16"/>
  <c r="AT189" i="16"/>
  <c r="AT190" i="16"/>
  <c r="AT191" i="16"/>
  <c r="AT192" i="16"/>
  <c r="AT193" i="16"/>
  <c r="AT194" i="16"/>
  <c r="AT195" i="16"/>
  <c r="AT196" i="16"/>
  <c r="AT197" i="16"/>
  <c r="AT198" i="16"/>
  <c r="AT199" i="16"/>
  <c r="AT200" i="16"/>
  <c r="AT201" i="16"/>
  <c r="AT202" i="16"/>
  <c r="AT203" i="16"/>
  <c r="AT204" i="16"/>
  <c r="AT205" i="16"/>
  <c r="AT206" i="16"/>
  <c r="AT207" i="16"/>
  <c r="AT208" i="16"/>
  <c r="AT209" i="16"/>
  <c r="AT210" i="16"/>
  <c r="AT211" i="16"/>
  <c r="AT212" i="16"/>
  <c r="AT213" i="16"/>
  <c r="AT214" i="16"/>
  <c r="AT215" i="16"/>
  <c r="AT216" i="16"/>
  <c r="AT217" i="16"/>
  <c r="AT218" i="16"/>
  <c r="AT219" i="16"/>
  <c r="AT220" i="16"/>
  <c r="AT221" i="16"/>
  <c r="AT222" i="16"/>
  <c r="AT223" i="16"/>
  <c r="AT224" i="16"/>
  <c r="AT225" i="16"/>
  <c r="AT226" i="16"/>
  <c r="AT227" i="16"/>
  <c r="AT228" i="16"/>
  <c r="AT4" i="16"/>
  <c r="AS5" i="16"/>
  <c r="AS6" i="16"/>
  <c r="AS7" i="16"/>
  <c r="AS8" i="16"/>
  <c r="AS9" i="16"/>
  <c r="AS10" i="16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216" i="16"/>
  <c r="AS217" i="16"/>
  <c r="AS218" i="16"/>
  <c r="AS219" i="16"/>
  <c r="AS220" i="16"/>
  <c r="AS221" i="16"/>
  <c r="AS222" i="16"/>
  <c r="AS223" i="16"/>
  <c r="AS224" i="16"/>
  <c r="AS225" i="16"/>
  <c r="AS226" i="16"/>
  <c r="AS227" i="16"/>
  <c r="AS228" i="16"/>
  <c r="AS4" i="16"/>
  <c r="AR5" i="16"/>
  <c r="AR6" i="16"/>
  <c r="AR7" i="16"/>
  <c r="AR8" i="16"/>
  <c r="AR9" i="16"/>
  <c r="AR10" i="16"/>
  <c r="AR11" i="16"/>
  <c r="AR12" i="16"/>
  <c r="AR13" i="16"/>
  <c r="AT13" i="16" s="1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218" i="16"/>
  <c r="AR219" i="16"/>
  <c r="AR220" i="16"/>
  <c r="AR221" i="16"/>
  <c r="AR222" i="16"/>
  <c r="AR223" i="16"/>
  <c r="AR224" i="16"/>
  <c r="AR225" i="16"/>
  <c r="AR226" i="16"/>
  <c r="AR227" i="16"/>
  <c r="AR228" i="16"/>
  <c r="AR4" i="16"/>
  <c r="AQ5" i="16"/>
  <c r="AQ6" i="16"/>
  <c r="AQ7" i="16"/>
  <c r="AQ8" i="16"/>
  <c r="AQ9" i="16"/>
  <c r="AQ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4" i="16"/>
  <c r="AQ215" i="16"/>
  <c r="AQ216" i="16"/>
  <c r="AQ217" i="16"/>
  <c r="AQ218" i="16"/>
  <c r="AQ219" i="16"/>
  <c r="AQ220" i="16"/>
  <c r="AQ221" i="16"/>
  <c r="AQ222" i="16"/>
  <c r="AQ223" i="16"/>
  <c r="AQ224" i="16"/>
  <c r="AQ225" i="16"/>
  <c r="AQ226" i="16"/>
  <c r="AQ227" i="16"/>
  <c r="AQ228" i="16"/>
  <c r="AQ4" i="16"/>
  <c r="AP5" i="16"/>
  <c r="AP6" i="16"/>
  <c r="AP7" i="16"/>
  <c r="AP8" i="16"/>
  <c r="AP9" i="16"/>
  <c r="AP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220" i="16"/>
  <c r="AP221" i="16"/>
  <c r="AP222" i="16"/>
  <c r="AP223" i="16"/>
  <c r="AP224" i="16"/>
  <c r="AP225" i="16"/>
  <c r="AP226" i="16"/>
  <c r="AP227" i="16"/>
  <c r="AP228" i="16"/>
  <c r="AP4" i="16"/>
  <c r="AO5" i="16"/>
  <c r="AO6" i="16"/>
  <c r="AO7" i="16"/>
  <c r="AO8" i="16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Q213" i="16" s="1"/>
  <c r="AO214" i="16"/>
  <c r="AO215" i="16"/>
  <c r="AO216" i="16"/>
  <c r="AO217" i="16"/>
  <c r="AO218" i="16"/>
  <c r="AO219" i="16"/>
  <c r="AO220" i="16"/>
  <c r="AO221" i="16"/>
  <c r="AO222" i="16"/>
  <c r="AO223" i="16"/>
  <c r="AO224" i="16"/>
  <c r="AO225" i="16"/>
  <c r="AO226" i="16"/>
  <c r="AO227" i="16"/>
  <c r="AO228" i="16"/>
  <c r="AO4" i="16"/>
  <c r="AM5" i="15"/>
  <c r="AM6" i="15"/>
  <c r="AM7" i="15"/>
  <c r="AM8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30" i="15"/>
  <c r="AM31" i="15"/>
  <c r="AM32" i="15"/>
  <c r="AM33" i="15"/>
  <c r="AM34" i="15"/>
  <c r="AM35" i="15"/>
  <c r="AM36" i="15"/>
  <c r="AM37" i="15"/>
  <c r="AM38" i="15"/>
  <c r="AM39" i="15"/>
  <c r="AM40" i="15"/>
  <c r="AM41" i="15"/>
  <c r="AM42" i="15"/>
  <c r="AM43" i="15"/>
  <c r="AM44" i="15"/>
  <c r="AM45" i="15"/>
  <c r="AM46" i="15"/>
  <c r="AM47" i="15"/>
  <c r="AM48" i="15"/>
  <c r="AM49" i="15"/>
  <c r="AM50" i="15"/>
  <c r="AM51" i="15"/>
  <c r="AM52" i="15"/>
  <c r="AM53" i="15"/>
  <c r="AM54" i="15"/>
  <c r="AM55" i="15"/>
  <c r="AM56" i="15"/>
  <c r="AM57" i="15"/>
  <c r="AM58" i="15"/>
  <c r="AM59" i="15"/>
  <c r="AM60" i="15"/>
  <c r="AM61" i="15"/>
  <c r="AM62" i="15"/>
  <c r="AM63" i="15"/>
  <c r="AM64" i="15"/>
  <c r="AM65" i="15"/>
  <c r="AM66" i="15"/>
  <c r="AM67" i="15"/>
  <c r="AM68" i="15"/>
  <c r="AM69" i="15"/>
  <c r="AM70" i="15"/>
  <c r="AM71" i="15"/>
  <c r="AM72" i="15"/>
  <c r="AM73" i="15"/>
  <c r="AM74" i="15"/>
  <c r="AM75" i="15"/>
  <c r="AM76" i="15"/>
  <c r="AM77" i="15"/>
  <c r="AM78" i="15"/>
  <c r="AM79" i="15"/>
  <c r="AM80" i="15"/>
  <c r="AM81" i="15"/>
  <c r="AM82" i="15"/>
  <c r="AM83" i="15"/>
  <c r="AM84" i="15"/>
  <c r="AM85" i="15"/>
  <c r="AM86" i="15"/>
  <c r="AM4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4" i="15"/>
  <c r="AK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72" i="15"/>
  <c r="AK73" i="15"/>
  <c r="AK74" i="15"/>
  <c r="AK75" i="15"/>
  <c r="AK76" i="15"/>
  <c r="AK77" i="15"/>
  <c r="AK78" i="15"/>
  <c r="AK79" i="15"/>
  <c r="AK80" i="15"/>
  <c r="AK81" i="15"/>
  <c r="AK82" i="15"/>
  <c r="AK83" i="15"/>
  <c r="AK84" i="15"/>
  <c r="AK85" i="15"/>
  <c r="AK86" i="15"/>
  <c r="AK4" i="15"/>
  <c r="AJ5" i="15"/>
  <c r="AJ6" i="15"/>
  <c r="AJ7" i="15"/>
  <c r="AJ8" i="15"/>
  <c r="AJ9" i="15"/>
  <c r="AJ10" i="15"/>
  <c r="AJ11" i="15"/>
  <c r="AJ12" i="15"/>
  <c r="AJ13" i="15"/>
  <c r="AJ14" i="15"/>
  <c r="AJ15" i="15"/>
  <c r="AJ16" i="15"/>
  <c r="AJ17" i="15"/>
  <c r="AJ18" i="15"/>
  <c r="AJ19" i="15"/>
  <c r="AJ20" i="15"/>
  <c r="AJ21" i="15"/>
  <c r="AJ22" i="15"/>
  <c r="AJ23" i="15"/>
  <c r="AJ24" i="15"/>
  <c r="AJ25" i="15"/>
  <c r="AJ26" i="15"/>
  <c r="AJ27" i="15"/>
  <c r="AJ28" i="15"/>
  <c r="AJ29" i="15"/>
  <c r="AJ30" i="15"/>
  <c r="AJ31" i="15"/>
  <c r="AJ32" i="15"/>
  <c r="AJ33" i="15"/>
  <c r="AJ34" i="15"/>
  <c r="AJ35" i="15"/>
  <c r="AJ36" i="15"/>
  <c r="AJ37" i="15"/>
  <c r="AJ38" i="15"/>
  <c r="AJ39" i="15"/>
  <c r="AJ40" i="15"/>
  <c r="AJ41" i="15"/>
  <c r="AJ42" i="15"/>
  <c r="AJ43" i="15"/>
  <c r="AJ44" i="15"/>
  <c r="AJ45" i="15"/>
  <c r="AJ46" i="15"/>
  <c r="AJ47" i="15"/>
  <c r="AJ48" i="15"/>
  <c r="AJ49" i="15"/>
  <c r="AJ50" i="15"/>
  <c r="AJ51" i="15"/>
  <c r="AJ52" i="15"/>
  <c r="AJ53" i="15"/>
  <c r="AJ54" i="15"/>
  <c r="AJ55" i="15"/>
  <c r="AJ56" i="15"/>
  <c r="AJ57" i="15"/>
  <c r="AJ58" i="15"/>
  <c r="AJ59" i="15"/>
  <c r="AJ60" i="15"/>
  <c r="AJ61" i="15"/>
  <c r="AJ62" i="15"/>
  <c r="AJ63" i="15"/>
  <c r="AJ64" i="15"/>
  <c r="AJ65" i="15"/>
  <c r="AJ66" i="15"/>
  <c r="AJ67" i="15"/>
  <c r="AJ68" i="15"/>
  <c r="AJ69" i="15"/>
  <c r="AJ70" i="15"/>
  <c r="AJ71" i="15"/>
  <c r="AJ72" i="15"/>
  <c r="AJ73" i="15"/>
  <c r="AJ74" i="15"/>
  <c r="AJ75" i="15"/>
  <c r="AJ76" i="15"/>
  <c r="AJ77" i="15"/>
  <c r="AJ78" i="15"/>
  <c r="AJ79" i="15"/>
  <c r="AJ80" i="15"/>
  <c r="AJ81" i="15"/>
  <c r="AJ82" i="15"/>
  <c r="AJ83" i="15"/>
  <c r="AJ84" i="15"/>
  <c r="AJ85" i="15"/>
  <c r="AJ86" i="15"/>
  <c r="AJ4" i="15"/>
  <c r="AI5" i="15"/>
  <c r="AI6" i="15"/>
  <c r="AI7" i="15"/>
  <c r="AI8" i="15"/>
  <c r="AI9" i="15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78" i="15"/>
  <c r="AI79" i="15"/>
  <c r="AI80" i="15"/>
  <c r="AI81" i="15"/>
  <c r="AI82" i="15"/>
  <c r="AI83" i="15"/>
  <c r="AI84" i="15"/>
  <c r="AI85" i="15"/>
  <c r="AI86" i="15"/>
  <c r="AI4" i="15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H59" i="15"/>
  <c r="AH60" i="15"/>
  <c r="AH61" i="15"/>
  <c r="AH62" i="15"/>
  <c r="AH63" i="15"/>
  <c r="AH64" i="15"/>
  <c r="AH65" i="15"/>
  <c r="AH66" i="15"/>
  <c r="AH67" i="15"/>
  <c r="AH68" i="15"/>
  <c r="AH69" i="15"/>
  <c r="AH70" i="15"/>
  <c r="AH71" i="15"/>
  <c r="AH72" i="15"/>
  <c r="AH73" i="15"/>
  <c r="AH74" i="15"/>
  <c r="AH75" i="15"/>
  <c r="AH76" i="15"/>
  <c r="AH77" i="15"/>
  <c r="AH78" i="15"/>
  <c r="AH79" i="15"/>
  <c r="AH80" i="15"/>
  <c r="AH81" i="15"/>
  <c r="AH82" i="15"/>
  <c r="AH83" i="15"/>
  <c r="AH84" i="15"/>
  <c r="AH85" i="15"/>
  <c r="AH86" i="15"/>
  <c r="AH4" i="15"/>
  <c r="AN5" i="19" l="1"/>
  <c r="AN6" i="19"/>
  <c r="AN7" i="19"/>
  <c r="AN8" i="19"/>
  <c r="AN9" i="19"/>
  <c r="AN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4" i="19"/>
  <c r="AM5" i="19"/>
  <c r="AM6" i="19"/>
  <c r="AM7" i="19"/>
  <c r="AM8" i="19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4" i="19"/>
  <c r="AL5" i="19"/>
  <c r="AL6" i="19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4" i="19"/>
  <c r="AK5" i="19"/>
  <c r="AK6" i="19"/>
  <c r="AK7" i="19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4" i="19"/>
  <c r="AJ5" i="19"/>
  <c r="AJ6" i="19"/>
  <c r="AJ7" i="19"/>
  <c r="AJ8" i="19"/>
  <c r="AJ9" i="19"/>
  <c r="AJ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4" i="19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4" i="19"/>
  <c r="H1066" i="61" l="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26" i="61"/>
  <c r="H417" i="61"/>
  <c r="H411" i="61"/>
  <c r="H400" i="61"/>
  <c r="H394" i="61"/>
  <c r="H387" i="61"/>
  <c r="H372" i="61"/>
  <c r="H361" i="61"/>
  <c r="H339" i="61"/>
  <c r="H322" i="61"/>
  <c r="H310" i="61"/>
  <c r="H296" i="61"/>
  <c r="H290" i="61"/>
  <c r="H282" i="61"/>
  <c r="H255" i="61"/>
  <c r="H266" i="61" s="1"/>
  <c r="H236" i="6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82" i="61" l="1"/>
  <c r="H179" i="61"/>
  <c r="H684" i="61"/>
  <c r="H1067" i="61"/>
  <c r="H890" i="61"/>
  <c r="H590" i="61"/>
  <c r="H433" i="61"/>
  <c r="J585" i="61"/>
  <c r="J586" i="61"/>
  <c r="J587" i="61"/>
  <c r="J588" i="61"/>
  <c r="J584" i="61"/>
  <c r="J575" i="61"/>
  <c r="J576" i="61"/>
  <c r="J577" i="61"/>
  <c r="J578" i="61"/>
  <c r="J579" i="61"/>
  <c r="J580" i="61"/>
  <c r="J581" i="61"/>
  <c r="J574" i="61"/>
  <c r="J567" i="61"/>
  <c r="J568" i="61"/>
  <c r="J569" i="61"/>
  <c r="J570" i="61"/>
  <c r="J571" i="61"/>
  <c r="J566" i="61"/>
  <c r="J560" i="61"/>
  <c r="J561" i="61"/>
  <c r="J562" i="61"/>
  <c r="J563" i="61"/>
  <c r="J559" i="61"/>
  <c r="J553" i="61"/>
  <c r="J554" i="61"/>
  <c r="J555" i="61"/>
  <c r="J556" i="61"/>
  <c r="J552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33" i="61"/>
  <c r="J523" i="61"/>
  <c r="J524" i="61"/>
  <c r="J525" i="61"/>
  <c r="J526" i="61"/>
  <c r="J527" i="61"/>
  <c r="J528" i="61"/>
  <c r="J529" i="61"/>
  <c r="J530" i="61"/>
  <c r="J522" i="61"/>
  <c r="J515" i="61"/>
  <c r="J516" i="61"/>
  <c r="J517" i="61"/>
  <c r="J518" i="61"/>
  <c r="J519" i="61"/>
  <c r="J514" i="61"/>
  <c r="J508" i="61"/>
  <c r="J509" i="61"/>
  <c r="J510" i="61"/>
  <c r="J511" i="61"/>
  <c r="J507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92" i="61"/>
  <c r="J481" i="61"/>
  <c r="J482" i="61"/>
  <c r="J483" i="61"/>
  <c r="J484" i="61"/>
  <c r="J485" i="61"/>
  <c r="J486" i="61"/>
  <c r="J487" i="61"/>
  <c r="J488" i="61"/>
  <c r="J489" i="61"/>
  <c r="J480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4" i="61"/>
  <c r="J458" i="61"/>
  <c r="J459" i="61"/>
  <c r="J460" i="61"/>
  <c r="J461" i="61"/>
  <c r="J457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36" i="61"/>
  <c r="H1069" i="61" l="1"/>
  <c r="AG3" i="32" l="1"/>
  <c r="J226" i="61" l="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212" i="61"/>
  <c r="J183" i="61"/>
  <c r="J184" i="61"/>
  <c r="J185" i="61"/>
  <c r="J186" i="61"/>
  <c r="J187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2" i="61"/>
  <c r="AK3" i="32" l="1"/>
  <c r="AL3" i="32"/>
  <c r="J1063" i="61" l="1"/>
  <c r="J1064" i="61"/>
  <c r="J1065" i="61"/>
  <c r="J1062" i="61"/>
  <c r="J1056" i="61"/>
  <c r="J1057" i="61"/>
  <c r="J1058" i="61"/>
  <c r="J1059" i="61"/>
  <c r="J1055" i="61"/>
  <c r="J1043" i="61"/>
  <c r="J1044" i="61"/>
  <c r="J1045" i="61"/>
  <c r="J1046" i="61"/>
  <c r="J1047" i="61"/>
  <c r="J1048" i="61"/>
  <c r="J1049" i="61"/>
  <c r="J1050" i="61"/>
  <c r="J1051" i="61"/>
  <c r="J1052" i="61"/>
  <c r="J1042" i="61"/>
  <c r="J1032" i="61"/>
  <c r="J1033" i="61"/>
  <c r="J1034" i="61"/>
  <c r="J1035" i="61"/>
  <c r="J1036" i="61"/>
  <c r="J1037" i="61"/>
  <c r="J1038" i="61"/>
  <c r="J1039" i="61"/>
  <c r="J103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1011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90" i="61"/>
  <c r="J979" i="61"/>
  <c r="J980" i="61"/>
  <c r="J981" i="61"/>
  <c r="J982" i="61"/>
  <c r="J983" i="61"/>
  <c r="J984" i="61"/>
  <c r="J985" i="61"/>
  <c r="J986" i="61"/>
  <c r="J987" i="61"/>
  <c r="J978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61" i="61"/>
  <c r="J958" i="61"/>
  <c r="J951" i="61"/>
  <c r="J952" i="61"/>
  <c r="J953" i="61"/>
  <c r="J954" i="61"/>
  <c r="J955" i="61"/>
  <c r="J956" i="61"/>
  <c r="J957" i="61"/>
  <c r="J950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31" i="61"/>
  <c r="J921" i="61"/>
  <c r="J922" i="61"/>
  <c r="J923" i="61"/>
  <c r="J924" i="61"/>
  <c r="J925" i="61"/>
  <c r="J926" i="61"/>
  <c r="J927" i="61"/>
  <c r="J928" i="61"/>
  <c r="J920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93" i="61"/>
  <c r="J882" i="61"/>
  <c r="J883" i="61"/>
  <c r="J884" i="61"/>
  <c r="J885" i="61"/>
  <c r="J886" i="61"/>
  <c r="J887" i="61"/>
  <c r="J888" i="61"/>
  <c r="J881" i="61"/>
  <c r="J873" i="61"/>
  <c r="J874" i="61"/>
  <c r="J875" i="61"/>
  <c r="J876" i="61"/>
  <c r="J877" i="61"/>
  <c r="J878" i="61"/>
  <c r="J872" i="61"/>
  <c r="J865" i="61"/>
  <c r="J866" i="61"/>
  <c r="J867" i="61"/>
  <c r="J868" i="61"/>
  <c r="J869" i="61"/>
  <c r="J864" i="61"/>
  <c r="J858" i="61"/>
  <c r="J859" i="61"/>
  <c r="J860" i="61"/>
  <c r="J861" i="61"/>
  <c r="J857" i="61"/>
  <c r="J852" i="61"/>
  <c r="J853" i="61"/>
  <c r="J854" i="61"/>
  <c r="J851" i="61"/>
  <c r="J846" i="61"/>
  <c r="J847" i="61"/>
  <c r="J848" i="61"/>
  <c r="J845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23" i="61"/>
  <c r="J811" i="61"/>
  <c r="J812" i="61"/>
  <c r="J813" i="61"/>
  <c r="J814" i="61"/>
  <c r="J815" i="61"/>
  <c r="J816" i="61"/>
  <c r="J817" i="61"/>
  <c r="J818" i="61"/>
  <c r="J819" i="61"/>
  <c r="J820" i="61"/>
  <c r="J810" i="61"/>
  <c r="J799" i="61"/>
  <c r="J800" i="61"/>
  <c r="J801" i="61"/>
  <c r="J802" i="61"/>
  <c r="J803" i="61"/>
  <c r="J804" i="61"/>
  <c r="J805" i="61"/>
  <c r="J806" i="61"/>
  <c r="J807" i="61"/>
  <c r="J798" i="61"/>
  <c r="J791" i="61"/>
  <c r="J792" i="61"/>
  <c r="J793" i="61"/>
  <c r="J794" i="61"/>
  <c r="J795" i="61"/>
  <c r="J79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70" i="61"/>
  <c r="J765" i="61"/>
  <c r="J766" i="61"/>
  <c r="J767" i="61"/>
  <c r="J764" i="61"/>
  <c r="J754" i="61"/>
  <c r="J755" i="61"/>
  <c r="J756" i="61"/>
  <c r="J757" i="61"/>
  <c r="J758" i="61"/>
  <c r="J759" i="61"/>
  <c r="J760" i="61"/>
  <c r="J761" i="61"/>
  <c r="J753" i="61"/>
  <c r="J745" i="61"/>
  <c r="J746" i="61"/>
  <c r="J747" i="61"/>
  <c r="J748" i="61"/>
  <c r="J749" i="61"/>
  <c r="J750" i="61"/>
  <c r="J744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8" i="61"/>
  <c r="J722" i="61"/>
  <c r="J723" i="61"/>
  <c r="J724" i="61"/>
  <c r="J725" i="61"/>
  <c r="J721" i="61"/>
  <c r="J714" i="61"/>
  <c r="J715" i="61"/>
  <c r="J716" i="61"/>
  <c r="J717" i="61"/>
  <c r="J718" i="61"/>
  <c r="J713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687" i="61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742" i="61" l="1"/>
  <c r="J429" i="61"/>
  <c r="J430" i="61"/>
  <c r="J431" i="61"/>
  <c r="J428" i="61"/>
  <c r="J422" i="61"/>
  <c r="J423" i="61"/>
  <c r="J424" i="61"/>
  <c r="J425" i="61"/>
  <c r="J421" i="61"/>
  <c r="J414" i="61"/>
  <c r="J415" i="61"/>
  <c r="J416" i="61"/>
  <c r="J413" i="61"/>
  <c r="J403" i="61"/>
  <c r="J404" i="61"/>
  <c r="J405" i="61"/>
  <c r="J406" i="61"/>
  <c r="J407" i="61"/>
  <c r="J408" i="61"/>
  <c r="J409" i="61"/>
  <c r="J410" i="61"/>
  <c r="J402" i="61"/>
  <c r="J397" i="61"/>
  <c r="J398" i="61"/>
  <c r="J399" i="61"/>
  <c r="J396" i="61"/>
  <c r="J390" i="61"/>
  <c r="J391" i="61"/>
  <c r="J392" i="61"/>
  <c r="J393" i="61"/>
  <c r="J389" i="61"/>
  <c r="J377" i="61"/>
  <c r="J378" i="61"/>
  <c r="J379" i="61"/>
  <c r="J380" i="61"/>
  <c r="J381" i="61"/>
  <c r="J382" i="61"/>
  <c r="J383" i="61"/>
  <c r="J384" i="61"/>
  <c r="J385" i="61"/>
  <c r="J386" i="61"/>
  <c r="J376" i="61"/>
  <c r="J375" i="61"/>
  <c r="J374" i="61"/>
  <c r="J364" i="61"/>
  <c r="J365" i="61"/>
  <c r="J366" i="61"/>
  <c r="J367" i="61"/>
  <c r="J368" i="61"/>
  <c r="J369" i="61"/>
  <c r="J370" i="61"/>
  <c r="J371" i="61"/>
  <c r="J363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60" i="61"/>
  <c r="J342" i="61"/>
  <c r="J341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38" i="61"/>
  <c r="J324" i="61"/>
  <c r="J313" i="61"/>
  <c r="J314" i="61"/>
  <c r="J315" i="61"/>
  <c r="J316" i="61"/>
  <c r="J317" i="61"/>
  <c r="J318" i="61"/>
  <c r="J319" i="61"/>
  <c r="J320" i="61"/>
  <c r="J321" i="61"/>
  <c r="J312" i="61"/>
  <c r="J299" i="61"/>
  <c r="J300" i="61"/>
  <c r="J301" i="61"/>
  <c r="J302" i="61"/>
  <c r="J303" i="61"/>
  <c r="J304" i="61"/>
  <c r="J305" i="61"/>
  <c r="J306" i="61"/>
  <c r="J307" i="61"/>
  <c r="J308" i="61"/>
  <c r="J309" i="61"/>
  <c r="J298" i="61"/>
  <c r="J293" i="61"/>
  <c r="J294" i="61"/>
  <c r="J295" i="61"/>
  <c r="J292" i="61"/>
  <c r="J285" i="61"/>
  <c r="J286" i="61"/>
  <c r="J287" i="61"/>
  <c r="J288" i="61"/>
  <c r="J289" i="61"/>
  <c r="J284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81" i="61"/>
  <c r="J268" i="61"/>
  <c r="J258" i="61"/>
  <c r="J259" i="61"/>
  <c r="J260" i="61"/>
  <c r="J261" i="61"/>
  <c r="J262" i="61"/>
  <c r="J263" i="61"/>
  <c r="J264" i="61"/>
  <c r="J265" i="61"/>
  <c r="J257" i="61"/>
  <c r="J239" i="61"/>
  <c r="J240" i="61"/>
  <c r="J241" i="61"/>
  <c r="J242" i="61"/>
  <c r="J243" i="61"/>
  <c r="J244" i="61"/>
  <c r="J245" i="61"/>
  <c r="J246" i="61"/>
  <c r="J247" i="61"/>
  <c r="J248" i="61"/>
  <c r="J249" i="61"/>
  <c r="J250" i="61"/>
  <c r="J251" i="61"/>
  <c r="J252" i="61"/>
  <c r="J253" i="61"/>
  <c r="J254" i="61"/>
  <c r="J238" i="61"/>
  <c r="J225" i="61"/>
  <c r="J172" i="61"/>
  <c r="J173" i="61"/>
  <c r="J174" i="61"/>
  <c r="J175" i="61"/>
  <c r="J176" i="61"/>
  <c r="J177" i="61"/>
  <c r="J171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56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37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J121" i="61"/>
  <c r="J109" i="61"/>
  <c r="J110" i="61"/>
  <c r="J111" i="61"/>
  <c r="J112" i="61"/>
  <c r="J113" i="61"/>
  <c r="J114" i="61"/>
  <c r="J115" i="61"/>
  <c r="J116" i="61"/>
  <c r="J117" i="61"/>
  <c r="J118" i="61"/>
  <c r="J108" i="61"/>
  <c r="J107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85" i="61"/>
  <c r="J77" i="61"/>
  <c r="J78" i="61"/>
  <c r="J79" i="61"/>
  <c r="J80" i="61"/>
  <c r="J76" i="61"/>
  <c r="J69" i="61"/>
  <c r="J70" i="61"/>
  <c r="J71" i="61"/>
  <c r="J72" i="61"/>
  <c r="J73" i="61"/>
  <c r="J68" i="61"/>
  <c r="J61" i="61"/>
  <c r="J62" i="61"/>
  <c r="J63" i="61"/>
  <c r="J64" i="61"/>
  <c r="J65" i="61"/>
  <c r="J60" i="61"/>
  <c r="J55" i="61"/>
  <c r="J56" i="61"/>
  <c r="J57" i="61"/>
  <c r="J54" i="61"/>
  <c r="J50" i="61"/>
  <c r="J51" i="61"/>
  <c r="J49" i="61"/>
  <c r="J37" i="61"/>
  <c r="J38" i="61"/>
  <c r="J39" i="61"/>
  <c r="J40" i="61"/>
  <c r="J41" i="61"/>
  <c r="J42" i="61"/>
  <c r="J43" i="61"/>
  <c r="J44" i="61"/>
  <c r="J45" i="61"/>
  <c r="J46" i="61"/>
  <c r="J36" i="61"/>
  <c r="J23" i="61"/>
  <c r="J24" i="61"/>
  <c r="J25" i="61"/>
  <c r="J26" i="61"/>
  <c r="J27" i="61"/>
  <c r="J28" i="61"/>
  <c r="J29" i="61"/>
  <c r="J30" i="61"/>
  <c r="J31" i="61"/>
  <c r="J32" i="61"/>
  <c r="J33" i="61"/>
  <c r="J22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J6" i="61"/>
  <c r="K741" i="61" l="1"/>
  <c r="L741" i="61"/>
  <c r="M741" i="61"/>
  <c r="AN3" i="30"/>
  <c r="AM3" i="30"/>
  <c r="M745" i="61"/>
  <c r="M746" i="61"/>
  <c r="M748" i="61"/>
  <c r="M749" i="61"/>
  <c r="M750" i="61"/>
  <c r="L745" i="61"/>
  <c r="L746" i="61"/>
  <c r="L747" i="61"/>
  <c r="L750" i="61"/>
  <c r="M682" i="61"/>
  <c r="L682" i="61"/>
  <c r="M375" i="61"/>
  <c r="M376" i="61"/>
  <c r="M377" i="61"/>
  <c r="M378" i="61"/>
  <c r="M379" i="61"/>
  <c r="M380" i="61"/>
  <c r="M381" i="61"/>
  <c r="M382" i="61"/>
  <c r="M383" i="61"/>
  <c r="M384" i="61"/>
  <c r="M385" i="61"/>
  <c r="M386" i="61"/>
  <c r="L375" i="61"/>
  <c r="L376" i="61"/>
  <c r="L377" i="61"/>
  <c r="L378" i="61"/>
  <c r="L379" i="61"/>
  <c r="L380" i="61"/>
  <c r="L382" i="61"/>
  <c r="L383" i="61"/>
  <c r="L384" i="61"/>
  <c r="L385" i="61"/>
  <c r="K375" i="61"/>
  <c r="K378" i="61"/>
  <c r="K382" i="61"/>
  <c r="K386" i="61"/>
  <c r="R377" i="61" l="1"/>
  <c r="Q377" i="61"/>
  <c r="Q385" i="61"/>
  <c r="R385" i="61"/>
  <c r="R380" i="61"/>
  <c r="Q380" i="61"/>
  <c r="R376" i="61"/>
  <c r="Q376" i="61"/>
  <c r="R750" i="61"/>
  <c r="Q750" i="61"/>
  <c r="R741" i="61"/>
  <c r="Q741" i="61"/>
  <c r="R382" i="61"/>
  <c r="Q382" i="61"/>
  <c r="R384" i="61"/>
  <c r="Q384" i="61"/>
  <c r="R379" i="61"/>
  <c r="Q379" i="61"/>
  <c r="R375" i="61"/>
  <c r="Q375" i="61"/>
  <c r="R747" i="61"/>
  <c r="R745" i="61"/>
  <c r="Q745" i="61"/>
  <c r="R383" i="61"/>
  <c r="Q383" i="61"/>
  <c r="R378" i="61"/>
  <c r="Q378" i="61"/>
  <c r="R682" i="61"/>
  <c r="Q682" i="61"/>
  <c r="R746" i="61"/>
  <c r="Q746" i="61"/>
  <c r="AK3" i="30"/>
  <c r="AJ3" i="30"/>
  <c r="K747" i="61"/>
  <c r="K682" i="61"/>
  <c r="K380" i="61"/>
  <c r="K377" i="61"/>
  <c r="K383" i="61"/>
  <c r="K379" i="61"/>
  <c r="L386" i="61"/>
  <c r="K384" i="61"/>
  <c r="K376" i="61"/>
  <c r="L381" i="61"/>
  <c r="K385" i="61"/>
  <c r="K381" i="61"/>
  <c r="K749" i="61"/>
  <c r="K745" i="61"/>
  <c r="K750" i="61"/>
  <c r="K746" i="61"/>
  <c r="L748" i="61"/>
  <c r="M747" i="61"/>
  <c r="Q747" i="61" s="1"/>
  <c r="L749" i="61"/>
  <c r="K748" i="61"/>
  <c r="AJ3" i="32"/>
  <c r="AH3" i="32"/>
  <c r="R748" i="61" l="1"/>
  <c r="Q748" i="61"/>
  <c r="R381" i="61"/>
  <c r="Q381" i="61"/>
  <c r="R749" i="61"/>
  <c r="Q749" i="61"/>
  <c r="R386" i="61"/>
  <c r="Q386" i="61"/>
  <c r="P622" i="61"/>
  <c r="F12" i="10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O433" i="61"/>
  <c r="P432" i="61"/>
  <c r="P426" i="61"/>
  <c r="P417" i="61"/>
  <c r="P411" i="61"/>
  <c r="P400" i="61"/>
  <c r="P394" i="61"/>
  <c r="P387" i="61"/>
  <c r="P372" i="61"/>
  <c r="P361" i="61"/>
  <c r="P339" i="61"/>
  <c r="P322" i="61"/>
  <c r="P310" i="61"/>
  <c r="P296" i="61"/>
  <c r="P290" i="61"/>
  <c r="P282" i="61"/>
  <c r="P266" i="61"/>
  <c r="P255" i="61"/>
  <c r="P223" i="61"/>
  <c r="P210" i="61"/>
  <c r="O179" i="61"/>
  <c r="N179" i="61"/>
  <c r="P178" i="61"/>
  <c r="P169" i="61"/>
  <c r="P154" i="61"/>
  <c r="P135" i="61"/>
  <c r="P119" i="61"/>
  <c r="P105" i="61"/>
  <c r="O82" i="61"/>
  <c r="N82" i="61"/>
  <c r="P81" i="61"/>
  <c r="P74" i="61"/>
  <c r="P66" i="61"/>
  <c r="P58" i="61"/>
  <c r="P52" i="61"/>
  <c r="P47" i="61"/>
  <c r="P34" i="61"/>
  <c r="P20" i="61"/>
  <c r="K114" i="61"/>
  <c r="N1069" i="61" l="1"/>
  <c r="J52" i="61"/>
  <c r="P433" i="61"/>
  <c r="O1069" i="61"/>
  <c r="P1067" i="61"/>
  <c r="P684" i="61"/>
  <c r="P890" i="61"/>
  <c r="P590" i="61"/>
  <c r="P179" i="61"/>
  <c r="P82" i="61"/>
  <c r="J959" i="61"/>
  <c r="J282" i="61"/>
  <c r="J668" i="61"/>
  <c r="J1066" i="61"/>
  <c r="J322" i="61"/>
  <c r="J66" i="61"/>
  <c r="J394" i="61"/>
  <c r="J296" i="61"/>
  <c r="J74" i="61"/>
  <c r="J81" i="61"/>
  <c r="J310" i="61"/>
  <c r="J411" i="61"/>
  <c r="J768" i="61"/>
  <c r="J105" i="61"/>
  <c r="J432" i="61"/>
  <c r="J47" i="61"/>
  <c r="J210" i="61"/>
  <c r="J339" i="61"/>
  <c r="J647" i="61"/>
  <c r="J762" i="61"/>
  <c r="J862" i="61"/>
  <c r="J849" i="61"/>
  <c r="J889" i="61"/>
  <c r="J135" i="61"/>
  <c r="J223" i="61"/>
  <c r="J622" i="61"/>
  <c r="J639" i="61"/>
  <c r="J683" i="61"/>
  <c r="J34" i="61"/>
  <c r="J58" i="61"/>
  <c r="J154" i="61"/>
  <c r="J236" i="61"/>
  <c r="J290" i="61"/>
  <c r="J361" i="61"/>
  <c r="J426" i="61"/>
  <c r="J676" i="61"/>
  <c r="J788" i="61"/>
  <c r="J1040" i="61"/>
  <c r="J1053" i="61"/>
  <c r="J1060" i="61"/>
  <c r="J255" i="61"/>
  <c r="J266" i="61" s="1"/>
  <c r="J387" i="61"/>
  <c r="J400" i="61"/>
  <c r="J610" i="61"/>
  <c r="J711" i="61"/>
  <c r="J719" i="61"/>
  <c r="J751" i="61"/>
  <c r="J821" i="61"/>
  <c r="J929" i="61"/>
  <c r="J20" i="61"/>
  <c r="J119" i="61"/>
  <c r="J169" i="61"/>
  <c r="J178" i="61"/>
  <c r="J372" i="61"/>
  <c r="J417" i="61"/>
  <c r="J659" i="61"/>
  <c r="J726" i="61"/>
  <c r="J808" i="61"/>
  <c r="J843" i="61"/>
  <c r="J870" i="61"/>
  <c r="J879" i="61"/>
  <c r="J976" i="61"/>
  <c r="J988" i="61"/>
  <c r="J1029" i="61"/>
  <c r="J654" i="61"/>
  <c r="J796" i="61"/>
  <c r="J855" i="61"/>
  <c r="J948" i="61"/>
  <c r="J1009" i="61"/>
  <c r="J918" i="61"/>
  <c r="J433" i="61" l="1"/>
  <c r="J434" i="61" s="1"/>
  <c r="J82" i="61"/>
  <c r="P1069" i="61"/>
  <c r="J179" i="61"/>
  <c r="J180" i="61" s="1"/>
  <c r="J684" i="61"/>
  <c r="J685" i="61" s="1"/>
  <c r="J890" i="61"/>
  <c r="J891" i="61" s="1"/>
  <c r="J1067" i="61"/>
  <c r="J1068" i="61" s="1"/>
  <c r="J83" i="61" l="1"/>
  <c r="F10" i="10"/>
  <c r="F7" i="10"/>
  <c r="F9" i="10"/>
  <c r="K910" i="61" l="1"/>
  <c r="K687" i="61"/>
  <c r="K691" i="61"/>
  <c r="K695" i="61"/>
  <c r="K699" i="61"/>
  <c r="K703" i="61"/>
  <c r="K707" i="61"/>
  <c r="K713" i="61"/>
  <c r="K715" i="61"/>
  <c r="K724" i="61"/>
  <c r="K736" i="61"/>
  <c r="K744" i="61"/>
  <c r="K764" i="61"/>
  <c r="K770" i="61"/>
  <c r="K772" i="61"/>
  <c r="K776" i="61"/>
  <c r="K780" i="61"/>
  <c r="K784" i="61"/>
  <c r="K794" i="61"/>
  <c r="K798" i="61"/>
  <c r="K800" i="61"/>
  <c r="K804" i="61"/>
  <c r="K824" i="61"/>
  <c r="K828" i="61"/>
  <c r="K832" i="61"/>
  <c r="K836" i="61"/>
  <c r="K840" i="61"/>
  <c r="K846" i="61"/>
  <c r="K852" i="61"/>
  <c r="K868" i="61"/>
  <c r="K872" i="61"/>
  <c r="K884" i="61"/>
  <c r="K888" i="61"/>
  <c r="AI3" i="32"/>
  <c r="K914" i="61" l="1"/>
  <c r="K1038" i="61"/>
  <c r="K924" i="61"/>
  <c r="K992" i="61"/>
  <c r="K984" i="61"/>
  <c r="K875" i="61"/>
  <c r="K815" i="61"/>
  <c r="K757" i="61"/>
  <c r="K881" i="61"/>
  <c r="K869" i="61"/>
  <c r="K859" i="61"/>
  <c r="K847" i="61"/>
  <c r="K837" i="61"/>
  <c r="K829" i="61"/>
  <c r="K819" i="61"/>
  <c r="K811" i="61"/>
  <c r="K801" i="61"/>
  <c r="K791" i="61"/>
  <c r="K781" i="61"/>
  <c r="K773" i="61"/>
  <c r="K761" i="61"/>
  <c r="K753" i="61"/>
  <c r="K740" i="61"/>
  <c r="K732" i="61"/>
  <c r="K722" i="61"/>
  <c r="K710" i="61"/>
  <c r="K702" i="61"/>
  <c r="K694" i="61"/>
  <c r="K860" i="61"/>
  <c r="K848" i="61"/>
  <c r="K838" i="61"/>
  <c r="K830" i="61"/>
  <c r="K820" i="61"/>
  <c r="K812" i="61"/>
  <c r="K792" i="61"/>
  <c r="K786" i="61"/>
  <c r="K782" i="61"/>
  <c r="K778" i="61"/>
  <c r="K774" i="61"/>
  <c r="K758" i="61"/>
  <c r="K754" i="61"/>
  <c r="K737" i="61"/>
  <c r="K729" i="61"/>
  <c r="L881" i="61"/>
  <c r="K878" i="61"/>
  <c r="K874" i="61"/>
  <c r="K864" i="61"/>
  <c r="K858" i="61"/>
  <c r="K818" i="61"/>
  <c r="K814" i="61"/>
  <c r="K810" i="61"/>
  <c r="K790" i="61"/>
  <c r="K766" i="61"/>
  <c r="K760" i="61"/>
  <c r="K756" i="61"/>
  <c r="K739" i="61"/>
  <c r="K735" i="61"/>
  <c r="K731" i="61"/>
  <c r="K725" i="61"/>
  <c r="K721" i="61"/>
  <c r="K709" i="61"/>
  <c r="K705" i="61"/>
  <c r="K701" i="61"/>
  <c r="K697" i="61"/>
  <c r="K693" i="61"/>
  <c r="K689" i="61"/>
  <c r="L699" i="61"/>
  <c r="L697" i="61"/>
  <c r="L886" i="61"/>
  <c r="L873" i="61"/>
  <c r="L869" i="61"/>
  <c r="L866" i="61"/>
  <c r="L851" i="61"/>
  <c r="L847" i="61"/>
  <c r="L842" i="61"/>
  <c r="L831" i="61"/>
  <c r="L829" i="61"/>
  <c r="L826" i="61"/>
  <c r="L813" i="61"/>
  <c r="L811" i="61"/>
  <c r="L806" i="61"/>
  <c r="L793" i="61"/>
  <c r="L791" i="61"/>
  <c r="L786" i="61"/>
  <c r="L775" i="61"/>
  <c r="L773" i="61"/>
  <c r="L770" i="61"/>
  <c r="L755" i="61"/>
  <c r="L753" i="61"/>
  <c r="L734" i="61"/>
  <c r="L732" i="61"/>
  <c r="L729" i="61"/>
  <c r="K853" i="61"/>
  <c r="K833" i="61"/>
  <c r="K795" i="61"/>
  <c r="K777" i="61"/>
  <c r="K716" i="61"/>
  <c r="K698" i="61"/>
  <c r="L1043" i="61"/>
  <c r="L1042" i="61"/>
  <c r="R1042" i="61" s="1"/>
  <c r="L1039" i="61"/>
  <c r="L1038" i="61"/>
  <c r="M1037" i="61"/>
  <c r="M1036" i="61"/>
  <c r="M1035" i="61"/>
  <c r="M1034" i="61"/>
  <c r="M1033" i="61"/>
  <c r="M1032" i="61"/>
  <c r="M1031" i="61"/>
  <c r="M1028" i="61"/>
  <c r="M1027" i="61"/>
  <c r="M1026" i="61"/>
  <c r="M1025" i="61"/>
  <c r="M1024" i="61"/>
  <c r="M1023" i="61"/>
  <c r="M1022" i="61"/>
  <c r="M1021" i="61"/>
  <c r="M1020" i="61"/>
  <c r="M1019" i="61"/>
  <c r="M1018" i="61"/>
  <c r="M1017" i="61"/>
  <c r="M1016" i="61"/>
  <c r="M1015" i="61"/>
  <c r="M1014" i="61"/>
  <c r="M1013" i="61"/>
  <c r="M1012" i="61"/>
  <c r="M1011" i="61"/>
  <c r="M1065" i="61"/>
  <c r="M1064" i="61"/>
  <c r="M1063" i="61"/>
  <c r="M1062" i="61"/>
  <c r="M1008" i="61"/>
  <c r="M1007" i="61"/>
  <c r="M1006" i="61"/>
  <c r="M1005" i="61"/>
  <c r="M1004" i="61"/>
  <c r="M1003" i="61"/>
  <c r="M1002" i="61"/>
  <c r="M1001" i="61"/>
  <c r="M1000" i="61"/>
  <c r="M999" i="61"/>
  <c r="M998" i="61"/>
  <c r="M997" i="61"/>
  <c r="M996" i="61"/>
  <c r="M995" i="61"/>
  <c r="M994" i="61"/>
  <c r="M993" i="61"/>
  <c r="M992" i="61"/>
  <c r="K887" i="61"/>
  <c r="K883" i="61"/>
  <c r="K877" i="61"/>
  <c r="K873" i="61"/>
  <c r="K867" i="61"/>
  <c r="K861" i="61"/>
  <c r="K857" i="61"/>
  <c r="K851" i="61"/>
  <c r="K845" i="61"/>
  <c r="K839" i="61"/>
  <c r="K835" i="61"/>
  <c r="K831" i="61"/>
  <c r="K827" i="61"/>
  <c r="K823" i="61"/>
  <c r="K817" i="61"/>
  <c r="K813" i="61"/>
  <c r="K807" i="61"/>
  <c r="K803" i="61"/>
  <c r="K799" i="61"/>
  <c r="K793" i="61"/>
  <c r="K787" i="61"/>
  <c r="K783" i="61"/>
  <c r="K779" i="61"/>
  <c r="K775" i="61"/>
  <c r="K771" i="61"/>
  <c r="K765" i="61"/>
  <c r="K759" i="61"/>
  <c r="K755" i="61"/>
  <c r="K738" i="61"/>
  <c r="K734" i="61"/>
  <c r="K730" i="61"/>
  <c r="K718" i="61"/>
  <c r="K714" i="61"/>
  <c r="K708" i="61"/>
  <c r="K704" i="61"/>
  <c r="K700" i="61"/>
  <c r="K696" i="61"/>
  <c r="K692" i="61"/>
  <c r="K688" i="61"/>
  <c r="M713" i="61"/>
  <c r="M709" i="61"/>
  <c r="L706" i="61"/>
  <c r="L704" i="61"/>
  <c r="M702" i="61"/>
  <c r="M700" i="61"/>
  <c r="M874" i="61"/>
  <c r="M852" i="61"/>
  <c r="M832" i="61"/>
  <c r="M814" i="61"/>
  <c r="M794" i="61"/>
  <c r="M776" i="61"/>
  <c r="M756" i="61"/>
  <c r="M735" i="61"/>
  <c r="L893" i="61"/>
  <c r="L915" i="61"/>
  <c r="L914" i="61"/>
  <c r="M913" i="61"/>
  <c r="M912" i="61"/>
  <c r="M911" i="61"/>
  <c r="M910" i="61"/>
  <c r="M909" i="61"/>
  <c r="M908" i="61"/>
  <c r="M907" i="61"/>
  <c r="M906" i="61"/>
  <c r="M905" i="61"/>
  <c r="M904" i="61"/>
  <c r="M903" i="61"/>
  <c r="M902" i="61"/>
  <c r="M901" i="61"/>
  <c r="M900" i="61"/>
  <c r="M899" i="61"/>
  <c r="M898" i="61"/>
  <c r="M897" i="61"/>
  <c r="M896" i="61"/>
  <c r="K886" i="61"/>
  <c r="K882" i="61"/>
  <c r="K876" i="61"/>
  <c r="K866" i="61"/>
  <c r="K854" i="61"/>
  <c r="K842" i="61"/>
  <c r="K834" i="61"/>
  <c r="K826" i="61"/>
  <c r="K816" i="61"/>
  <c r="K806" i="61"/>
  <c r="K802" i="61"/>
  <c r="K733" i="61"/>
  <c r="K723" i="61"/>
  <c r="K717" i="61"/>
  <c r="L717" i="61"/>
  <c r="L715" i="61"/>
  <c r="L883" i="61"/>
  <c r="L876" i="61"/>
  <c r="L861" i="61"/>
  <c r="L859" i="61"/>
  <c r="L854" i="61"/>
  <c r="L839" i="61"/>
  <c r="L837" i="61"/>
  <c r="L834" i="61"/>
  <c r="L823" i="61"/>
  <c r="L819" i="61"/>
  <c r="L816" i="61"/>
  <c r="L803" i="61"/>
  <c r="L801" i="61"/>
  <c r="L798" i="61"/>
  <c r="L783" i="61"/>
  <c r="L781" i="61"/>
  <c r="L778" i="61"/>
  <c r="L765" i="61"/>
  <c r="L761" i="61"/>
  <c r="L758" i="61"/>
  <c r="L740" i="61"/>
  <c r="L737" i="61"/>
  <c r="K885" i="61"/>
  <c r="K865" i="61"/>
  <c r="K841" i="61"/>
  <c r="K825" i="61"/>
  <c r="K805" i="61"/>
  <c r="K785" i="61"/>
  <c r="K767" i="61"/>
  <c r="K728" i="61"/>
  <c r="K706" i="61"/>
  <c r="K690" i="61"/>
  <c r="M957" i="61"/>
  <c r="M956" i="61"/>
  <c r="M955" i="61"/>
  <c r="M954" i="61"/>
  <c r="L724" i="61"/>
  <c r="M722" i="61"/>
  <c r="M718" i="61"/>
  <c r="M695" i="61"/>
  <c r="M693" i="61"/>
  <c r="L690" i="61"/>
  <c r="L688" i="61"/>
  <c r="M884" i="61"/>
  <c r="M864" i="61"/>
  <c r="M840" i="61"/>
  <c r="M824" i="61"/>
  <c r="M804" i="61"/>
  <c r="M784" i="61"/>
  <c r="M766" i="61"/>
  <c r="M725" i="61"/>
  <c r="K966" i="61"/>
  <c r="K962" i="61"/>
  <c r="L961" i="61"/>
  <c r="L958" i="61"/>
  <c r="L718" i="61"/>
  <c r="M714" i="61"/>
  <c r="L709" i="61"/>
  <c r="M705" i="61"/>
  <c r="L702" i="61"/>
  <c r="M698" i="61"/>
  <c r="L695" i="61"/>
  <c r="L693" i="61"/>
  <c r="M689" i="61"/>
  <c r="M887" i="61"/>
  <c r="M885" i="61"/>
  <c r="M882" i="61"/>
  <c r="M877" i="61"/>
  <c r="L874" i="61"/>
  <c r="M865" i="61"/>
  <c r="M860" i="61"/>
  <c r="M857" i="61"/>
  <c r="M853" i="61"/>
  <c r="M848" i="61"/>
  <c r="M841" i="61"/>
  <c r="M833" i="61"/>
  <c r="M830" i="61"/>
  <c r="M827" i="61"/>
  <c r="L824" i="61"/>
  <c r="M820" i="61"/>
  <c r="M817" i="61"/>
  <c r="M815" i="61"/>
  <c r="M812" i="61"/>
  <c r="M807" i="61"/>
  <c r="M805" i="61"/>
  <c r="M802" i="61"/>
  <c r="M799" i="61"/>
  <c r="L794" i="61"/>
  <c r="M787" i="61"/>
  <c r="L784" i="61"/>
  <c r="M782" i="61"/>
  <c r="M779" i="61"/>
  <c r="M777" i="61"/>
  <c r="M774" i="61"/>
  <c r="M771" i="61"/>
  <c r="M767" i="61"/>
  <c r="M764" i="61"/>
  <c r="M759" i="61"/>
  <c r="L756" i="61"/>
  <c r="M744" i="61"/>
  <c r="M738" i="61"/>
  <c r="M736" i="61"/>
  <c r="M733" i="61"/>
  <c r="M728" i="61"/>
  <c r="L725" i="61"/>
  <c r="L1036" i="61"/>
  <c r="L1035" i="61"/>
  <c r="L1033" i="61"/>
  <c r="L1031" i="61"/>
  <c r="L1028" i="61"/>
  <c r="L1026" i="61"/>
  <c r="L1024" i="61"/>
  <c r="L1022" i="61"/>
  <c r="L1020" i="61"/>
  <c r="L1019" i="61"/>
  <c r="L1017" i="61"/>
  <c r="L1016" i="61"/>
  <c r="L1014" i="61"/>
  <c r="L1011" i="61"/>
  <c r="L1064" i="61"/>
  <c r="L1062" i="61"/>
  <c r="L1008" i="61"/>
  <c r="L1006" i="61"/>
  <c r="L1004" i="61"/>
  <c r="L1002" i="61"/>
  <c r="L1000" i="61"/>
  <c r="L999" i="61"/>
  <c r="L997" i="61"/>
  <c r="L995" i="61"/>
  <c r="L993" i="61"/>
  <c r="M991" i="61"/>
  <c r="M987" i="61"/>
  <c r="M985" i="61"/>
  <c r="M983" i="61"/>
  <c r="L957" i="61"/>
  <c r="L955" i="61"/>
  <c r="L954" i="61"/>
  <c r="M953" i="61"/>
  <c r="M952" i="61"/>
  <c r="M951" i="61"/>
  <c r="M950" i="61"/>
  <c r="M947" i="61"/>
  <c r="M945" i="61"/>
  <c r="M944" i="61"/>
  <c r="M943" i="61"/>
  <c r="M942" i="61"/>
  <c r="M941" i="61"/>
  <c r="M940" i="61"/>
  <c r="M939" i="61"/>
  <c r="M938" i="61"/>
  <c r="M937" i="61"/>
  <c r="M936" i="61"/>
  <c r="M935" i="61"/>
  <c r="M934" i="61"/>
  <c r="M933" i="61"/>
  <c r="M932" i="61"/>
  <c r="M931" i="61"/>
  <c r="M928" i="61"/>
  <c r="M927" i="61"/>
  <c r="M926" i="61"/>
  <c r="M925" i="61"/>
  <c r="M924" i="61"/>
  <c r="M922" i="61"/>
  <c r="L913" i="61"/>
  <c r="L912" i="61"/>
  <c r="L911" i="61"/>
  <c r="L910" i="61"/>
  <c r="L909" i="61"/>
  <c r="L908" i="61"/>
  <c r="L907" i="61"/>
  <c r="L906" i="61"/>
  <c r="L905" i="61"/>
  <c r="L904" i="61"/>
  <c r="L903" i="61"/>
  <c r="L902" i="61"/>
  <c r="L901" i="61"/>
  <c r="L900" i="61"/>
  <c r="L899" i="61"/>
  <c r="L898" i="61"/>
  <c r="L897" i="61"/>
  <c r="L896" i="61"/>
  <c r="M895" i="61"/>
  <c r="M894" i="61"/>
  <c r="M723" i="61"/>
  <c r="M721" i="61"/>
  <c r="L716" i="61"/>
  <c r="L714" i="61"/>
  <c r="M710" i="61"/>
  <c r="M708" i="61"/>
  <c r="L707" i="61"/>
  <c r="L705" i="61"/>
  <c r="M703" i="61"/>
  <c r="M701" i="61"/>
  <c r="L698" i="61"/>
  <c r="L696" i="61"/>
  <c r="M694" i="61"/>
  <c r="M692" i="61"/>
  <c r="L691" i="61"/>
  <c r="L689" i="61"/>
  <c r="M687" i="61"/>
  <c r="M888" i="61"/>
  <c r="L887" i="61"/>
  <c r="L885" i="61"/>
  <c r="L882" i="61"/>
  <c r="M878" i="61"/>
  <c r="L877" i="61"/>
  <c r="L875" i="61"/>
  <c r="L872" i="61"/>
  <c r="M868" i="61"/>
  <c r="L867" i="61"/>
  <c r="L865" i="61"/>
  <c r="L860" i="61"/>
  <c r="M858" i="61"/>
  <c r="L857" i="61"/>
  <c r="L853" i="61"/>
  <c r="L848" i="61"/>
  <c r="M846" i="61"/>
  <c r="L845" i="61"/>
  <c r="L841" i="61"/>
  <c r="L838" i="61"/>
  <c r="M836" i="61"/>
  <c r="L835" i="61"/>
  <c r="L833" i="61"/>
  <c r="L830" i="61"/>
  <c r="M828" i="61"/>
  <c r="L827" i="61"/>
  <c r="L825" i="61"/>
  <c r="L820" i="61"/>
  <c r="M818" i="61"/>
  <c r="L817" i="61"/>
  <c r="L815" i="61"/>
  <c r="L812" i="61"/>
  <c r="M810" i="61"/>
  <c r="L807" i="61"/>
  <c r="L805" i="61"/>
  <c r="L802" i="61"/>
  <c r="M800" i="61"/>
  <c r="L799" i="61"/>
  <c r="L795" i="61"/>
  <c r="L792" i="61"/>
  <c r="M790" i="61"/>
  <c r="L787" i="61"/>
  <c r="L785" i="61"/>
  <c r="L782" i="61"/>
  <c r="M780" i="61"/>
  <c r="L779" i="61"/>
  <c r="L777" i="61"/>
  <c r="L774" i="61"/>
  <c r="M772" i="61"/>
  <c r="L771" i="61"/>
  <c r="L767" i="61"/>
  <c r="L764" i="61"/>
  <c r="M760" i="61"/>
  <c r="L759" i="61"/>
  <c r="L757" i="61"/>
  <c r="L754" i="61"/>
  <c r="L744" i="61"/>
  <c r="M739" i="61"/>
  <c r="L738" i="61"/>
  <c r="L736" i="61"/>
  <c r="L733" i="61"/>
  <c r="M731" i="61"/>
  <c r="L730" i="61"/>
  <c r="L728" i="61"/>
  <c r="M1059" i="61"/>
  <c r="M1058" i="61"/>
  <c r="M1057" i="61"/>
  <c r="M1056" i="61"/>
  <c r="M1055" i="61"/>
  <c r="M1052" i="61"/>
  <c r="M1051" i="61"/>
  <c r="M1050" i="61"/>
  <c r="M1049" i="61"/>
  <c r="M1048" i="61"/>
  <c r="M1047" i="61"/>
  <c r="M1046" i="61"/>
  <c r="M1045" i="61"/>
  <c r="M1044" i="61"/>
  <c r="L991" i="61"/>
  <c r="L990" i="61"/>
  <c r="L987" i="61"/>
  <c r="L986" i="61"/>
  <c r="L985" i="61"/>
  <c r="L984" i="61"/>
  <c r="L983" i="61"/>
  <c r="L982" i="61"/>
  <c r="M981" i="61"/>
  <c r="M980" i="61"/>
  <c r="M979" i="61"/>
  <c r="M978" i="61"/>
  <c r="M975" i="61"/>
  <c r="M974" i="61"/>
  <c r="M973" i="61"/>
  <c r="M972" i="61"/>
  <c r="M971" i="61"/>
  <c r="M970" i="61"/>
  <c r="M969" i="61"/>
  <c r="M968" i="61"/>
  <c r="M967" i="61"/>
  <c r="M966" i="61"/>
  <c r="M965" i="61"/>
  <c r="M964" i="61"/>
  <c r="M963" i="61"/>
  <c r="M962" i="61"/>
  <c r="L953" i="61"/>
  <c r="L952" i="61"/>
  <c r="L951" i="61"/>
  <c r="L950" i="61"/>
  <c r="L947" i="61"/>
  <c r="L946" i="61"/>
  <c r="L945" i="61"/>
  <c r="L944" i="61"/>
  <c r="L943" i="61"/>
  <c r="L942" i="61"/>
  <c r="L941" i="61"/>
  <c r="L940" i="61"/>
  <c r="L939" i="61"/>
  <c r="L938" i="61"/>
  <c r="L937" i="61"/>
  <c r="L936" i="61"/>
  <c r="L935" i="61"/>
  <c r="L934" i="61"/>
  <c r="L933" i="61"/>
  <c r="L932" i="61"/>
  <c r="L931" i="61"/>
  <c r="L928" i="61"/>
  <c r="L927" i="61"/>
  <c r="L926" i="61"/>
  <c r="L925" i="61"/>
  <c r="L924" i="61"/>
  <c r="L923" i="61"/>
  <c r="L922" i="61"/>
  <c r="M921" i="61"/>
  <c r="M920" i="61"/>
  <c r="M917" i="61"/>
  <c r="M916" i="61"/>
  <c r="L895" i="61"/>
  <c r="L894" i="61"/>
  <c r="M724" i="61"/>
  <c r="L723" i="61"/>
  <c r="L721" i="61"/>
  <c r="M717" i="61"/>
  <c r="M715" i="61"/>
  <c r="L710" i="61"/>
  <c r="L708" i="61"/>
  <c r="M706" i="61"/>
  <c r="M704" i="61"/>
  <c r="L703" i="61"/>
  <c r="L701" i="61"/>
  <c r="M699" i="61"/>
  <c r="M697" i="61"/>
  <c r="L694" i="61"/>
  <c r="L692" i="61"/>
  <c r="M690" i="61"/>
  <c r="M688" i="61"/>
  <c r="L687" i="61"/>
  <c r="L888" i="61"/>
  <c r="M886" i="61"/>
  <c r="M883" i="61"/>
  <c r="M881" i="61"/>
  <c r="L878" i="61"/>
  <c r="M876" i="61"/>
  <c r="M873" i="61"/>
  <c r="M869" i="61"/>
  <c r="L868" i="61"/>
  <c r="M866" i="61"/>
  <c r="M861" i="61"/>
  <c r="M859" i="61"/>
  <c r="L858" i="61"/>
  <c r="M854" i="61"/>
  <c r="M851" i="61"/>
  <c r="M847" i="61"/>
  <c r="L846" i="61"/>
  <c r="M842" i="61"/>
  <c r="M839" i="61"/>
  <c r="M837" i="61"/>
  <c r="L836" i="61"/>
  <c r="M834" i="61"/>
  <c r="M831" i="61"/>
  <c r="M829" i="61"/>
  <c r="L828" i="61"/>
  <c r="M826" i="61"/>
  <c r="M823" i="61"/>
  <c r="M819" i="61"/>
  <c r="L818" i="61"/>
  <c r="M816" i="61"/>
  <c r="M813" i="61"/>
  <c r="M811" i="61"/>
  <c r="L810" i="61"/>
  <c r="M806" i="61"/>
  <c r="M803" i="61"/>
  <c r="M801" i="61"/>
  <c r="L800" i="61"/>
  <c r="M798" i="61"/>
  <c r="M793" i="61"/>
  <c r="M791" i="61"/>
  <c r="L790" i="61"/>
  <c r="M786" i="61"/>
  <c r="M783" i="61"/>
  <c r="M781" i="61"/>
  <c r="L780" i="61"/>
  <c r="M778" i="61"/>
  <c r="M775" i="61"/>
  <c r="M773" i="61"/>
  <c r="L772" i="61"/>
  <c r="M770" i="61"/>
  <c r="M765" i="61"/>
  <c r="M761" i="61"/>
  <c r="L760" i="61"/>
  <c r="M758" i="61"/>
  <c r="M755" i="61"/>
  <c r="M753" i="61"/>
  <c r="M740" i="61"/>
  <c r="L739" i="61"/>
  <c r="M737" i="61"/>
  <c r="M734" i="61"/>
  <c r="M732" i="61"/>
  <c r="L731" i="61"/>
  <c r="M729" i="61"/>
  <c r="L1059" i="61"/>
  <c r="L1058" i="61"/>
  <c r="L1057" i="61"/>
  <c r="L1056" i="61"/>
  <c r="L1055" i="61"/>
  <c r="L1052" i="61"/>
  <c r="L1051" i="61"/>
  <c r="L1050" i="61"/>
  <c r="L1049" i="61"/>
  <c r="L1048" i="61"/>
  <c r="L1047" i="61"/>
  <c r="L1046" i="61"/>
  <c r="L1045" i="61"/>
  <c r="L1044" i="61"/>
  <c r="M1043" i="61"/>
  <c r="M1042" i="61"/>
  <c r="M1039" i="61"/>
  <c r="M1038" i="61"/>
  <c r="L981" i="61"/>
  <c r="L980" i="61"/>
  <c r="L979" i="61"/>
  <c r="L978" i="61"/>
  <c r="L975" i="61"/>
  <c r="L974" i="61"/>
  <c r="L973" i="61"/>
  <c r="L972" i="61"/>
  <c r="L971" i="61"/>
  <c r="L970" i="61"/>
  <c r="L969" i="61"/>
  <c r="L968" i="61"/>
  <c r="L967" i="61"/>
  <c r="L966" i="61"/>
  <c r="L965" i="61"/>
  <c r="L964" i="61"/>
  <c r="L963" i="61"/>
  <c r="L962" i="61"/>
  <c r="M961" i="61"/>
  <c r="M958" i="61"/>
  <c r="L921" i="61"/>
  <c r="L920" i="61"/>
  <c r="L917" i="61"/>
  <c r="L916" i="61"/>
  <c r="M915" i="61"/>
  <c r="M914" i="61"/>
  <c r="L722" i="61"/>
  <c r="M716" i="61"/>
  <c r="L713" i="61"/>
  <c r="M707" i="61"/>
  <c r="L700" i="61"/>
  <c r="M696" i="61"/>
  <c r="M691" i="61"/>
  <c r="L884" i="61"/>
  <c r="M875" i="61"/>
  <c r="M872" i="61"/>
  <c r="M867" i="61"/>
  <c r="L864" i="61"/>
  <c r="L852" i="61"/>
  <c r="M845" i="61"/>
  <c r="L840" i="61"/>
  <c r="M838" i="61"/>
  <c r="M835" i="61"/>
  <c r="L832" i="61"/>
  <c r="M825" i="61"/>
  <c r="L814" i="61"/>
  <c r="L804" i="61"/>
  <c r="M795" i="61"/>
  <c r="M792" i="61"/>
  <c r="M785" i="61"/>
  <c r="L776" i="61"/>
  <c r="L766" i="61"/>
  <c r="M757" i="61"/>
  <c r="M754" i="61"/>
  <c r="L735" i="61"/>
  <c r="M730" i="61"/>
  <c r="M893" i="61"/>
  <c r="L1037" i="61"/>
  <c r="L1034" i="61"/>
  <c r="L1032" i="61"/>
  <c r="L1027" i="61"/>
  <c r="L1025" i="61"/>
  <c r="L1023" i="61"/>
  <c r="L1021" i="61"/>
  <c r="L1018" i="61"/>
  <c r="L1015" i="61"/>
  <c r="L1013" i="61"/>
  <c r="L1012" i="61"/>
  <c r="L1065" i="61"/>
  <c r="L1063" i="61"/>
  <c r="L1007" i="61"/>
  <c r="L1005" i="61"/>
  <c r="L1003" i="61"/>
  <c r="L1001" i="61"/>
  <c r="L998" i="61"/>
  <c r="L996" i="61"/>
  <c r="L994" i="61"/>
  <c r="L992" i="61"/>
  <c r="M990" i="61"/>
  <c r="M986" i="61"/>
  <c r="M984" i="61"/>
  <c r="M982" i="61"/>
  <c r="L956" i="61"/>
  <c r="M946" i="61"/>
  <c r="M923" i="61"/>
  <c r="AO3" i="30"/>
  <c r="K616" i="61"/>
  <c r="K620" i="61"/>
  <c r="K651" i="61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1059" i="61"/>
  <c r="Q1059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L3" i="30"/>
  <c r="L929" i="61"/>
  <c r="R929" i="61" s="1"/>
  <c r="L959" i="61"/>
  <c r="R959" i="61" s="1"/>
  <c r="M948" i="61"/>
  <c r="M959" i="61"/>
  <c r="M918" i="61"/>
  <c r="K719" i="61"/>
  <c r="K788" i="61"/>
  <c r="K603" i="61"/>
  <c r="K613" i="61"/>
  <c r="K808" i="61"/>
  <c r="M889" i="61"/>
  <c r="K768" i="61"/>
  <c r="K879" i="61"/>
  <c r="M855" i="61"/>
  <c r="K751" i="61"/>
  <c r="M849" i="61"/>
  <c r="L870" i="61"/>
  <c r="R870" i="61" s="1"/>
  <c r="K711" i="61"/>
  <c r="K675" i="61"/>
  <c r="K678" i="61"/>
  <c r="K662" i="61"/>
  <c r="K680" i="61"/>
  <c r="K641" i="61"/>
  <c r="K625" i="61"/>
  <c r="K593" i="61"/>
  <c r="K657" i="61"/>
  <c r="K642" i="61"/>
  <c r="K626" i="61"/>
  <c r="K606" i="61"/>
  <c r="K598" i="61"/>
  <c r="K638" i="61"/>
  <c r="K663" i="61"/>
  <c r="K634" i="61"/>
  <c r="K602" i="61"/>
  <c r="L672" i="61"/>
  <c r="L662" i="61"/>
  <c r="L680" i="61"/>
  <c r="L637" i="61"/>
  <c r="L625" i="61"/>
  <c r="L615" i="61"/>
  <c r="L601" i="61"/>
  <c r="L593" i="61"/>
  <c r="M665" i="61"/>
  <c r="M653" i="61"/>
  <c r="M679" i="61"/>
  <c r="M632" i="61"/>
  <c r="M624" i="61"/>
  <c r="M608" i="61"/>
  <c r="M600" i="61"/>
  <c r="K673" i="61"/>
  <c r="K609" i="61"/>
  <c r="K630" i="61"/>
  <c r="K667" i="61"/>
  <c r="K612" i="61"/>
  <c r="L646" i="61"/>
  <c r="L666" i="61"/>
  <c r="L656" i="61"/>
  <c r="L650" i="61"/>
  <c r="L641" i="61"/>
  <c r="L633" i="61"/>
  <c r="L629" i="61"/>
  <c r="L619" i="61"/>
  <c r="L609" i="61"/>
  <c r="L605" i="61"/>
  <c r="L597" i="61"/>
  <c r="M645" i="61"/>
  <c r="M671" i="61"/>
  <c r="M661" i="61"/>
  <c r="M649" i="61"/>
  <c r="M644" i="61"/>
  <c r="M636" i="61"/>
  <c r="M628" i="61"/>
  <c r="M618" i="61"/>
  <c r="M614" i="61"/>
  <c r="M604" i="61"/>
  <c r="M596" i="61"/>
  <c r="L675" i="61"/>
  <c r="L674" i="61"/>
  <c r="L670" i="61"/>
  <c r="L664" i="61"/>
  <c r="L658" i="61"/>
  <c r="L652" i="61"/>
  <c r="L643" i="61"/>
  <c r="L678" i="61"/>
  <c r="L635" i="61"/>
  <c r="L631" i="61"/>
  <c r="L627" i="61"/>
  <c r="L621" i="61"/>
  <c r="L617" i="61"/>
  <c r="L613" i="61"/>
  <c r="L607" i="61"/>
  <c r="L603" i="61"/>
  <c r="L599" i="61"/>
  <c r="L595" i="61"/>
  <c r="M673" i="61"/>
  <c r="M667" i="61"/>
  <c r="M663" i="61"/>
  <c r="M657" i="61"/>
  <c r="M651" i="61"/>
  <c r="M681" i="61"/>
  <c r="M642" i="61"/>
  <c r="M638" i="61"/>
  <c r="M634" i="61"/>
  <c r="M630" i="61"/>
  <c r="M626" i="61"/>
  <c r="M620" i="61"/>
  <c r="M616" i="61"/>
  <c r="M612" i="61"/>
  <c r="M606" i="61"/>
  <c r="M602" i="61"/>
  <c r="M598" i="61"/>
  <c r="M594" i="61"/>
  <c r="K897" i="61"/>
  <c r="K905" i="61"/>
  <c r="K913" i="61"/>
  <c r="K923" i="61"/>
  <c r="K933" i="61"/>
  <c r="K941" i="61"/>
  <c r="K951" i="61"/>
  <c r="K961" i="61"/>
  <c r="K969" i="61"/>
  <c r="K979" i="61"/>
  <c r="K987" i="61"/>
  <c r="K997" i="61"/>
  <c r="K1005" i="61"/>
  <c r="K1011" i="61"/>
  <c r="K899" i="61"/>
  <c r="K935" i="61"/>
  <c r="K971" i="61"/>
  <c r="K999" i="61"/>
  <c r="K1046" i="61"/>
  <c r="K920" i="61"/>
  <c r="K944" i="61"/>
  <c r="K1063" i="61"/>
  <c r="K940" i="61"/>
  <c r="K995" i="61"/>
  <c r="K1014" i="61"/>
  <c r="K900" i="61"/>
  <c r="K986" i="61"/>
  <c r="K1050" i="61"/>
  <c r="K902" i="61"/>
  <c r="K998" i="61"/>
  <c r="K932" i="61"/>
  <c r="K952" i="61"/>
  <c r="K1004" i="61"/>
  <c r="K1057" i="61"/>
  <c r="M879" i="61"/>
  <c r="K906" i="61"/>
  <c r="K957" i="61"/>
  <c r="K1019" i="61"/>
  <c r="K1032" i="61"/>
  <c r="M808" i="61"/>
  <c r="M988" i="61"/>
  <c r="L1009" i="61"/>
  <c r="R1009" i="61" s="1"/>
  <c r="M711" i="61"/>
  <c r="M726" i="61"/>
  <c r="K921" i="61"/>
  <c r="L1066" i="61"/>
  <c r="R1066" i="61" s="1"/>
  <c r="L1029" i="61"/>
  <c r="R1029" i="61" s="1"/>
  <c r="L1040" i="61"/>
  <c r="R1040" i="61" s="1"/>
  <c r="L762" i="61"/>
  <c r="R762" i="61" s="1"/>
  <c r="L673" i="61"/>
  <c r="L667" i="61"/>
  <c r="L663" i="61"/>
  <c r="L657" i="61"/>
  <c r="L651" i="61"/>
  <c r="L681" i="61"/>
  <c r="L642" i="61"/>
  <c r="L638" i="61"/>
  <c r="L634" i="61"/>
  <c r="L630" i="61"/>
  <c r="L626" i="61"/>
  <c r="L620" i="61"/>
  <c r="L616" i="61"/>
  <c r="L612" i="61"/>
  <c r="L606" i="61"/>
  <c r="L602" i="61"/>
  <c r="L598" i="61"/>
  <c r="L594" i="61"/>
  <c r="M646" i="61"/>
  <c r="M672" i="61"/>
  <c r="M666" i="61"/>
  <c r="M662" i="61"/>
  <c r="M656" i="61"/>
  <c r="M650" i="61"/>
  <c r="M680" i="61"/>
  <c r="M641" i="61"/>
  <c r="M637" i="61"/>
  <c r="M633" i="61"/>
  <c r="M629" i="61"/>
  <c r="M625" i="61"/>
  <c r="M619" i="61"/>
  <c r="M615" i="61"/>
  <c r="M609" i="61"/>
  <c r="M605" i="61"/>
  <c r="M601" i="61"/>
  <c r="M597" i="61"/>
  <c r="M593" i="61"/>
  <c r="K1017" i="61"/>
  <c r="K1025" i="61"/>
  <c r="K1035" i="61"/>
  <c r="K1045" i="61"/>
  <c r="K1055" i="61"/>
  <c r="K907" i="61"/>
  <c r="K943" i="61"/>
  <c r="K981" i="61"/>
  <c r="K1018" i="61"/>
  <c r="K1056" i="61"/>
  <c r="K922" i="61"/>
  <c r="K947" i="61"/>
  <c r="K1064" i="61"/>
  <c r="K1047" i="61"/>
  <c r="K903" i="61"/>
  <c r="K936" i="61"/>
  <c r="K990" i="61"/>
  <c r="K1051" i="61"/>
  <c r="K964" i="61"/>
  <c r="K1043" i="61"/>
  <c r="K974" i="61"/>
  <c r="K1006" i="61"/>
  <c r="K934" i="61"/>
  <c r="K970" i="61"/>
  <c r="K1007" i="61"/>
  <c r="L719" i="61"/>
  <c r="R719" i="61" s="1"/>
  <c r="K938" i="61"/>
  <c r="M976" i="61"/>
  <c r="K1020" i="61"/>
  <c r="K1033" i="61"/>
  <c r="L1060" i="61"/>
  <c r="R1060" i="61" s="1"/>
  <c r="M762" i="61"/>
  <c r="L796" i="61"/>
  <c r="R796" i="61" s="1"/>
  <c r="L711" i="61"/>
  <c r="R711" i="61" s="1"/>
  <c r="L726" i="61"/>
  <c r="R726" i="61" s="1"/>
  <c r="M929" i="61"/>
  <c r="L849" i="61"/>
  <c r="R849" i="61" s="1"/>
  <c r="L879" i="61"/>
  <c r="R879" i="61" s="1"/>
  <c r="K1044" i="61"/>
  <c r="M862" i="61"/>
  <c r="L918" i="61"/>
  <c r="R918" i="61" s="1"/>
  <c r="K849" i="61"/>
  <c r="K862" i="61"/>
  <c r="M1066" i="61"/>
  <c r="M1029" i="61"/>
  <c r="L1053" i="61"/>
  <c r="R1053" i="61" s="1"/>
  <c r="L855" i="61"/>
  <c r="R855" i="61" s="1"/>
  <c r="K726" i="61"/>
  <c r="K796" i="61"/>
  <c r="L889" i="61"/>
  <c r="R889" i="61" s="1"/>
  <c r="K762" i="61"/>
  <c r="K901" i="61"/>
  <c r="K909" i="61"/>
  <c r="K917" i="61"/>
  <c r="K927" i="61"/>
  <c r="K937" i="61"/>
  <c r="K945" i="61"/>
  <c r="K955" i="61"/>
  <c r="K965" i="61"/>
  <c r="K973" i="61"/>
  <c r="K983" i="61"/>
  <c r="K993" i="61"/>
  <c r="K1001" i="61"/>
  <c r="K1062" i="61"/>
  <c r="K1015" i="61"/>
  <c r="K1003" i="61"/>
  <c r="K915" i="61"/>
  <c r="K953" i="61"/>
  <c r="K1026" i="61"/>
  <c r="K994" i="61"/>
  <c r="K908" i="61"/>
  <c r="K956" i="61"/>
  <c r="K982" i="61"/>
  <c r="K1022" i="61"/>
  <c r="K895" i="61"/>
  <c r="K926" i="61"/>
  <c r="K967" i="61"/>
  <c r="K1000" i="61"/>
  <c r="K1027" i="61"/>
  <c r="K912" i="61"/>
  <c r="K939" i="61"/>
  <c r="K972" i="61"/>
  <c r="K991" i="61"/>
  <c r="K894" i="61"/>
  <c r="K968" i="61"/>
  <c r="K1008" i="61"/>
  <c r="K942" i="61"/>
  <c r="K1034" i="61"/>
  <c r="K980" i="61"/>
  <c r="K896" i="61"/>
  <c r="K946" i="61"/>
  <c r="K1065" i="61"/>
  <c r="K1024" i="61"/>
  <c r="M788" i="61"/>
  <c r="L821" i="61"/>
  <c r="R821" i="61" s="1"/>
  <c r="M843" i="61"/>
  <c r="L742" i="61"/>
  <c r="R742" i="61" s="1"/>
  <c r="K1052" i="61"/>
  <c r="L976" i="61"/>
  <c r="R976" i="61" s="1"/>
  <c r="L808" i="61"/>
  <c r="R808" i="61" s="1"/>
  <c r="L843" i="61"/>
  <c r="R843" i="61" s="1"/>
  <c r="L788" i="61"/>
  <c r="R788" i="61" s="1"/>
  <c r="L645" i="61"/>
  <c r="L671" i="61"/>
  <c r="L665" i="61"/>
  <c r="L661" i="61"/>
  <c r="L653" i="61"/>
  <c r="L649" i="61"/>
  <c r="L644" i="61"/>
  <c r="L679" i="61"/>
  <c r="L636" i="61"/>
  <c r="L632" i="61"/>
  <c r="L628" i="61"/>
  <c r="L624" i="61"/>
  <c r="L618" i="61"/>
  <c r="L614" i="61"/>
  <c r="L608" i="61"/>
  <c r="L604" i="61"/>
  <c r="L600" i="61"/>
  <c r="L596" i="61"/>
  <c r="M675" i="61"/>
  <c r="M674" i="61"/>
  <c r="M670" i="61"/>
  <c r="M664" i="61"/>
  <c r="M658" i="61"/>
  <c r="M652" i="61"/>
  <c r="M643" i="61"/>
  <c r="M678" i="61"/>
  <c r="M635" i="61"/>
  <c r="M631" i="61"/>
  <c r="M627" i="61"/>
  <c r="M621" i="61"/>
  <c r="M617" i="61"/>
  <c r="M613" i="61"/>
  <c r="M607" i="61"/>
  <c r="M603" i="61"/>
  <c r="M599" i="61"/>
  <c r="M595" i="61"/>
  <c r="K985" i="61"/>
  <c r="K1021" i="61"/>
  <c r="K1031" i="61"/>
  <c r="K1039" i="61"/>
  <c r="K1049" i="61"/>
  <c r="K1059" i="61"/>
  <c r="K925" i="61"/>
  <c r="K963" i="61"/>
  <c r="K893" i="61"/>
  <c r="K1036" i="61"/>
  <c r="K911" i="61"/>
  <c r="K958" i="61"/>
  <c r="K1023" i="61"/>
  <c r="K904" i="61"/>
  <c r="K931" i="61"/>
  <c r="K978" i="61"/>
  <c r="K1042" i="61"/>
  <c r="K950" i="61"/>
  <c r="K975" i="61"/>
  <c r="K1013" i="61"/>
  <c r="K1037" i="61"/>
  <c r="K1012" i="61"/>
  <c r="K996" i="61"/>
  <c r="K928" i="61"/>
  <c r="K1002" i="61"/>
  <c r="M1009" i="61"/>
  <c r="K1048" i="61"/>
  <c r="K898" i="61"/>
  <c r="K954" i="61"/>
  <c r="L988" i="61"/>
  <c r="R988" i="61" s="1"/>
  <c r="K1016" i="61"/>
  <c r="K1028" i="61"/>
  <c r="M1053" i="61"/>
  <c r="L948" i="61"/>
  <c r="R948" i="61" s="1"/>
  <c r="M1060" i="61"/>
  <c r="L751" i="61"/>
  <c r="R751" i="61" s="1"/>
  <c r="L768" i="61"/>
  <c r="R768" i="61" s="1"/>
  <c r="M796" i="61"/>
  <c r="M821" i="61"/>
  <c r="L862" i="61"/>
  <c r="R862" i="61" s="1"/>
  <c r="K916" i="61"/>
  <c r="K1058" i="61"/>
  <c r="M742" i="61"/>
  <c r="M751" i="61"/>
  <c r="M768" i="61"/>
  <c r="M870" i="61"/>
  <c r="K742" i="61"/>
  <c r="M719" i="61"/>
  <c r="K843" i="61"/>
  <c r="K855" i="61"/>
  <c r="M1040" i="61"/>
  <c r="K821" i="61"/>
  <c r="K870" i="61"/>
  <c r="K889" i="61"/>
  <c r="J572" i="61"/>
  <c r="J531" i="61"/>
  <c r="J505" i="61"/>
  <c r="J478" i="61"/>
  <c r="J455" i="61"/>
  <c r="J564" i="61"/>
  <c r="J462" i="61"/>
  <c r="J589" i="61"/>
  <c r="J582" i="61"/>
  <c r="J557" i="61"/>
  <c r="J520" i="61"/>
  <c r="J490" i="61"/>
  <c r="J550" i="61"/>
  <c r="J512" i="61"/>
  <c r="AJ3" i="34"/>
  <c r="AG3" i="34"/>
  <c r="AF3" i="34"/>
  <c r="AI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683" i="61"/>
  <c r="M676" i="61"/>
  <c r="K629" i="61"/>
  <c r="K988" i="61"/>
  <c r="K666" i="61"/>
  <c r="K605" i="61"/>
  <c r="M1067" i="61"/>
  <c r="M1068" i="61" s="1"/>
  <c r="K1066" i="61"/>
  <c r="L1067" i="61"/>
  <c r="K890" i="61"/>
  <c r="K891" i="61" s="1"/>
  <c r="L659" i="61"/>
  <c r="R659" i="61" s="1"/>
  <c r="K624" i="61"/>
  <c r="L676" i="61"/>
  <c r="R676" i="61" s="1"/>
  <c r="K628" i="61"/>
  <c r="K665" i="61"/>
  <c r="K601" i="61"/>
  <c r="K637" i="61"/>
  <c r="K646" i="61"/>
  <c r="K595" i="61"/>
  <c r="K621" i="61"/>
  <c r="K643" i="61"/>
  <c r="K670" i="61"/>
  <c r="K959" i="61"/>
  <c r="K608" i="61"/>
  <c r="K644" i="61"/>
  <c r="K619" i="61"/>
  <c r="K656" i="61"/>
  <c r="K607" i="61"/>
  <c r="K631" i="61"/>
  <c r="K658" i="61"/>
  <c r="K1053" i="61"/>
  <c r="K948" i="61"/>
  <c r="K918" i="61"/>
  <c r="K1040" i="61"/>
  <c r="L639" i="61"/>
  <c r="R639" i="61" s="1"/>
  <c r="L654" i="61"/>
  <c r="R654" i="61" s="1"/>
  <c r="L668" i="61"/>
  <c r="R668" i="61" s="1"/>
  <c r="K636" i="61"/>
  <c r="K645" i="61"/>
  <c r="K929" i="61"/>
  <c r="K1029" i="61"/>
  <c r="K976" i="61"/>
  <c r="K681" i="61"/>
  <c r="K614" i="61"/>
  <c r="K649" i="61"/>
  <c r="K597" i="61"/>
  <c r="K633" i="61"/>
  <c r="K672" i="61"/>
  <c r="K617" i="61"/>
  <c r="K635" i="61"/>
  <c r="K664" i="61"/>
  <c r="L890" i="61"/>
  <c r="R890" i="61" s="1"/>
  <c r="K1009" i="61"/>
  <c r="K1060" i="61"/>
  <c r="M647" i="61"/>
  <c r="L622" i="61"/>
  <c r="R622" i="61" s="1"/>
  <c r="K600" i="61"/>
  <c r="K679" i="61"/>
  <c r="M654" i="61"/>
  <c r="L610" i="61"/>
  <c r="R610" i="61" s="1"/>
  <c r="K604" i="61"/>
  <c r="K653" i="61"/>
  <c r="M622" i="61"/>
  <c r="L647" i="61"/>
  <c r="R647" i="61" s="1"/>
  <c r="M639" i="61"/>
  <c r="K596" i="61"/>
  <c r="K632" i="61"/>
  <c r="K671" i="61"/>
  <c r="K615" i="61"/>
  <c r="K650" i="61"/>
  <c r="K599" i="61"/>
  <c r="K627" i="61"/>
  <c r="K652" i="61"/>
  <c r="K674" i="61"/>
  <c r="M610" i="61"/>
  <c r="M659" i="61"/>
  <c r="K618" i="61"/>
  <c r="K661" i="61"/>
  <c r="M890" i="61"/>
  <c r="M891" i="61" s="1"/>
  <c r="L683" i="61"/>
  <c r="R683" i="61" s="1"/>
  <c r="M668" i="61"/>
  <c r="K594" i="61"/>
  <c r="J590" i="61"/>
  <c r="J1069" i="61" s="1"/>
  <c r="J1070" i="61" s="1"/>
  <c r="AK3" i="34"/>
  <c r="AH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683" i="61"/>
  <c r="K639" i="61"/>
  <c r="K622" i="61"/>
  <c r="K610" i="61"/>
  <c r="K659" i="61"/>
  <c r="K647" i="61"/>
  <c r="K1067" i="61"/>
  <c r="K1068" i="61" s="1"/>
  <c r="K668" i="61"/>
  <c r="M684" i="61"/>
  <c r="M685" i="61" s="1"/>
  <c r="K676" i="61"/>
  <c r="K654" i="61"/>
  <c r="L684" i="61"/>
  <c r="R684" i="61" s="1"/>
  <c r="J591" i="61"/>
  <c r="Q891" i="61" l="1"/>
  <c r="L685" i="61"/>
  <c r="Q684" i="61"/>
  <c r="Q1068" i="61"/>
  <c r="K684" i="61"/>
  <c r="K685" i="61" s="1"/>
  <c r="L577" i="61"/>
  <c r="L561" i="61"/>
  <c r="L555" i="61"/>
  <c r="L541" i="61"/>
  <c r="L523" i="61"/>
  <c r="L517" i="61"/>
  <c r="L511" i="61"/>
  <c r="L501" i="61"/>
  <c r="L497" i="61"/>
  <c r="L493" i="61"/>
  <c r="L477" i="61"/>
  <c r="L453" i="61"/>
  <c r="L441" i="61"/>
  <c r="M585" i="61"/>
  <c r="M579" i="61"/>
  <c r="M563" i="61"/>
  <c r="M543" i="61"/>
  <c r="M525" i="61"/>
  <c r="M519" i="61"/>
  <c r="M503" i="61"/>
  <c r="M495" i="61"/>
  <c r="M475" i="61"/>
  <c r="M457" i="61"/>
  <c r="M439" i="61"/>
  <c r="L587" i="61"/>
  <c r="L581" i="61"/>
  <c r="L567" i="61"/>
  <c r="L545" i="61"/>
  <c r="L527" i="61"/>
  <c r="L507" i="61"/>
  <c r="L487" i="61"/>
  <c r="L469" i="61"/>
  <c r="L449" i="61"/>
  <c r="M436" i="61"/>
  <c r="M569" i="61"/>
  <c r="M547" i="61"/>
  <c r="M529" i="61"/>
  <c r="M509" i="61"/>
  <c r="M489" i="61"/>
  <c r="M485" i="61"/>
  <c r="M471" i="61"/>
  <c r="M467" i="61"/>
  <c r="M451" i="61"/>
  <c r="M447" i="6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L445" i="61"/>
  <c r="L465" i="61"/>
  <c r="L483" i="61"/>
  <c r="L537" i="61"/>
  <c r="M499" i="61"/>
  <c r="M443" i="61"/>
  <c r="M539" i="61"/>
  <c r="M461" i="61"/>
  <c r="M481" i="61"/>
  <c r="L459" i="61"/>
  <c r="M515" i="61"/>
  <c r="M535" i="61"/>
  <c r="M553" i="61"/>
  <c r="M575" i="61"/>
  <c r="L437" i="61"/>
  <c r="L473" i="61"/>
  <c r="L533" i="61"/>
  <c r="L549" i="61"/>
  <c r="L571" i="61"/>
  <c r="M452" i="61"/>
  <c r="M472" i="61"/>
  <c r="M492" i="61"/>
  <c r="M510" i="61"/>
  <c r="M530" i="61"/>
  <c r="M548" i="61"/>
  <c r="M570" i="61"/>
  <c r="L438" i="61"/>
  <c r="L454" i="61"/>
  <c r="L474" i="61"/>
  <c r="L494" i="61"/>
  <c r="L514" i="61"/>
  <c r="L534" i="61"/>
  <c r="L552" i="61"/>
  <c r="L574" i="61"/>
  <c r="M437" i="61"/>
  <c r="M453" i="61"/>
  <c r="Q453" i="61" s="1"/>
  <c r="M473" i="61"/>
  <c r="M493" i="61"/>
  <c r="Q493" i="61" s="1"/>
  <c r="M511" i="61"/>
  <c r="Q511" i="61" s="1"/>
  <c r="M533" i="61"/>
  <c r="M549" i="61"/>
  <c r="M571" i="61"/>
  <c r="L439" i="61"/>
  <c r="L457" i="61"/>
  <c r="L475" i="61"/>
  <c r="L495" i="61"/>
  <c r="L515" i="61"/>
  <c r="L535" i="61"/>
  <c r="L553" i="61"/>
  <c r="L575" i="61"/>
  <c r="M438" i="61"/>
  <c r="M454" i="61"/>
  <c r="M474" i="61"/>
  <c r="M494" i="61"/>
  <c r="M514" i="61"/>
  <c r="M534" i="61"/>
  <c r="M552" i="61"/>
  <c r="M574" i="61"/>
  <c r="L440" i="61"/>
  <c r="L458" i="61"/>
  <c r="L476" i="61"/>
  <c r="L496" i="61"/>
  <c r="L516" i="61"/>
  <c r="L536" i="61"/>
  <c r="L554" i="61"/>
  <c r="L576" i="61"/>
  <c r="M440" i="61"/>
  <c r="M458" i="61"/>
  <c r="M476" i="61"/>
  <c r="M496" i="61"/>
  <c r="M516" i="61"/>
  <c r="M536" i="61"/>
  <c r="M554" i="61"/>
  <c r="M576" i="61"/>
  <c r="L442" i="61"/>
  <c r="L460" i="61"/>
  <c r="L480" i="61"/>
  <c r="L498" i="61"/>
  <c r="L518" i="61"/>
  <c r="L538" i="61"/>
  <c r="L556" i="61"/>
  <c r="L578" i="61"/>
  <c r="M441" i="61"/>
  <c r="Q441" i="61" s="1"/>
  <c r="M459" i="61"/>
  <c r="M477" i="61"/>
  <c r="Q477" i="61" s="1"/>
  <c r="M497" i="61"/>
  <c r="Q497" i="61" s="1"/>
  <c r="M517" i="61"/>
  <c r="Q517" i="61" s="1"/>
  <c r="M537" i="61"/>
  <c r="M555" i="61"/>
  <c r="Q555" i="61" s="1"/>
  <c r="M577" i="61"/>
  <c r="Q577" i="61" s="1"/>
  <c r="L443" i="61"/>
  <c r="L461" i="61"/>
  <c r="L481" i="61"/>
  <c r="L499" i="61"/>
  <c r="L519" i="61"/>
  <c r="L539" i="61"/>
  <c r="L559" i="61"/>
  <c r="L579" i="61"/>
  <c r="M442" i="61"/>
  <c r="M460" i="61"/>
  <c r="M480" i="61"/>
  <c r="M498" i="61"/>
  <c r="M518" i="61"/>
  <c r="M538" i="61"/>
  <c r="M556" i="61"/>
  <c r="M578" i="61"/>
  <c r="L444" i="61"/>
  <c r="L464" i="61"/>
  <c r="L482" i="61"/>
  <c r="L500" i="61"/>
  <c r="L522" i="61"/>
  <c r="L540" i="61"/>
  <c r="L560" i="61"/>
  <c r="L580" i="61"/>
  <c r="M444" i="61"/>
  <c r="M464" i="61"/>
  <c r="M482" i="61"/>
  <c r="M500" i="61"/>
  <c r="M522" i="61"/>
  <c r="M540" i="61"/>
  <c r="M560" i="61"/>
  <c r="M580" i="61"/>
  <c r="L446" i="61"/>
  <c r="L466" i="61"/>
  <c r="L484" i="61"/>
  <c r="L502" i="61"/>
  <c r="L524" i="61"/>
  <c r="L542" i="61"/>
  <c r="L562" i="61"/>
  <c r="L584" i="61"/>
  <c r="M445" i="61"/>
  <c r="M465" i="61"/>
  <c r="M483" i="61"/>
  <c r="M501" i="61"/>
  <c r="Q501" i="61" s="1"/>
  <c r="M523" i="61"/>
  <c r="Q523" i="61" s="1"/>
  <c r="M541" i="61"/>
  <c r="Q541" i="61" s="1"/>
  <c r="M561" i="61"/>
  <c r="Q561" i="61" s="1"/>
  <c r="M581" i="61"/>
  <c r="Q581" i="61" s="1"/>
  <c r="L447" i="61"/>
  <c r="L467" i="61"/>
  <c r="L485" i="61"/>
  <c r="L503" i="61"/>
  <c r="L525" i="61"/>
  <c r="L543" i="61"/>
  <c r="L563" i="61"/>
  <c r="L585" i="61"/>
  <c r="M446" i="61"/>
  <c r="M466" i="61"/>
  <c r="M484" i="61"/>
  <c r="M502" i="61"/>
  <c r="M524" i="61"/>
  <c r="M542" i="61"/>
  <c r="M562" i="61"/>
  <c r="M584" i="61"/>
  <c r="L448" i="61"/>
  <c r="L468" i="61"/>
  <c r="L486" i="61"/>
  <c r="L504" i="61"/>
  <c r="L526" i="61"/>
  <c r="L544" i="61"/>
  <c r="L566" i="61"/>
  <c r="L586" i="61"/>
  <c r="AO3" i="39"/>
  <c r="M448" i="61"/>
  <c r="M468" i="61"/>
  <c r="M486" i="61"/>
  <c r="M504" i="61"/>
  <c r="M526" i="61"/>
  <c r="M544" i="61"/>
  <c r="M566" i="61"/>
  <c r="M586" i="61"/>
  <c r="L450" i="61"/>
  <c r="L470" i="61"/>
  <c r="L488" i="61"/>
  <c r="L508" i="61"/>
  <c r="L528" i="61"/>
  <c r="L546" i="61"/>
  <c r="L568" i="61"/>
  <c r="L588" i="61"/>
  <c r="M449" i="61"/>
  <c r="Q449" i="61" s="1"/>
  <c r="M469" i="61"/>
  <c r="Q469" i="61" s="1"/>
  <c r="M487" i="61"/>
  <c r="Q487" i="61" s="1"/>
  <c r="M507" i="61"/>
  <c r="Q507" i="61" s="1"/>
  <c r="M527" i="61"/>
  <c r="Q527" i="61" s="1"/>
  <c r="M545" i="61"/>
  <c r="Q545" i="61" s="1"/>
  <c r="M567" i="61"/>
  <c r="Q567" i="61" s="1"/>
  <c r="M587" i="61"/>
  <c r="Q587" i="61" s="1"/>
  <c r="L451" i="61"/>
  <c r="L471" i="61"/>
  <c r="L489" i="61"/>
  <c r="L509" i="61"/>
  <c r="L529" i="61"/>
  <c r="L547" i="61"/>
  <c r="L569" i="61"/>
  <c r="L436" i="61"/>
  <c r="AN3" i="39"/>
  <c r="M450" i="61"/>
  <c r="M470" i="61"/>
  <c r="M488" i="61"/>
  <c r="M508" i="61"/>
  <c r="M528" i="61"/>
  <c r="M546" i="61"/>
  <c r="M568" i="61"/>
  <c r="M588" i="61"/>
  <c r="L452" i="61"/>
  <c r="L472" i="61"/>
  <c r="L492" i="61"/>
  <c r="L510" i="61"/>
  <c r="L530" i="61"/>
  <c r="L548" i="61"/>
  <c r="L570" i="61"/>
  <c r="R548" i="61" l="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R560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67" i="61"/>
  <c r="K437" i="61"/>
  <c r="K511" i="61"/>
  <c r="K533" i="61"/>
  <c r="K549" i="61"/>
  <c r="K571" i="61"/>
  <c r="K445" i="61"/>
  <c r="K465" i="61"/>
  <c r="K501" i="61"/>
  <c r="K523" i="61"/>
  <c r="L177" i="61"/>
  <c r="M177" i="61"/>
  <c r="L73" i="61"/>
  <c r="L33" i="61"/>
  <c r="L80" i="61"/>
  <c r="L76" i="61"/>
  <c r="L54" i="61"/>
  <c r="L61" i="61"/>
  <c r="L30" i="61"/>
  <c r="L26" i="61"/>
  <c r="L45" i="61"/>
  <c r="L41" i="61"/>
  <c r="L37" i="61"/>
  <c r="L70" i="61"/>
  <c r="L17" i="61"/>
  <c r="L13" i="61"/>
  <c r="L9" i="61"/>
  <c r="M65" i="61"/>
  <c r="M50" i="61"/>
  <c r="M78" i="61"/>
  <c r="M56" i="61"/>
  <c r="M63" i="61"/>
  <c r="M32" i="61"/>
  <c r="M28" i="61"/>
  <c r="M24" i="61"/>
  <c r="M43" i="61"/>
  <c r="M39" i="61"/>
  <c r="M71" i="61"/>
  <c r="M18" i="61"/>
  <c r="M14" i="61"/>
  <c r="M10" i="61"/>
  <c r="M6" i="61"/>
  <c r="L22" i="61"/>
  <c r="L51" i="61"/>
  <c r="L46" i="61"/>
  <c r="L79" i="61"/>
  <c r="L57" i="61"/>
  <c r="L64" i="61"/>
  <c r="L60" i="61"/>
  <c r="L29" i="61"/>
  <c r="L25" i="61"/>
  <c r="L44" i="61"/>
  <c r="L40" i="61"/>
  <c r="L36" i="61"/>
  <c r="L69" i="61"/>
  <c r="L16" i="61"/>
  <c r="L12" i="61"/>
  <c r="L8" i="61"/>
  <c r="M19" i="61"/>
  <c r="M49" i="61"/>
  <c r="M77" i="61"/>
  <c r="M55" i="61"/>
  <c r="M62" i="61"/>
  <c r="M31" i="61"/>
  <c r="M27" i="61"/>
  <c r="M23" i="61"/>
  <c r="M42" i="61"/>
  <c r="M37" i="61"/>
  <c r="M70" i="61"/>
  <c r="M17" i="61"/>
  <c r="M13" i="61"/>
  <c r="M9" i="61"/>
  <c r="L65" i="61"/>
  <c r="L50" i="61"/>
  <c r="L78" i="61"/>
  <c r="L56" i="61"/>
  <c r="L63" i="61"/>
  <c r="L32" i="61"/>
  <c r="L28" i="61"/>
  <c r="L24" i="61"/>
  <c r="L43" i="61"/>
  <c r="L39" i="61"/>
  <c r="L72" i="61"/>
  <c r="L68" i="61"/>
  <c r="L15" i="61"/>
  <c r="L11" i="61"/>
  <c r="L7" i="61"/>
  <c r="M73" i="61"/>
  <c r="M33" i="61"/>
  <c r="M80" i="61"/>
  <c r="M76" i="61"/>
  <c r="M54" i="61"/>
  <c r="M61" i="61"/>
  <c r="M30" i="61"/>
  <c r="M26" i="61"/>
  <c r="M45" i="61"/>
  <c r="M41" i="61"/>
  <c r="M36" i="61"/>
  <c r="M69" i="61"/>
  <c r="M16" i="61"/>
  <c r="M12" i="61"/>
  <c r="M8" i="61"/>
  <c r="L19" i="61"/>
  <c r="L49" i="61"/>
  <c r="L77" i="61"/>
  <c r="L55" i="61"/>
  <c r="L62" i="61"/>
  <c r="L31" i="61"/>
  <c r="L27" i="61"/>
  <c r="L23" i="61"/>
  <c r="L42" i="61"/>
  <c r="L38" i="61"/>
  <c r="L71" i="61"/>
  <c r="L18" i="61"/>
  <c r="L14" i="61"/>
  <c r="L10" i="61"/>
  <c r="L6" i="61"/>
  <c r="M51" i="61"/>
  <c r="M46" i="61"/>
  <c r="M79" i="61"/>
  <c r="M57" i="61"/>
  <c r="M64" i="61"/>
  <c r="M60" i="61"/>
  <c r="M29" i="61"/>
  <c r="M25" i="61"/>
  <c r="M44" i="61"/>
  <c r="M40" i="61"/>
  <c r="M72" i="61"/>
  <c r="M68" i="61"/>
  <c r="M15" i="61"/>
  <c r="M11" i="61"/>
  <c r="M7" i="61"/>
  <c r="M22" i="61"/>
  <c r="M38" i="61"/>
  <c r="L222" i="61"/>
  <c r="L410" i="61"/>
  <c r="L371" i="61"/>
  <c r="L309" i="61"/>
  <c r="L221" i="61"/>
  <c r="L425" i="61"/>
  <c r="L370" i="61"/>
  <c r="L320" i="61"/>
  <c r="L307" i="61"/>
  <c r="L281" i="61"/>
  <c r="L235" i="61"/>
  <c r="L233" i="61"/>
  <c r="L219" i="61"/>
  <c r="L207" i="61"/>
  <c r="L424" i="61"/>
  <c r="L422" i="61"/>
  <c r="L415" i="61"/>
  <c r="L413" i="61"/>
  <c r="L407" i="61"/>
  <c r="L405" i="61"/>
  <c r="L403" i="61"/>
  <c r="L399" i="61"/>
  <c r="L397" i="61"/>
  <c r="L393" i="61"/>
  <c r="L391" i="61"/>
  <c r="L389" i="61"/>
  <c r="L369" i="61"/>
  <c r="L367" i="61"/>
  <c r="L365" i="61"/>
  <c r="L363" i="61"/>
  <c r="L356" i="61"/>
  <c r="L354" i="61"/>
  <c r="L352" i="61"/>
  <c r="L350" i="61"/>
  <c r="L348" i="61"/>
  <c r="L346" i="61"/>
  <c r="L344" i="61"/>
  <c r="L342" i="61"/>
  <c r="L338" i="61"/>
  <c r="L336" i="61"/>
  <c r="L334" i="61"/>
  <c r="L332" i="61"/>
  <c r="L330" i="61"/>
  <c r="L328" i="61"/>
  <c r="L326" i="61"/>
  <c r="L324" i="61"/>
  <c r="L318" i="61"/>
  <c r="L316" i="61"/>
  <c r="L314" i="61"/>
  <c r="L312" i="61"/>
  <c r="L305" i="61"/>
  <c r="L303" i="61"/>
  <c r="L301" i="61"/>
  <c r="L299" i="61"/>
  <c r="L295" i="61"/>
  <c r="L293" i="61"/>
  <c r="L288" i="61"/>
  <c r="L286" i="61"/>
  <c r="L284" i="61"/>
  <c r="L279" i="61"/>
  <c r="L277" i="61"/>
  <c r="L275" i="61"/>
  <c r="L273" i="61"/>
  <c r="L271" i="61"/>
  <c r="L269" i="61"/>
  <c r="L264" i="61"/>
  <c r="L262" i="61"/>
  <c r="L260" i="61"/>
  <c r="L258" i="61"/>
  <c r="L253" i="61"/>
  <c r="L251" i="61"/>
  <c r="L249" i="61"/>
  <c r="L431" i="61"/>
  <c r="L246" i="61"/>
  <c r="L430" i="61"/>
  <c r="L244" i="61"/>
  <c r="L428" i="61"/>
  <c r="L241" i="61"/>
  <c r="L239" i="61"/>
  <c r="L232" i="61"/>
  <c r="L230" i="61"/>
  <c r="L228" i="61"/>
  <c r="L226" i="61"/>
  <c r="L218" i="61"/>
  <c r="L216" i="61"/>
  <c r="L214" i="61"/>
  <c r="L212" i="61"/>
  <c r="L204" i="61"/>
  <c r="L202" i="61"/>
  <c r="L200" i="61"/>
  <c r="L198" i="61"/>
  <c r="L196" i="61"/>
  <c r="L194" i="61"/>
  <c r="L192" i="61"/>
  <c r="L190" i="61"/>
  <c r="L188" i="61"/>
  <c r="L186" i="61"/>
  <c r="L184" i="61"/>
  <c r="L182" i="61"/>
  <c r="M209" i="61"/>
  <c r="M360" i="61"/>
  <c r="M254" i="61"/>
  <c r="M359" i="61"/>
  <c r="M416" i="61"/>
  <c r="M358" i="61"/>
  <c r="M409" i="61"/>
  <c r="M321" i="61"/>
  <c r="M308" i="61"/>
  <c r="M289" i="61"/>
  <c r="M265" i="61"/>
  <c r="M234" i="61"/>
  <c r="M220" i="61"/>
  <c r="M208" i="61"/>
  <c r="M206" i="61"/>
  <c r="M423" i="61"/>
  <c r="M421" i="61"/>
  <c r="M414" i="61"/>
  <c r="M408" i="61"/>
  <c r="M406" i="61"/>
  <c r="M404" i="61"/>
  <c r="M402" i="61"/>
  <c r="M398" i="61"/>
  <c r="M396" i="61"/>
  <c r="M392" i="61"/>
  <c r="M390" i="61"/>
  <c r="M374" i="61"/>
  <c r="M368" i="61"/>
  <c r="M366" i="61"/>
  <c r="M364" i="61"/>
  <c r="M357" i="61"/>
  <c r="M355" i="61"/>
  <c r="M353" i="61"/>
  <c r="M351" i="61"/>
  <c r="M349" i="61"/>
  <c r="M347" i="61"/>
  <c r="M345" i="61"/>
  <c r="M343" i="61"/>
  <c r="M341" i="61"/>
  <c r="M337" i="61"/>
  <c r="M335" i="61"/>
  <c r="M333" i="61"/>
  <c r="M331" i="61"/>
  <c r="M329" i="61"/>
  <c r="M327" i="61"/>
  <c r="M325" i="61"/>
  <c r="M319" i="61"/>
  <c r="M317" i="61"/>
  <c r="M315" i="61"/>
  <c r="M313" i="61"/>
  <c r="M306" i="61"/>
  <c r="M304" i="61"/>
  <c r="M302" i="61"/>
  <c r="M300" i="61"/>
  <c r="M298" i="61"/>
  <c r="M294" i="61"/>
  <c r="M292" i="61"/>
  <c r="M287" i="61"/>
  <c r="M285" i="61"/>
  <c r="M280" i="61"/>
  <c r="M278" i="61"/>
  <c r="M276" i="61"/>
  <c r="M274" i="61"/>
  <c r="M272" i="61"/>
  <c r="M270" i="61"/>
  <c r="M268" i="61"/>
  <c r="M263" i="61"/>
  <c r="M261" i="61"/>
  <c r="M259" i="61"/>
  <c r="M257" i="61"/>
  <c r="M252" i="61"/>
  <c r="M250" i="61"/>
  <c r="M248" i="61"/>
  <c r="M247" i="61"/>
  <c r="M245" i="61"/>
  <c r="M429" i="61"/>
  <c r="M243" i="61"/>
  <c r="M242" i="61"/>
  <c r="M240" i="61"/>
  <c r="M238" i="61"/>
  <c r="M231" i="61"/>
  <c r="M229" i="61"/>
  <c r="M227" i="61"/>
  <c r="M225" i="61"/>
  <c r="M217" i="61"/>
  <c r="M215" i="61"/>
  <c r="M213" i="61"/>
  <c r="M205" i="61"/>
  <c r="M203" i="61"/>
  <c r="M201" i="61"/>
  <c r="M199" i="61"/>
  <c r="M197" i="61"/>
  <c r="M195" i="61"/>
  <c r="M193" i="61"/>
  <c r="M191" i="61"/>
  <c r="M189" i="61"/>
  <c r="M187" i="61"/>
  <c r="M185" i="61"/>
  <c r="M183" i="61"/>
  <c r="L209" i="61"/>
  <c r="L360" i="61"/>
  <c r="L254" i="61"/>
  <c r="L359" i="61"/>
  <c r="L416" i="61"/>
  <c r="L358" i="61"/>
  <c r="L409" i="61"/>
  <c r="L321" i="61"/>
  <c r="L308" i="61"/>
  <c r="L289" i="61"/>
  <c r="L265" i="61"/>
  <c r="L234" i="61"/>
  <c r="L220" i="61"/>
  <c r="L208" i="61"/>
  <c r="L206" i="61"/>
  <c r="L423" i="61"/>
  <c r="L421" i="61"/>
  <c r="L414" i="61"/>
  <c r="L408" i="61"/>
  <c r="L406" i="61"/>
  <c r="L404" i="61"/>
  <c r="L402" i="61"/>
  <c r="L398" i="61"/>
  <c r="L396" i="61"/>
  <c r="L392" i="61"/>
  <c r="L390" i="61"/>
  <c r="L374" i="61"/>
  <c r="L368" i="61"/>
  <c r="L366" i="61"/>
  <c r="L364" i="61"/>
  <c r="L357" i="61"/>
  <c r="L355" i="61"/>
  <c r="L353" i="61"/>
  <c r="L351" i="61"/>
  <c r="L349" i="61"/>
  <c r="L347" i="61"/>
  <c r="L345" i="61"/>
  <c r="L343" i="61"/>
  <c r="L341" i="61"/>
  <c r="L337" i="61"/>
  <c r="L335" i="61"/>
  <c r="L333" i="61"/>
  <c r="L331" i="61"/>
  <c r="L329" i="61"/>
  <c r="L327" i="61"/>
  <c r="L325" i="61"/>
  <c r="L319" i="61"/>
  <c r="L317" i="61"/>
  <c r="L315" i="61"/>
  <c r="L313" i="61"/>
  <c r="L306" i="61"/>
  <c r="L304" i="61"/>
  <c r="L302" i="61"/>
  <c r="L300" i="61"/>
  <c r="L298" i="61"/>
  <c r="L294" i="61"/>
  <c r="L292" i="61"/>
  <c r="L287" i="61"/>
  <c r="L285" i="61"/>
  <c r="L280" i="61"/>
  <c r="L278" i="61"/>
  <c r="L276" i="61"/>
  <c r="L274" i="61"/>
  <c r="L272" i="61"/>
  <c r="L270" i="61"/>
  <c r="L268" i="61"/>
  <c r="L263" i="61"/>
  <c r="L261" i="61"/>
  <c r="L259" i="61"/>
  <c r="L257" i="61"/>
  <c r="L252" i="61"/>
  <c r="L250" i="61"/>
  <c r="L248" i="61"/>
  <c r="L247" i="61"/>
  <c r="L245" i="61"/>
  <c r="L429" i="61"/>
  <c r="L243" i="61"/>
  <c r="L242" i="61"/>
  <c r="L240" i="61"/>
  <c r="L238" i="61"/>
  <c r="L231" i="61"/>
  <c r="L229" i="61"/>
  <c r="L227" i="61"/>
  <c r="L225" i="61"/>
  <c r="L217" i="61"/>
  <c r="L215" i="61"/>
  <c r="L213" i="61"/>
  <c r="L205" i="61"/>
  <c r="L203" i="61"/>
  <c r="L201" i="61"/>
  <c r="L199" i="61"/>
  <c r="L197" i="61"/>
  <c r="L195" i="61"/>
  <c r="L193" i="61"/>
  <c r="L191" i="61"/>
  <c r="L189" i="61"/>
  <c r="L187" i="61"/>
  <c r="L185" i="61"/>
  <c r="L183" i="61"/>
  <c r="M222" i="61"/>
  <c r="M410" i="61"/>
  <c r="M371" i="61"/>
  <c r="M309" i="61"/>
  <c r="M221" i="61"/>
  <c r="M425" i="61"/>
  <c r="M370" i="61"/>
  <c r="M320" i="61"/>
  <c r="M307" i="61"/>
  <c r="M281" i="61"/>
  <c r="M235" i="61"/>
  <c r="M233" i="61"/>
  <c r="M219" i="61"/>
  <c r="M207" i="61"/>
  <c r="M424" i="61"/>
  <c r="M422" i="61"/>
  <c r="M415" i="61"/>
  <c r="M413" i="61"/>
  <c r="M407" i="61"/>
  <c r="M405" i="61"/>
  <c r="M403" i="61"/>
  <c r="M399" i="61"/>
  <c r="M397" i="61"/>
  <c r="M393" i="61"/>
  <c r="M391" i="61"/>
  <c r="M389" i="61"/>
  <c r="M369" i="61"/>
  <c r="M367" i="61"/>
  <c r="M365" i="61"/>
  <c r="M363" i="61"/>
  <c r="M356" i="61"/>
  <c r="M354" i="61"/>
  <c r="M352" i="61"/>
  <c r="M350" i="61"/>
  <c r="M348" i="61"/>
  <c r="M346" i="61"/>
  <c r="M344" i="61"/>
  <c r="M342" i="61"/>
  <c r="M338" i="61"/>
  <c r="M336" i="61"/>
  <c r="M334" i="61"/>
  <c r="M332" i="61"/>
  <c r="M330" i="61"/>
  <c r="M328" i="61"/>
  <c r="M326" i="61"/>
  <c r="M324" i="61"/>
  <c r="M318" i="61"/>
  <c r="M316" i="61"/>
  <c r="M314" i="61"/>
  <c r="M312" i="61"/>
  <c r="M305" i="61"/>
  <c r="M303" i="61"/>
  <c r="M301" i="61"/>
  <c r="M299" i="61"/>
  <c r="M295" i="61"/>
  <c r="M293" i="61"/>
  <c r="M288" i="61"/>
  <c r="M286" i="61"/>
  <c r="M284" i="61"/>
  <c r="M279" i="61"/>
  <c r="M277" i="61"/>
  <c r="M275" i="61"/>
  <c r="M273" i="61"/>
  <c r="M271" i="61"/>
  <c r="M269" i="61"/>
  <c r="M264" i="61"/>
  <c r="M262" i="61"/>
  <c r="M260" i="61"/>
  <c r="M258" i="61"/>
  <c r="M253" i="61"/>
  <c r="M251" i="61"/>
  <c r="M249" i="61"/>
  <c r="M431" i="61"/>
  <c r="M246" i="61"/>
  <c r="M430" i="61"/>
  <c r="M244" i="61"/>
  <c r="M428" i="61"/>
  <c r="M241" i="61"/>
  <c r="M239" i="61"/>
  <c r="M232" i="61"/>
  <c r="M230" i="61"/>
  <c r="M228" i="61"/>
  <c r="M226" i="61"/>
  <c r="M218" i="61"/>
  <c r="M216" i="61"/>
  <c r="M214" i="61"/>
  <c r="M212" i="61"/>
  <c r="M204" i="61"/>
  <c r="M202" i="61"/>
  <c r="M200" i="61"/>
  <c r="M198" i="61"/>
  <c r="M196" i="61"/>
  <c r="M194" i="61"/>
  <c r="M192" i="61"/>
  <c r="M190" i="61"/>
  <c r="M188" i="61"/>
  <c r="M186" i="61"/>
  <c r="M184" i="61"/>
  <c r="M182" i="61"/>
  <c r="K441" i="61"/>
  <c r="K477" i="61"/>
  <c r="K497" i="61"/>
  <c r="K517" i="61"/>
  <c r="K537" i="61"/>
  <c r="K577" i="61"/>
  <c r="L589" i="61"/>
  <c r="R589" i="61" s="1"/>
  <c r="K587" i="61"/>
  <c r="M462" i="61"/>
  <c r="M564" i="61"/>
  <c r="M455" i="61"/>
  <c r="K525" i="61"/>
  <c r="K543" i="61"/>
  <c r="K563" i="61"/>
  <c r="K585" i="61"/>
  <c r="L550" i="61"/>
  <c r="R550" i="61" s="1"/>
  <c r="M557" i="61"/>
  <c r="L505" i="61"/>
  <c r="R505" i="61" s="1"/>
  <c r="M512" i="61"/>
  <c r="K529" i="61"/>
  <c r="K547" i="61"/>
  <c r="K569" i="61"/>
  <c r="M520" i="61"/>
  <c r="L512" i="61"/>
  <c r="R512" i="61" s="1"/>
  <c r="K469" i="61"/>
  <c r="K515" i="61"/>
  <c r="K535" i="61"/>
  <c r="K519" i="61"/>
  <c r="K559" i="61"/>
  <c r="K579" i="61"/>
  <c r="K448" i="61"/>
  <c r="K468" i="61"/>
  <c r="K486" i="61"/>
  <c r="K504" i="61"/>
  <c r="K526" i="61"/>
  <c r="K544" i="61"/>
  <c r="K566" i="61"/>
  <c r="K586" i="61"/>
  <c r="K444" i="61"/>
  <c r="K464" i="61"/>
  <c r="K482" i="61"/>
  <c r="K500" i="61"/>
  <c r="K522" i="61"/>
  <c r="K540" i="61"/>
  <c r="K560" i="61"/>
  <c r="K580" i="61"/>
  <c r="AP3" i="39"/>
  <c r="L531" i="61"/>
  <c r="R531" i="61" s="1"/>
  <c r="L582" i="61"/>
  <c r="R582" i="61" s="1"/>
  <c r="K452" i="61"/>
  <c r="K472" i="61"/>
  <c r="K492" i="61"/>
  <c r="K510" i="61"/>
  <c r="K530" i="61"/>
  <c r="K548" i="61"/>
  <c r="K570" i="61"/>
  <c r="M531" i="61"/>
  <c r="AL3" i="39"/>
  <c r="L564" i="61"/>
  <c r="R564" i="61" s="1"/>
  <c r="AK3" i="39"/>
  <c r="L462" i="61"/>
  <c r="R462" i="61" s="1"/>
  <c r="L520" i="61"/>
  <c r="R520" i="61" s="1"/>
  <c r="M505" i="61"/>
  <c r="K440" i="61"/>
  <c r="K458" i="61"/>
  <c r="K476" i="61"/>
  <c r="K496" i="61"/>
  <c r="K516" i="61"/>
  <c r="K536" i="61"/>
  <c r="K554" i="61"/>
  <c r="K576" i="61"/>
  <c r="M589" i="61"/>
  <c r="L478" i="61"/>
  <c r="R478" i="61" s="1"/>
  <c r="M582" i="61"/>
  <c r="M550" i="61"/>
  <c r="L455" i="61"/>
  <c r="R455" i="61" s="1"/>
  <c r="M572" i="61"/>
  <c r="L572" i="61"/>
  <c r="R572" i="61" s="1"/>
  <c r="M478" i="61"/>
  <c r="M490" i="61"/>
  <c r="L490" i="61"/>
  <c r="R490" i="61" s="1"/>
  <c r="L557" i="61"/>
  <c r="R557" i="61" s="1"/>
  <c r="K16" i="61"/>
  <c r="K12" i="61"/>
  <c r="K8" i="61"/>
  <c r="K17" i="61"/>
  <c r="K13" i="61"/>
  <c r="K9" i="61"/>
  <c r="K19" i="61"/>
  <c r="K15" i="61"/>
  <c r="K11" i="61"/>
  <c r="K7" i="61"/>
  <c r="K18" i="61"/>
  <c r="K14" i="61"/>
  <c r="K10" i="61"/>
  <c r="K6" i="61"/>
  <c r="AS3" i="16"/>
  <c r="AP3" i="16"/>
  <c r="R185" i="61" l="1"/>
  <c r="Q185" i="61"/>
  <c r="R201" i="61"/>
  <c r="Q201" i="61"/>
  <c r="R247" i="61"/>
  <c r="Q247" i="61"/>
  <c r="R287" i="61"/>
  <c r="Q287" i="61"/>
  <c r="R333" i="61"/>
  <c r="Q333" i="61"/>
  <c r="R390" i="61"/>
  <c r="Q390" i="61"/>
  <c r="R289" i="61"/>
  <c r="Q289" i="61"/>
  <c r="R196" i="61"/>
  <c r="Q196" i="61"/>
  <c r="R232" i="61"/>
  <c r="Q232" i="61"/>
  <c r="R260" i="61"/>
  <c r="Q260" i="61"/>
  <c r="R303" i="61"/>
  <c r="Q303" i="61"/>
  <c r="R346" i="61"/>
  <c r="Q346" i="61"/>
  <c r="R405" i="61"/>
  <c r="Q405" i="61"/>
  <c r="R309" i="61"/>
  <c r="Q309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2" i="61"/>
  <c r="Q392" i="61"/>
  <c r="R404" i="61"/>
  <c r="Q404" i="61"/>
  <c r="R421" i="61"/>
  <c r="Q421" i="61"/>
  <c r="R220" i="61"/>
  <c r="Q220" i="61"/>
  <c r="R308" i="61"/>
  <c r="Q308" i="61"/>
  <c r="R416" i="61"/>
  <c r="Q416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1" i="61"/>
  <c r="Q251" i="61"/>
  <c r="R262" i="61"/>
  <c r="Q262" i="61"/>
  <c r="R273" i="61"/>
  <c r="Q273" i="61"/>
  <c r="R284" i="61"/>
  <c r="Q284" i="61"/>
  <c r="R295" i="61"/>
  <c r="Q295" i="61"/>
  <c r="R305" i="61"/>
  <c r="Q305" i="61"/>
  <c r="R318" i="61"/>
  <c r="Q318" i="61"/>
  <c r="R330" i="61"/>
  <c r="Q330" i="61"/>
  <c r="R338" i="61"/>
  <c r="Q338" i="61"/>
  <c r="R348" i="61"/>
  <c r="Q348" i="61"/>
  <c r="R356" i="61"/>
  <c r="Q356" i="61"/>
  <c r="R369" i="61"/>
  <c r="Q369" i="61"/>
  <c r="R397" i="61"/>
  <c r="Q397" i="61"/>
  <c r="R407" i="61"/>
  <c r="Q407" i="61"/>
  <c r="R424" i="61"/>
  <c r="Q424" i="61"/>
  <c r="Q235" i="61"/>
  <c r="R235" i="61"/>
  <c r="R370" i="61"/>
  <c r="Q370" i="61"/>
  <c r="R371" i="61"/>
  <c r="Q371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7" i="61"/>
  <c r="Q257" i="61"/>
  <c r="R276" i="61"/>
  <c r="Q276" i="61"/>
  <c r="R325" i="61"/>
  <c r="Q325" i="61"/>
  <c r="R351" i="61"/>
  <c r="Q351" i="61"/>
  <c r="R414" i="61"/>
  <c r="Q414" i="61"/>
  <c r="R360" i="61"/>
  <c r="Q360" i="61"/>
  <c r="R204" i="61"/>
  <c r="Q204" i="61"/>
  <c r="R249" i="61"/>
  <c r="Q249" i="61"/>
  <c r="R279" i="61"/>
  <c r="Q279" i="61"/>
  <c r="R328" i="61"/>
  <c r="Q328" i="61"/>
  <c r="R367" i="61"/>
  <c r="Q367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50" i="61"/>
  <c r="Q250" i="61"/>
  <c r="R261" i="61"/>
  <c r="Q261" i="61"/>
  <c r="R272" i="61"/>
  <c r="Q272" i="61"/>
  <c r="R280" i="61"/>
  <c r="Q280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3" i="61"/>
  <c r="Q423" i="61"/>
  <c r="R234" i="61"/>
  <c r="Q234" i="61"/>
  <c r="R321" i="61"/>
  <c r="Q321" i="61"/>
  <c r="R359" i="61"/>
  <c r="Q359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6" i="61"/>
  <c r="Q246" i="61"/>
  <c r="R253" i="61"/>
  <c r="Q253" i="61"/>
  <c r="R264" i="61"/>
  <c r="Q264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399" i="61"/>
  <c r="Q399" i="61"/>
  <c r="R413" i="61"/>
  <c r="Q413" i="61"/>
  <c r="R207" i="61"/>
  <c r="Q207" i="61"/>
  <c r="R281" i="61"/>
  <c r="Q281" i="61"/>
  <c r="R425" i="61"/>
  <c r="Q425" i="61"/>
  <c r="R410" i="61"/>
  <c r="Q4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8" i="61"/>
  <c r="Q268" i="61"/>
  <c r="R300" i="61"/>
  <c r="Q300" i="61"/>
  <c r="Q313" i="61"/>
  <c r="R313" i="61"/>
  <c r="R343" i="61"/>
  <c r="Q343" i="61"/>
  <c r="R364" i="61"/>
  <c r="Q364" i="61"/>
  <c r="R402" i="61"/>
  <c r="Q402" i="61"/>
  <c r="R208" i="61"/>
  <c r="Q208" i="61"/>
  <c r="R358" i="61"/>
  <c r="Q358" i="61"/>
  <c r="R188" i="61"/>
  <c r="Q188" i="61"/>
  <c r="R218" i="61"/>
  <c r="Q218" i="61"/>
  <c r="R244" i="61"/>
  <c r="Q244" i="61"/>
  <c r="R271" i="61"/>
  <c r="Q271" i="61"/>
  <c r="R293" i="61"/>
  <c r="Q293" i="61"/>
  <c r="R316" i="61"/>
  <c r="Q316" i="61"/>
  <c r="R336" i="61"/>
  <c r="Q336" i="61"/>
  <c r="R354" i="61"/>
  <c r="Q354" i="61"/>
  <c r="R393" i="61"/>
  <c r="Q393" i="61"/>
  <c r="R422" i="61"/>
  <c r="Q422" i="61"/>
  <c r="R320" i="61"/>
  <c r="Q3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06" i="61"/>
  <c r="Q306" i="61"/>
  <c r="R319" i="61"/>
  <c r="Q319" i="61"/>
  <c r="R331" i="61"/>
  <c r="Q331" i="61"/>
  <c r="R341" i="61"/>
  <c r="Q341" i="61"/>
  <c r="R349" i="61"/>
  <c r="Q349" i="61"/>
  <c r="R357" i="61"/>
  <c r="Q357" i="61"/>
  <c r="R374" i="61"/>
  <c r="Q374" i="61"/>
  <c r="R398" i="61"/>
  <c r="Q398" i="61"/>
  <c r="R408" i="61"/>
  <c r="Q408" i="61"/>
  <c r="R206" i="61"/>
  <c r="Q206" i="61"/>
  <c r="R265" i="61"/>
  <c r="Q265" i="61"/>
  <c r="R409" i="61"/>
  <c r="Q409" i="61"/>
  <c r="R254" i="61"/>
  <c r="Q254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8" i="61"/>
  <c r="Q258" i="61"/>
  <c r="R269" i="61"/>
  <c r="Q269" i="61"/>
  <c r="R277" i="61"/>
  <c r="Q277" i="61"/>
  <c r="R288" i="61"/>
  <c r="Q288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15" i="61"/>
  <c r="Q415" i="61"/>
  <c r="R219" i="61"/>
  <c r="Q219" i="61"/>
  <c r="R307" i="61"/>
  <c r="Q307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M432" i="61"/>
  <c r="K575" i="61"/>
  <c r="K545" i="61"/>
  <c r="K453" i="61"/>
  <c r="K459" i="61"/>
  <c r="K473" i="61"/>
  <c r="K507" i="61"/>
  <c r="K483" i="61"/>
  <c r="K561" i="61"/>
  <c r="K541" i="61"/>
  <c r="K581" i="61"/>
  <c r="K493" i="61"/>
  <c r="M590" i="61"/>
  <c r="M591" i="61" s="1"/>
  <c r="K527" i="61"/>
  <c r="K555" i="61"/>
  <c r="K449" i="61"/>
  <c r="L167" i="61"/>
  <c r="L159" i="61"/>
  <c r="L149" i="61"/>
  <c r="L145" i="61"/>
  <c r="L141" i="61"/>
  <c r="L137" i="61"/>
  <c r="L127" i="61"/>
  <c r="L123" i="61"/>
  <c r="L117" i="61"/>
  <c r="L113" i="61"/>
  <c r="L109" i="61"/>
  <c r="L103" i="61"/>
  <c r="L99" i="61"/>
  <c r="L95" i="61"/>
  <c r="L91" i="61"/>
  <c r="L87" i="61"/>
  <c r="M175" i="61"/>
  <c r="M171" i="61"/>
  <c r="M165" i="61"/>
  <c r="M161" i="61"/>
  <c r="M157" i="61"/>
  <c r="M151" i="61"/>
  <c r="M147" i="61"/>
  <c r="M143" i="61"/>
  <c r="M139" i="61"/>
  <c r="M133" i="61"/>
  <c r="M129" i="61"/>
  <c r="M125" i="61"/>
  <c r="M121" i="61"/>
  <c r="M115" i="61"/>
  <c r="M111" i="61"/>
  <c r="M107" i="61"/>
  <c r="M101" i="61"/>
  <c r="M97" i="61"/>
  <c r="M93" i="61"/>
  <c r="M89" i="61"/>
  <c r="L176" i="61"/>
  <c r="L172" i="61"/>
  <c r="L166" i="61"/>
  <c r="L162" i="61"/>
  <c r="L158" i="61"/>
  <c r="L152" i="61"/>
  <c r="L148" i="61"/>
  <c r="L144" i="61"/>
  <c r="L140" i="61"/>
  <c r="L134" i="61"/>
  <c r="L130" i="61"/>
  <c r="L126" i="61"/>
  <c r="L122" i="61"/>
  <c r="L116" i="61"/>
  <c r="L112" i="61"/>
  <c r="L108" i="61"/>
  <c r="L102" i="61"/>
  <c r="L98" i="61"/>
  <c r="L94" i="61"/>
  <c r="L90" i="61"/>
  <c r="L86" i="61"/>
  <c r="M174" i="61"/>
  <c r="M168" i="61"/>
  <c r="M164" i="61"/>
  <c r="M160" i="61"/>
  <c r="M156" i="61"/>
  <c r="M150" i="61"/>
  <c r="M146" i="61"/>
  <c r="M142" i="61"/>
  <c r="M138" i="61"/>
  <c r="M132" i="61"/>
  <c r="M128" i="61"/>
  <c r="M124" i="61"/>
  <c r="M118" i="61"/>
  <c r="M114" i="61"/>
  <c r="M110" i="61"/>
  <c r="M104" i="61"/>
  <c r="M100" i="61"/>
  <c r="M96" i="61"/>
  <c r="M92" i="61"/>
  <c r="M88" i="61"/>
  <c r="L85" i="61"/>
  <c r="L173" i="61"/>
  <c r="L163" i="61"/>
  <c r="L153" i="61"/>
  <c r="L131" i="61"/>
  <c r="L175" i="61"/>
  <c r="L171" i="61"/>
  <c r="L165" i="61"/>
  <c r="L161" i="61"/>
  <c r="L157" i="61"/>
  <c r="L151" i="61"/>
  <c r="L147" i="61"/>
  <c r="L143" i="61"/>
  <c r="L139" i="61"/>
  <c r="L133" i="61"/>
  <c r="L129" i="61"/>
  <c r="L125" i="61"/>
  <c r="L121" i="61"/>
  <c r="L115" i="61"/>
  <c r="L111" i="61"/>
  <c r="L107" i="61"/>
  <c r="L101" i="61"/>
  <c r="L97" i="61"/>
  <c r="L93" i="61"/>
  <c r="L89" i="61"/>
  <c r="M85" i="61"/>
  <c r="M173" i="61"/>
  <c r="M167" i="61"/>
  <c r="M163" i="61"/>
  <c r="M159" i="61"/>
  <c r="M153" i="61"/>
  <c r="M149" i="61"/>
  <c r="M145" i="61"/>
  <c r="M141" i="61"/>
  <c r="M137" i="61"/>
  <c r="M131" i="61"/>
  <c r="M127" i="61"/>
  <c r="M123" i="61"/>
  <c r="M117" i="61"/>
  <c r="M113" i="61"/>
  <c r="M109" i="61"/>
  <c r="M103" i="61"/>
  <c r="M99" i="61"/>
  <c r="M95" i="61"/>
  <c r="M91" i="61"/>
  <c r="M87" i="61"/>
  <c r="L174" i="61"/>
  <c r="L168" i="61"/>
  <c r="L164" i="61"/>
  <c r="L160" i="61"/>
  <c r="L156" i="61"/>
  <c r="L150" i="61"/>
  <c r="L146" i="61"/>
  <c r="L142" i="61"/>
  <c r="L138" i="61"/>
  <c r="L132" i="61"/>
  <c r="L128" i="61"/>
  <c r="L124" i="61"/>
  <c r="L118" i="61"/>
  <c r="L114" i="61"/>
  <c r="L110" i="61"/>
  <c r="L104" i="61"/>
  <c r="L100" i="61"/>
  <c r="L96" i="61"/>
  <c r="L92" i="61"/>
  <c r="L88" i="61"/>
  <c r="M176" i="61"/>
  <c r="M172" i="61"/>
  <c r="M166" i="61"/>
  <c r="M162" i="61"/>
  <c r="M158" i="61"/>
  <c r="M152" i="61"/>
  <c r="M148" i="61"/>
  <c r="M144" i="61"/>
  <c r="M140" i="61"/>
  <c r="M134" i="61"/>
  <c r="M130" i="61"/>
  <c r="M126" i="61"/>
  <c r="M122" i="61"/>
  <c r="M116" i="61"/>
  <c r="M112" i="61"/>
  <c r="M108" i="61"/>
  <c r="M102" i="61"/>
  <c r="M98" i="61"/>
  <c r="M94" i="61"/>
  <c r="M90" i="61"/>
  <c r="M86" i="61"/>
  <c r="M58" i="61"/>
  <c r="L74" i="61"/>
  <c r="R74" i="61" s="1"/>
  <c r="L52" i="61"/>
  <c r="R52" i="61" s="1"/>
  <c r="K71" i="61"/>
  <c r="K30" i="61"/>
  <c r="K80" i="61"/>
  <c r="K72" i="61"/>
  <c r="K27" i="61"/>
  <c r="K77" i="61"/>
  <c r="K51" i="61"/>
  <c r="K28" i="61"/>
  <c r="K78" i="61"/>
  <c r="K69" i="61"/>
  <c r="K25" i="61"/>
  <c r="K38" i="61"/>
  <c r="K61" i="61"/>
  <c r="K33" i="61"/>
  <c r="K39" i="61"/>
  <c r="K31" i="61"/>
  <c r="K49" i="61"/>
  <c r="K70" i="61"/>
  <c r="K60" i="61"/>
  <c r="K32" i="61"/>
  <c r="K50" i="61"/>
  <c r="K36" i="61"/>
  <c r="K29" i="61"/>
  <c r="M47" i="61"/>
  <c r="M52" i="61"/>
  <c r="L47" i="61"/>
  <c r="R47" i="61" s="1"/>
  <c r="M20" i="61"/>
  <c r="L81" i="61"/>
  <c r="R81" i="61" s="1"/>
  <c r="K42" i="61"/>
  <c r="K54" i="61"/>
  <c r="K73" i="61"/>
  <c r="K43" i="61"/>
  <c r="K62" i="61"/>
  <c r="K37" i="61"/>
  <c r="K64" i="61"/>
  <c r="K63" i="61"/>
  <c r="K65" i="61"/>
  <c r="K41" i="61"/>
  <c r="K40" i="61"/>
  <c r="K57" i="61"/>
  <c r="M34" i="61"/>
  <c r="M74" i="61"/>
  <c r="M66" i="61"/>
  <c r="L20" i="61"/>
  <c r="R20" i="61" s="1"/>
  <c r="K26" i="61"/>
  <c r="K76" i="61"/>
  <c r="K68" i="61"/>
  <c r="K23" i="61"/>
  <c r="K55" i="61"/>
  <c r="K46" i="61"/>
  <c r="K24" i="61"/>
  <c r="K56" i="61"/>
  <c r="K45" i="61"/>
  <c r="K44" i="61"/>
  <c r="K79" i="61"/>
  <c r="K22" i="61"/>
  <c r="M81" i="61"/>
  <c r="L66" i="61"/>
  <c r="R66" i="61" s="1"/>
  <c r="L34" i="61"/>
  <c r="R34" i="61" s="1"/>
  <c r="L58" i="61"/>
  <c r="R58" i="61" s="1"/>
  <c r="M322" i="61"/>
  <c r="M339" i="61"/>
  <c r="M372" i="61"/>
  <c r="L236" i="61"/>
  <c r="R236" i="61" s="1"/>
  <c r="L255" i="61"/>
  <c r="R255" i="61" s="1"/>
  <c r="L266" i="61"/>
  <c r="R266" i="61" s="1"/>
  <c r="L282" i="61"/>
  <c r="R282" i="61" s="1"/>
  <c r="L426" i="61"/>
  <c r="R426" i="61" s="1"/>
  <c r="K416" i="61"/>
  <c r="K308" i="61"/>
  <c r="K220" i="61"/>
  <c r="K421" i="61"/>
  <c r="K398" i="61"/>
  <c r="K368" i="61"/>
  <c r="K355" i="61"/>
  <c r="K347" i="61"/>
  <c r="K337" i="61"/>
  <c r="K329" i="61"/>
  <c r="K317" i="61"/>
  <c r="K304" i="61"/>
  <c r="K294" i="61"/>
  <c r="K280" i="61"/>
  <c r="K272" i="61"/>
  <c r="K261" i="61"/>
  <c r="K250" i="61"/>
  <c r="K429" i="61"/>
  <c r="K238" i="61"/>
  <c r="K225" i="61"/>
  <c r="M310" i="61"/>
  <c r="M361" i="61"/>
  <c r="M387" i="61"/>
  <c r="M400" i="61"/>
  <c r="L322" i="61"/>
  <c r="R322" i="61" s="1"/>
  <c r="L372" i="61"/>
  <c r="R372" i="61" s="1"/>
  <c r="K222" i="61"/>
  <c r="K371" i="61"/>
  <c r="K221" i="61"/>
  <c r="K370" i="61"/>
  <c r="K235" i="61"/>
  <c r="K424" i="61"/>
  <c r="K407" i="61"/>
  <c r="K397" i="61"/>
  <c r="K363" i="61"/>
  <c r="K350" i="61"/>
  <c r="K342" i="61"/>
  <c r="K332" i="61"/>
  <c r="K324" i="61"/>
  <c r="K303" i="61"/>
  <c r="K286" i="61"/>
  <c r="K275" i="61"/>
  <c r="K217" i="61"/>
  <c r="K209" i="61"/>
  <c r="K360" i="61"/>
  <c r="K359" i="61"/>
  <c r="K358" i="61"/>
  <c r="K321" i="61"/>
  <c r="K289" i="61"/>
  <c r="K234" i="61"/>
  <c r="K208" i="61"/>
  <c r="K423" i="61"/>
  <c r="K414" i="61"/>
  <c r="K406" i="61"/>
  <c r="K402" i="61"/>
  <c r="K396" i="61"/>
  <c r="K374" i="61"/>
  <c r="K366" i="61"/>
  <c r="K357" i="61"/>
  <c r="K353" i="61"/>
  <c r="K349" i="61"/>
  <c r="K345" i="61"/>
  <c r="K341" i="61"/>
  <c r="K335" i="61"/>
  <c r="K331" i="61"/>
  <c r="K327" i="61"/>
  <c r="K319" i="61"/>
  <c r="K315" i="61"/>
  <c r="K306" i="61"/>
  <c r="K302" i="61"/>
  <c r="K298" i="61"/>
  <c r="K292" i="61"/>
  <c r="K285" i="61"/>
  <c r="K278" i="61"/>
  <c r="K274" i="61"/>
  <c r="K270" i="61"/>
  <c r="K263" i="61"/>
  <c r="K259" i="61"/>
  <c r="K252" i="61"/>
  <c r="K248" i="61"/>
  <c r="K245" i="61"/>
  <c r="K243" i="61"/>
  <c r="K240" i="61"/>
  <c r="K231" i="61"/>
  <c r="K227" i="61"/>
  <c r="K216" i="61"/>
  <c r="K212" i="61"/>
  <c r="M210" i="61"/>
  <c r="M223" i="61"/>
  <c r="M290" i="61"/>
  <c r="M394" i="61"/>
  <c r="M417" i="61"/>
  <c r="L296" i="61"/>
  <c r="R296" i="61" s="1"/>
  <c r="L310" i="61"/>
  <c r="R310" i="61" s="1"/>
  <c r="L361" i="61"/>
  <c r="R361" i="61" s="1"/>
  <c r="L387" i="61"/>
  <c r="R387" i="61" s="1"/>
  <c r="L400" i="61"/>
  <c r="R400" i="61" s="1"/>
  <c r="L411" i="61"/>
  <c r="R411" i="61" s="1"/>
  <c r="M236" i="61"/>
  <c r="M255" i="61"/>
  <c r="M266" i="61"/>
  <c r="M282" i="61"/>
  <c r="M426" i="61"/>
  <c r="L210" i="61"/>
  <c r="R210" i="61" s="1"/>
  <c r="L223" i="61"/>
  <c r="R223" i="61" s="1"/>
  <c r="L432" i="61"/>
  <c r="R432" i="61" s="1"/>
  <c r="L290" i="61"/>
  <c r="R290" i="61" s="1"/>
  <c r="L394" i="61"/>
  <c r="R394" i="61" s="1"/>
  <c r="L417" i="61"/>
  <c r="R417" i="61" s="1"/>
  <c r="K254" i="61"/>
  <c r="K409" i="61"/>
  <c r="K265" i="61"/>
  <c r="K206" i="61"/>
  <c r="K408" i="61"/>
  <c r="K404" i="61"/>
  <c r="K392" i="61"/>
  <c r="K364" i="61"/>
  <c r="K351" i="61"/>
  <c r="K343" i="61"/>
  <c r="K333" i="61"/>
  <c r="K325" i="61"/>
  <c r="K313" i="61"/>
  <c r="K300" i="61"/>
  <c r="K287" i="61"/>
  <c r="K276" i="61"/>
  <c r="K268" i="61"/>
  <c r="K257" i="61"/>
  <c r="K247" i="61"/>
  <c r="K242" i="61"/>
  <c r="K229" i="61"/>
  <c r="M296" i="61"/>
  <c r="M411" i="61"/>
  <c r="L339" i="61"/>
  <c r="R339" i="61" s="1"/>
  <c r="K307" i="61"/>
  <c r="K219" i="61"/>
  <c r="K415" i="61"/>
  <c r="K403" i="61"/>
  <c r="K391" i="61"/>
  <c r="K367" i="61"/>
  <c r="K346" i="61"/>
  <c r="K328" i="61"/>
  <c r="K312" i="61"/>
  <c r="K299" i="61"/>
  <c r="K279" i="61"/>
  <c r="K410" i="61"/>
  <c r="K309" i="61"/>
  <c r="K425" i="61"/>
  <c r="K320" i="61"/>
  <c r="K281" i="61"/>
  <c r="K233" i="61"/>
  <c r="K207" i="61"/>
  <c r="K422" i="61"/>
  <c r="K413" i="61"/>
  <c r="K405" i="61"/>
  <c r="K399" i="61"/>
  <c r="K393" i="61"/>
  <c r="K389" i="61"/>
  <c r="K352" i="61"/>
  <c r="K344" i="61"/>
  <c r="K334" i="61"/>
  <c r="K326" i="61"/>
  <c r="K314" i="61"/>
  <c r="K301" i="61"/>
  <c r="K288" i="61"/>
  <c r="K277" i="61"/>
  <c r="K269" i="61"/>
  <c r="K262" i="61"/>
  <c r="K258" i="61"/>
  <c r="K251" i="61"/>
  <c r="K431" i="61"/>
  <c r="K430" i="61"/>
  <c r="K428" i="61"/>
  <c r="K239" i="61"/>
  <c r="K230" i="61"/>
  <c r="K226" i="61"/>
  <c r="K539" i="61"/>
  <c r="K487" i="61"/>
  <c r="K553" i="61"/>
  <c r="K481" i="61"/>
  <c r="K538" i="61"/>
  <c r="K460" i="61"/>
  <c r="K495" i="61"/>
  <c r="K552" i="61"/>
  <c r="K474" i="61"/>
  <c r="K471" i="61"/>
  <c r="K546" i="61"/>
  <c r="K470" i="61"/>
  <c r="K447" i="61"/>
  <c r="K584" i="61"/>
  <c r="K502" i="61"/>
  <c r="K461" i="61"/>
  <c r="K518" i="61"/>
  <c r="K442" i="61"/>
  <c r="K475" i="61"/>
  <c r="K534" i="61"/>
  <c r="K454" i="61"/>
  <c r="K451" i="61"/>
  <c r="K528" i="61"/>
  <c r="K450" i="61"/>
  <c r="K503" i="61"/>
  <c r="K562" i="61"/>
  <c r="K484" i="61"/>
  <c r="K443" i="61"/>
  <c r="K578" i="61"/>
  <c r="K498" i="61"/>
  <c r="K457" i="61"/>
  <c r="K514" i="61"/>
  <c r="K438" i="61"/>
  <c r="K509" i="61"/>
  <c r="K588" i="61"/>
  <c r="K508" i="61"/>
  <c r="K485" i="61"/>
  <c r="K542" i="61"/>
  <c r="K466" i="61"/>
  <c r="K499" i="61"/>
  <c r="K556" i="61"/>
  <c r="K480" i="61"/>
  <c r="L590" i="61"/>
  <c r="R590" i="61" s="1"/>
  <c r="K439" i="61"/>
  <c r="K574" i="61"/>
  <c r="K494" i="61"/>
  <c r="K489" i="61"/>
  <c r="K568" i="61"/>
  <c r="K572" i="61" s="1"/>
  <c r="K488" i="61"/>
  <c r="K467" i="61"/>
  <c r="K524" i="61"/>
  <c r="K446" i="61"/>
  <c r="AL3" i="15"/>
  <c r="AI3" i="15"/>
  <c r="AK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90" i="61"/>
  <c r="Q339" i="61"/>
  <c r="Q417" i="61"/>
  <c r="Q223" i="61"/>
  <c r="Q400" i="61"/>
  <c r="Q296" i="61"/>
  <c r="Q322" i="61"/>
  <c r="Q255" i="61"/>
  <c r="Q394" i="61"/>
  <c r="Q210" i="61"/>
  <c r="Q387" i="61"/>
  <c r="Q426" i="61"/>
  <c r="Q236" i="61"/>
  <c r="Q58" i="61"/>
  <c r="Q20" i="61"/>
  <c r="Q81" i="61"/>
  <c r="Q52" i="61"/>
  <c r="Q361" i="61"/>
  <c r="Q282" i="61"/>
  <c r="Q34" i="61"/>
  <c r="Q74" i="61"/>
  <c r="Q590" i="61"/>
  <c r="Q432" i="61"/>
  <c r="Q411" i="61"/>
  <c r="Q310" i="61"/>
  <c r="Q372" i="61"/>
  <c r="Q266" i="61"/>
  <c r="Q66" i="61"/>
  <c r="Q47" i="61"/>
  <c r="L82" i="61"/>
  <c r="R82" i="61" s="1"/>
  <c r="M82" i="61"/>
  <c r="M83" i="61" s="1"/>
  <c r="K512" i="61"/>
  <c r="K531" i="61"/>
  <c r="K520" i="61"/>
  <c r="K564" i="61"/>
  <c r="K400" i="61"/>
  <c r="K505" i="61"/>
  <c r="K478" i="61"/>
  <c r="K550" i="61"/>
  <c r="K557" i="61"/>
  <c r="M178" i="61"/>
  <c r="M135" i="61"/>
  <c r="L154" i="61"/>
  <c r="R154" i="61" s="1"/>
  <c r="M154" i="61"/>
  <c r="L119" i="61"/>
  <c r="R119" i="61" s="1"/>
  <c r="L105" i="61"/>
  <c r="R105" i="61" s="1"/>
  <c r="M169" i="61"/>
  <c r="L135" i="61"/>
  <c r="R135" i="61" s="1"/>
  <c r="M119" i="61"/>
  <c r="L169" i="61"/>
  <c r="R169" i="61" s="1"/>
  <c r="M105" i="61"/>
  <c r="L178" i="61"/>
  <c r="R178" i="61" s="1"/>
  <c r="K81" i="61"/>
  <c r="K58" i="61"/>
  <c r="K34" i="61"/>
  <c r="K47" i="61"/>
  <c r="K74" i="61"/>
  <c r="L83" i="61"/>
  <c r="K20" i="61"/>
  <c r="K66" i="61"/>
  <c r="K52" i="61"/>
  <c r="K432" i="61"/>
  <c r="K232" i="61"/>
  <c r="K273" i="61"/>
  <c r="K356" i="61"/>
  <c r="K184" i="61"/>
  <c r="K190" i="61"/>
  <c r="K205" i="61"/>
  <c r="K202" i="61"/>
  <c r="K214" i="61"/>
  <c r="K192" i="61"/>
  <c r="K244" i="61"/>
  <c r="K260" i="61"/>
  <c r="K295" i="61"/>
  <c r="K338" i="61"/>
  <c r="K215" i="61"/>
  <c r="K213" i="61"/>
  <c r="K197" i="61"/>
  <c r="K186" i="61"/>
  <c r="K183" i="61"/>
  <c r="K199" i="61"/>
  <c r="K228" i="61"/>
  <c r="K246" i="61"/>
  <c r="K264" i="61"/>
  <c r="K305" i="61"/>
  <c r="K310" i="61" s="1"/>
  <c r="K348" i="61"/>
  <c r="K365" i="61"/>
  <c r="K293" i="61"/>
  <c r="K336" i="61"/>
  <c r="K196" i="61"/>
  <c r="K182" i="61"/>
  <c r="K185" i="61"/>
  <c r="K201" i="61"/>
  <c r="K194" i="61"/>
  <c r="K187" i="61"/>
  <c r="K203" i="61"/>
  <c r="K417" i="61"/>
  <c r="K249" i="61"/>
  <c r="K318" i="61"/>
  <c r="K390" i="61"/>
  <c r="K394" i="61" s="1"/>
  <c r="K200" i="61"/>
  <c r="K189" i="61"/>
  <c r="K191" i="61"/>
  <c r="K411" i="61"/>
  <c r="K241" i="61"/>
  <c r="K253" i="61"/>
  <c r="K284" i="61"/>
  <c r="K290" i="61" s="1"/>
  <c r="K330" i="61"/>
  <c r="K369" i="61"/>
  <c r="K271" i="61"/>
  <c r="K316" i="61"/>
  <c r="K354" i="61"/>
  <c r="K188" i="61"/>
  <c r="K204" i="61"/>
  <c r="K198" i="61"/>
  <c r="K193" i="61"/>
  <c r="K195" i="61"/>
  <c r="K218" i="61"/>
  <c r="L433" i="61"/>
  <c r="R433" i="61" s="1"/>
  <c r="M433" i="61"/>
  <c r="K426" i="61"/>
  <c r="K589" i="61"/>
  <c r="L591" i="61"/>
  <c r="K582" i="61"/>
  <c r="K490" i="61"/>
  <c r="K462" i="61"/>
  <c r="AQ3" i="16"/>
  <c r="AO3" i="16"/>
  <c r="Q169" i="61" l="1"/>
  <c r="Q105" i="61"/>
  <c r="Q82" i="61"/>
  <c r="L434" i="61"/>
  <c r="Q433" i="61"/>
  <c r="Q119" i="61"/>
  <c r="Q591" i="61"/>
  <c r="Q154" i="61"/>
  <c r="Q178" i="61"/>
  <c r="Q135" i="61"/>
  <c r="K82" i="61"/>
  <c r="K83" i="61" s="1"/>
  <c r="K266" i="61"/>
  <c r="K296" i="61"/>
  <c r="K322" i="61"/>
  <c r="K387" i="61"/>
  <c r="K372" i="61"/>
  <c r="K282" i="61"/>
  <c r="K236" i="61"/>
  <c r="M179" i="61"/>
  <c r="M180" i="61" s="1"/>
  <c r="L179" i="61"/>
  <c r="K339" i="61"/>
  <c r="K255" i="61"/>
  <c r="K361" i="61"/>
  <c r="K223" i="61"/>
  <c r="K210" i="61"/>
  <c r="M434" i="61"/>
  <c r="K85" i="61"/>
  <c r="AM3" i="15"/>
  <c r="L1069" i="61" l="1"/>
  <c r="R1069" i="61" s="1"/>
  <c r="R179" i="61"/>
  <c r="L180" i="61"/>
  <c r="Q179" i="61"/>
  <c r="Q434" i="61"/>
  <c r="K86" i="61"/>
  <c r="K102" i="61"/>
  <c r="K112" i="61"/>
  <c r="K140" i="61"/>
  <c r="K148" i="61"/>
  <c r="K158" i="61"/>
  <c r="K166" i="61"/>
  <c r="K176" i="61"/>
  <c r="K89" i="61"/>
  <c r="K115" i="61"/>
  <c r="K143" i="61"/>
  <c r="K165" i="61"/>
  <c r="K91" i="61"/>
  <c r="K99" i="61"/>
  <c r="K109" i="61"/>
  <c r="K117" i="61"/>
  <c r="K127" i="61"/>
  <c r="K137" i="61"/>
  <c r="K145" i="61"/>
  <c r="K153" i="61"/>
  <c r="K163" i="61"/>
  <c r="K173" i="61"/>
  <c r="K107" i="61"/>
  <c r="K133" i="61"/>
  <c r="K161" i="61"/>
  <c r="K104" i="61"/>
  <c r="K124" i="61"/>
  <c r="K132" i="61"/>
  <c r="K142" i="61"/>
  <c r="K150" i="61"/>
  <c r="K160" i="61"/>
  <c r="K168" i="61"/>
  <c r="K111" i="61"/>
  <c r="K139" i="61"/>
  <c r="K171" i="61"/>
  <c r="K122" i="61"/>
  <c r="K130" i="61"/>
  <c r="K96" i="61"/>
  <c r="K94" i="61"/>
  <c r="K90" i="61"/>
  <c r="K98" i="61"/>
  <c r="K108" i="61"/>
  <c r="K116" i="61"/>
  <c r="K144" i="61"/>
  <c r="K152" i="61"/>
  <c r="K162" i="61"/>
  <c r="K172" i="61"/>
  <c r="K177" i="61"/>
  <c r="K97" i="61"/>
  <c r="K129" i="61"/>
  <c r="K157" i="61"/>
  <c r="K87" i="61"/>
  <c r="K95" i="61"/>
  <c r="K103" i="61"/>
  <c r="K113" i="61"/>
  <c r="K123" i="61"/>
  <c r="K131" i="61"/>
  <c r="K141" i="61"/>
  <c r="K149" i="61"/>
  <c r="K167" i="61"/>
  <c r="K93" i="61"/>
  <c r="K121" i="61"/>
  <c r="K147" i="61"/>
  <c r="K175" i="61"/>
  <c r="K100" i="61"/>
  <c r="K118" i="61"/>
  <c r="K128" i="61"/>
  <c r="K138" i="61"/>
  <c r="K146" i="61"/>
  <c r="K156" i="61"/>
  <c r="K164" i="61"/>
  <c r="K174" i="61"/>
  <c r="K101" i="61"/>
  <c r="K125" i="61"/>
  <c r="K151" i="61"/>
  <c r="M1069" i="61"/>
  <c r="M1070" i="61" s="1"/>
  <c r="K126" i="61"/>
  <c r="K134" i="61"/>
  <c r="K159" i="61"/>
  <c r="K92" i="61"/>
  <c r="K110" i="61"/>
  <c r="K433" i="61"/>
  <c r="K434" i="61" s="1"/>
  <c r="AH3" i="15"/>
  <c r="AJ3" i="15"/>
  <c r="N27" i="11"/>
  <c r="H24" i="11"/>
  <c r="F20" i="11"/>
  <c r="B18" i="11"/>
  <c r="J15" i="11"/>
  <c r="D14" i="11"/>
  <c r="L12" i="11"/>
  <c r="C13" i="10"/>
  <c r="G12" i="10"/>
  <c r="D21" i="10" s="1"/>
  <c r="E12" i="10"/>
  <c r="C21" i="10" s="1"/>
  <c r="G11" i="10"/>
  <c r="D20" i="10" s="1"/>
  <c r="E11" i="10"/>
  <c r="C20" i="10" s="1"/>
  <c r="G10" i="10"/>
  <c r="D19" i="10" s="1"/>
  <c r="E10" i="10"/>
  <c r="C19" i="10" s="1"/>
  <c r="G9" i="10"/>
  <c r="D18" i="10" s="1"/>
  <c r="E9" i="10"/>
  <c r="C18" i="10" s="1"/>
  <c r="G8" i="10"/>
  <c r="D17" i="10" s="1"/>
  <c r="E8" i="10"/>
  <c r="C17" i="10" s="1"/>
  <c r="G7" i="10"/>
  <c r="D16" i="10" s="1"/>
  <c r="E7" i="10"/>
  <c r="C16" i="10" s="1"/>
  <c r="L1070" i="61" l="1"/>
  <c r="Q1070" i="61" s="1"/>
  <c r="Q1069" i="61"/>
  <c r="Q180" i="61"/>
  <c r="K88" i="61"/>
  <c r="K105" i="61" s="1"/>
  <c r="K169" i="61"/>
  <c r="K135" i="61"/>
  <c r="K154" i="61"/>
  <c r="K178" i="61"/>
  <c r="K119" i="61"/>
  <c r="K179" i="61" l="1"/>
  <c r="K180" i="61" s="1"/>
  <c r="K436" i="61" l="1"/>
  <c r="K455" i="61" s="1"/>
  <c r="K590" i="61" s="1"/>
  <c r="K1069" i="61" l="1"/>
  <c r="K1070" i="61" s="1"/>
  <c r="K591" i="61"/>
  <c r="AM3" i="39"/>
  <c r="D13" i="10"/>
  <c r="E13" i="10" s="1"/>
  <c r="C22" i="10" s="1"/>
  <c r="E6" i="10"/>
  <c r="C15" i="10" s="1"/>
  <c r="F13" i="10"/>
  <c r="G13" i="10" s="1"/>
  <c r="D22" i="10" s="1"/>
  <c r="G6" i="10" l="1"/>
  <c r="D15" i="10" s="1"/>
  <c r="AT3" i="16" l="1"/>
  <c r="AR3" i="16"/>
</calcChain>
</file>

<file path=xl/sharedStrings.xml><?xml version="1.0" encoding="utf-8"?>
<sst xmlns="http://schemas.openxmlformats.org/spreadsheetml/2006/main" count="16122" uniqueCount="1880">
  <si>
    <t>ทุน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</si>
  <si>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</si>
  <si>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</si>
  <si>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</si>
  <si>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</si>
  <si>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</si>
  <si>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</si>
  <si>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</si>
  <si>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</si>
  <si>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</si>
  <si>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</si>
  <si>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</si>
  <si>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</si>
  <si>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</si>
  <si>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</si>
  <si>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</si>
  <si>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</si>
  <si>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</si>
  <si>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</si>
  <si>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</si>
  <si>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</si>
  <si>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</si>
  <si>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</si>
  <si>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</si>
  <si>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</si>
  <si>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</si>
  <si>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</si>
  <si>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</si>
  <si>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</si>
  <si>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</si>
  <si>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</si>
  <si>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</si>
  <si>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</si>
  <si>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</si>
  <si>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</si>
  <si>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</si>
  <si>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</si>
  <si>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</si>
  <si>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</si>
  <si>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</si>
  <si>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</si>
  <si>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</si>
  <si>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</si>
  <si>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</si>
  <si>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</si>
  <si>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</si>
  <si>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</si>
  <si>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</si>
  <si>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</si>
  <si>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</si>
  <si>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</si>
  <si>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</si>
  <si>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</si>
  <si>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</si>
  <si>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</si>
  <si>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</si>
  <si>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</si>
  <si>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</si>
  <si>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</si>
  <si>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</si>
  <si>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</si>
  <si>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</si>
  <si>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</si>
  <si>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</si>
  <si>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</si>
  <si>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</si>
  <si>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</si>
  <si>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</si>
  <si>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</si>
  <si>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</si>
  <si>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</si>
  <si>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</si>
  <si>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</si>
  <si>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</si>
  <si>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</si>
  <si>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</si>
  <si>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</si>
  <si>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</si>
  <si>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</si>
  <si>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</si>
  <si>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</si>
  <si>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</si>
  <si>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</si>
  <si>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</si>
  <si>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</si>
  <si>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</si>
  <si>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</si>
  <si>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</si>
  <si>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</si>
  <si>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</si>
  <si>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3101000000.000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</si>
  <si>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</si>
  <si>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</si>
  <si>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</si>
  <si>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</si>
  <si>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</si>
  <si>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</si>
  <si>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รายได้สูง/(ต่ำ)กว่า ค่าใช้จ่ายสุทธิ</t>
  </si>
  <si>
    <t>00397 สำนักงานสาธารณสุขอำเภอเมือง</t>
  </si>
  <si>
    <t>00398 สำนักงานสาธารณสุขอำเภอกุดจับ</t>
  </si>
  <si>
    <t>00399 สำนักงานสาธารณสุขอำเภอหนองวัวซอ</t>
  </si>
  <si>
    <t>00401 สำนักงานสาธารณสุขอำเภอโนนสะอาด</t>
  </si>
  <si>
    <t>00403 สำนักงานสาธารณสุขอำเภอทุ่งฝน</t>
  </si>
  <si>
    <t>00404 สำนักงานสาธารณสุขอำเภอไชยวาน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</si>
  <si>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</si>
  <si>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</si>
  <si>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</si>
  <si>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00409 สำนักงานสาธารณสุขอำเภอน้ำโสม</t>
  </si>
  <si>
    <t>00410 สำนักงานสาธารณสุขอำเภอเพ็ญ</t>
  </si>
  <si>
    <t>00411 สำนักงานสาธารณสุขอำเภอสร้างคอม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</si>
  <si>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</si>
  <si>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</si>
  <si>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</si>
  <si>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</si>
  <si>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</si>
  <si>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</si>
  <si>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</si>
  <si>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</si>
  <si>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</si>
  <si>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</si>
  <si>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</si>
  <si>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</si>
  <si>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</si>
  <si>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</si>
  <si>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</si>
  <si>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</si>
  <si>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</si>
  <si>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</si>
  <si>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</si>
  <si>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</si>
  <si>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</si>
  <si>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</si>
  <si>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</si>
  <si>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</si>
  <si>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</si>
  <si>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</si>
  <si>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</si>
  <si>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</si>
  <si>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</si>
  <si>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</si>
  <si>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</si>
  <si>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</si>
  <si>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</si>
  <si>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04516 สถานีอนามัยบ้านหนองแวงจุมพล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</si>
  <si>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</si>
  <si>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</si>
  <si>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</si>
  <si>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</si>
  <si>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</si>
  <si>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</si>
  <si>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</si>
  <si>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</si>
  <si>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</si>
  <si>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</si>
  <si>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</si>
  <si>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</si>
  <si>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</si>
  <si>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</si>
  <si>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</si>
  <si>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</si>
  <si>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</si>
  <si>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</si>
  <si>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</si>
  <si>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</si>
  <si>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</si>
  <si>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</si>
  <si>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</si>
  <si>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</si>
  <si>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</si>
  <si>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</si>
  <si>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</si>
  <si>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</si>
  <si>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</si>
  <si>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</si>
  <si>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</si>
  <si>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</si>
  <si>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</si>
  <si>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</si>
  <si>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</si>
  <si>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</si>
  <si>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</si>
  <si>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</si>
  <si>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</si>
  <si>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</si>
  <si>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</si>
  <si>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</si>
  <si>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</si>
  <si>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</si>
  <si>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</si>
  <si>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</si>
  <si>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</si>
  <si>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</si>
  <si>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</si>
  <si>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</si>
  <si>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</si>
  <si>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</si>
  <si>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</si>
  <si>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</si>
  <si>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</si>
  <si>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</si>
  <si>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</si>
  <si>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</si>
  <si>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</si>
  <si>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</si>
  <si>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</si>
  <si>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</si>
  <si>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</si>
  <si>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</si>
  <si>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</si>
  <si>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</si>
  <si>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</si>
  <si>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</si>
  <si>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</si>
  <si>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</si>
  <si>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</si>
  <si>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</si>
  <si>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</si>
  <si>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</si>
  <si>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</si>
  <si>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</si>
  <si>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</si>
  <si>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</si>
  <si>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</si>
  <si>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</si>
  <si>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</si>
  <si>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</si>
  <si>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</si>
  <si>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</si>
  <si>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</si>
  <si>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</si>
  <si>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</si>
  <si>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</si>
  <si>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</si>
  <si>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</si>
  <si>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</si>
  <si>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</si>
  <si>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</si>
  <si>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</si>
  <si>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</si>
  <si>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</si>
  <si>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</si>
  <si>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</si>
  <si>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</si>
  <si>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</si>
  <si>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</si>
  <si>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</si>
  <si>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</si>
  <si>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</si>
  <si>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</si>
  <si>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</si>
  <si>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</si>
  <si>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</si>
  <si>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</si>
  <si>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</si>
  <si>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</si>
  <si>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</si>
  <si>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</si>
  <si>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</si>
  <si>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</si>
  <si>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</si>
  <si>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</si>
  <si>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</si>
  <si>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</si>
  <si>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</si>
  <si>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</si>
  <si>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</si>
  <si>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</si>
  <si>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</si>
  <si>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</si>
  <si>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</si>
  <si>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</si>
  <si>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</si>
  <si>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</si>
  <si>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</si>
  <si>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</si>
  <si>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</si>
  <si>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</si>
  <si>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</si>
  <si>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</si>
  <si>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</si>
  <si>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</si>
  <si>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</si>
  <si>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</si>
  <si>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</si>
  <si>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</si>
  <si>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</si>
  <si>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</si>
  <si>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</si>
  <si>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</si>
  <si>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</si>
  <si>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</si>
  <si>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</si>
  <si>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</si>
  <si>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</si>
  <si>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</si>
  <si>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</si>
  <si>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</si>
  <si>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</si>
  <si>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</si>
  <si>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</si>
  <si>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</si>
  <si>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</si>
  <si>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</si>
  <si>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</si>
  <si>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14148 สำนักงานสาธารณสุขกิ่งอำเภอประจักษ์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</si>
  <si>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</si>
  <si>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</si>
  <si>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</si>
  <si>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</si>
  <si>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</si>
  <si>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</si>
  <si>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</si>
  <si>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</si>
  <si>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</si>
  <si>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</si>
  <si>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</si>
  <si>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</si>
  <si>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</si>
  <si>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</si>
  <si>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</si>
  <si>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</si>
  <si>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</si>
  <si>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</si>
  <si>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</si>
  <si>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</si>
  <si>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</si>
  <si>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</si>
  <si>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</si>
  <si>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</si>
  <si>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</si>
  <si>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</si>
  <si>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</si>
  <si>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04515 สถานีอนามัยโคกผักหอม</t>
  </si>
  <si>
    <t>04518 สถานีอนามัยน้ำพ่น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</si>
  <si>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</si>
  <si>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</si>
  <si>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</si>
  <si>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</si>
  <si>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</si>
  <si>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</si>
  <si>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</si>
  <si>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</si>
  <si>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</si>
  <si>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</si>
  <si>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</si>
  <si>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</si>
  <si>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</si>
  <si>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</si>
  <si>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</si>
  <si>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จังหวัด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</si>
  <si>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</si>
  <si>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</si>
  <si>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</si>
  <si>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</si>
  <si>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</si>
  <si>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</si>
  <si>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</si>
  <si>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เอกสารแนบ 1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</si>
  <si>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</si>
  <si>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ลำดับ</t>
  </si>
  <si>
    <t xml:space="preserve">จำนวน รพ.สต. </t>
  </si>
  <si>
    <t>ส่งงบแล้ว</t>
  </si>
  <si>
    <t>ร้อยละ</t>
  </si>
  <si>
    <t>ไม่ส่งงบ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</si>
  <si>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</si>
  <si>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</si>
  <si>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</si>
  <si>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</si>
  <si>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</si>
  <si>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หมายเหตุ รพ.สต.ที่ยังไม่ส่งข้อมูล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</si>
  <si>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</si>
  <si>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</si>
  <si>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</si>
  <si>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</si>
  <si>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</si>
  <si>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</si>
  <si>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</si>
  <si>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</si>
  <si>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</si>
  <si>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</si>
  <si>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</si>
  <si>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</si>
  <si>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</si>
  <si>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</si>
  <si>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</si>
  <si>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</si>
  <si>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</si>
  <si>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</si>
  <si>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</si>
  <si>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</si>
  <si>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</si>
  <si>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</si>
  <si>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</si>
  <si>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</si>
  <si>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</si>
  <si>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</si>
  <si>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</si>
  <si>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</si>
  <si>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</si>
  <si>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</si>
  <si>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</si>
  <si>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</si>
  <si>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</si>
  <si>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</si>
  <si>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</si>
  <si>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</si>
  <si>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</si>
  <si>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</si>
  <si>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</si>
  <si>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</si>
  <si>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</si>
  <si>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</si>
  <si>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</si>
  <si>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</si>
  <si>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</si>
  <si>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</si>
  <si>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</si>
  <si>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</si>
  <si>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</si>
  <si>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</si>
  <si>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</si>
  <si>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</si>
  <si>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</si>
  <si>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</si>
  <si>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</si>
  <si>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</si>
  <si>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</si>
  <si>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</si>
  <si>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</si>
  <si>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</si>
  <si>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</si>
  <si>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</si>
  <si>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</si>
  <si>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</si>
  <si>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</si>
  <si>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</si>
  <si>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</si>
  <si>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</si>
  <si>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</si>
  <si>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</si>
  <si>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</si>
  <si>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</si>
  <si>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</si>
  <si>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</si>
  <si>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</si>
  <si>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</si>
  <si>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</si>
  <si>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</si>
  <si>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</si>
  <si>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</si>
  <si>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</si>
  <si>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</si>
  <si>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</si>
  <si>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</si>
  <si>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</si>
  <si>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</si>
  <si>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</si>
  <si>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</si>
  <si>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</si>
  <si>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</si>
  <si>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</si>
  <si>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</si>
  <si>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</si>
  <si>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</si>
  <si>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</si>
  <si>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</si>
  <si>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</si>
  <si>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</si>
  <si>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</si>
  <si>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</si>
  <si>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</si>
  <si>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</si>
  <si>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</si>
  <si>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</si>
  <si>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</si>
  <si>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</si>
  <si>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</si>
  <si>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</si>
  <si>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อำเภอเมืองบึงกาฬ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</si>
  <si>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</si>
  <si>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</si>
  <si>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</si>
  <si>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</si>
  <si>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</si>
  <si>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</si>
  <si>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</si>
  <si>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</si>
  <si>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</si>
  <si>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</si>
  <si>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</si>
  <si>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</si>
  <si>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</si>
  <si>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</si>
  <si>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</si>
  <si>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</si>
  <si>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</si>
  <si>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</si>
  <si>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</si>
  <si>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</si>
  <si>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</si>
  <si>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</si>
  <si>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</si>
  <si>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</si>
  <si>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</si>
  <si>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</si>
  <si>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</si>
  <si>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</si>
  <si>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</si>
  <si>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</si>
  <si>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</si>
  <si>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</si>
  <si>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</si>
  <si>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</si>
  <si>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</si>
  <si>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</si>
  <si>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</si>
  <si>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</si>
  <si>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</si>
  <si>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</si>
  <si>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</si>
  <si>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</si>
  <si>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</si>
  <si>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</si>
  <si>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</si>
  <si>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</si>
  <si>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</si>
  <si>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</si>
  <si>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</si>
  <si>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</si>
  <si>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</si>
  <si>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</si>
  <si>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</si>
  <si>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</si>
  <si>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</si>
  <si>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</si>
  <si>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</si>
  <si>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</si>
  <si>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</si>
  <si>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</si>
  <si>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</si>
  <si>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</si>
  <si>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</si>
  <si>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</si>
  <si>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</si>
  <si>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</si>
  <si>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</si>
  <si>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</si>
  <si>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</si>
  <si>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</si>
  <si>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</si>
  <si>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</si>
  <si>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</si>
  <si>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</si>
  <si>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</si>
  <si>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</si>
  <si>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</si>
  <si>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</si>
  <si>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</si>
  <si>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</si>
  <si>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</si>
  <si>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</si>
  <si>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</si>
  <si>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</si>
  <si>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</si>
  <si>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</si>
  <si>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</si>
  <si>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</si>
  <si>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</si>
  <si>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</si>
  <si>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</si>
  <si>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</si>
  <si>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</si>
  <si>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</si>
  <si>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</si>
  <si>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</si>
  <si>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</si>
  <si>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</si>
  <si>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</si>
  <si>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</si>
  <si>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</si>
  <si>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</si>
  <si>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</si>
  <si>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</si>
  <si>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</si>
  <si>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</si>
  <si>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</si>
  <si>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</si>
  <si>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</si>
  <si>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</si>
  <si>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</si>
  <si>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</si>
  <si>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</si>
  <si>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</si>
  <si>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</si>
  <si>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</si>
  <si>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</si>
  <si>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</si>
  <si>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</si>
  <si>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</si>
  <si>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</si>
  <si>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</si>
  <si>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</si>
  <si>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</si>
  <si>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</si>
  <si>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</si>
  <si>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</si>
  <si>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</si>
  <si>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</si>
  <si>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</si>
  <si>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</si>
  <si>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</si>
  <si>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</si>
  <si>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</si>
  <si>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</si>
  <si>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</si>
  <si>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</si>
  <si>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</si>
  <si>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</si>
  <si>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</si>
  <si>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</si>
  <si>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</si>
  <si>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</si>
  <si>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</si>
  <si>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</si>
  <si>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</si>
  <si>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</si>
  <si>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</si>
  <si>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</si>
  <si>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</si>
  <si>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</si>
  <si>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</si>
  <si>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</si>
  <si>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</si>
  <si>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</si>
  <si>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</si>
  <si>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</si>
  <si>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</si>
  <si>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</si>
  <si>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</si>
  <si>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</si>
  <si>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</si>
  <si>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</si>
  <si>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</si>
  <si>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</si>
  <si>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</si>
  <si>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</si>
  <si>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</si>
  <si>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</si>
  <si>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</si>
  <si>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</si>
  <si>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</si>
  <si>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</si>
  <si>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</si>
  <si>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</si>
  <si>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</si>
  <si>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41-26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</si>
  <si>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</si>
  <si>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</si>
  <si>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</si>
  <si>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</si>
  <si>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</si>
  <si>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</si>
  <si>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</si>
  <si>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</si>
  <si>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</si>
  <si>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</si>
  <si>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</si>
  <si>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</si>
  <si>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</si>
  <si>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</si>
  <si>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</si>
  <si>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</si>
  <si>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</si>
  <si>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</si>
  <si>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</si>
  <si>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</si>
  <si>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</si>
  <si>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</si>
  <si>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</si>
  <si>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</si>
  <si>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</si>
  <si>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</si>
  <si>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</si>
  <si>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</si>
  <si>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</si>
  <si>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</si>
  <si>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</si>
  <si>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</si>
  <si>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</si>
  <si>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</si>
  <si>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14352 สอ_โป่งป่าติ้ว</t>
  </si>
  <si>
    <t>รวม CUP เลย</t>
  </si>
  <si>
    <t>42-02</t>
  </si>
  <si>
    <t>รพช.นาด้วง</t>
  </si>
  <si>
    <t>11030 รพช.นาด้วง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</si>
  <si>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</si>
  <si>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</si>
  <si>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</si>
  <si>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</si>
  <si>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</si>
  <si>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รวม CUP นาด้วง</t>
  </si>
  <si>
    <t>42-03</t>
  </si>
  <si>
    <t>รพช.เชียงคาน</t>
  </si>
  <si>
    <t>11031 รพช.เชียงคาน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</si>
  <si>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</si>
  <si>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</si>
  <si>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</si>
  <si>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</si>
  <si>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</si>
  <si>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</si>
  <si>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</si>
  <si>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</si>
  <si>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</si>
  <si>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</si>
  <si>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</si>
  <si>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</si>
  <si>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</si>
  <si>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13924 สถานีอนามัยโสกใหม่</t>
  </si>
  <si>
    <t>รวม CUP เชียงคาน</t>
  </si>
  <si>
    <t>42-04</t>
  </si>
  <si>
    <t>รพช.ปากชม</t>
  </si>
  <si>
    <t>11032 รพช.ปากชม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</si>
  <si>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</si>
  <si>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</si>
  <si>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</si>
  <si>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</si>
  <si>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</si>
  <si>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</si>
  <si>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</si>
  <si>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</si>
  <si>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14463 ห้วยอาลัย</t>
  </si>
  <si>
    <t>14464 ชมเจริญ</t>
  </si>
  <si>
    <t>รวม CUP ปากชม</t>
  </si>
  <si>
    <t>42-05</t>
  </si>
  <si>
    <t>รพร.ด่านซ้าย</t>
  </si>
  <si>
    <t>11447 รพร.ด่านซ้าย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</si>
  <si>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</si>
  <si>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</si>
  <si>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</si>
  <si>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</si>
  <si>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</si>
  <si>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</si>
  <si>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</si>
  <si>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</si>
  <si>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</si>
  <si>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</si>
  <si>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</si>
  <si>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</si>
  <si>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</si>
  <si>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รวม CUP ด่านซ้าย</t>
  </si>
  <si>
    <t>42-06</t>
  </si>
  <si>
    <t>รพช.นาแห้ว</t>
  </si>
  <si>
    <t>11033 รพช.นาแห้ว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</si>
  <si>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</si>
  <si>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</si>
  <si>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</si>
  <si>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</si>
  <si>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</si>
  <si>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รวม CUP นาแห้ว</t>
  </si>
  <si>
    <t>42-07</t>
  </si>
  <si>
    <t>รพช.ภูเรือ</t>
  </si>
  <si>
    <t>11034 รพช.ภูเรือ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</si>
  <si>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</si>
  <si>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</si>
  <si>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</si>
  <si>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</si>
  <si>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</si>
  <si>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</si>
  <si>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รวม CUP ภูเรือ</t>
  </si>
  <si>
    <t>42-08</t>
  </si>
  <si>
    <t>รพช.ท่าลี่</t>
  </si>
  <si>
    <t>11035 รพช.ท่าลี่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</si>
  <si>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</si>
  <si>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</si>
  <si>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</si>
  <si>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</si>
  <si>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</si>
  <si>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</si>
  <si>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</si>
  <si>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</si>
  <si>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</si>
  <si>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รวม CUP ท่าลี่</t>
  </si>
  <si>
    <t>42-09</t>
  </si>
  <si>
    <t>รพช.วังสะพุง</t>
  </si>
  <si>
    <t>11036 รพช.วังสะพุง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</si>
  <si>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</si>
  <si>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</si>
  <si>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</si>
  <si>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</si>
  <si>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</si>
  <si>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</si>
  <si>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</si>
  <si>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</si>
  <si>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</si>
  <si>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</si>
  <si>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</si>
  <si>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</si>
  <si>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</si>
  <si>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</si>
  <si>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</si>
  <si>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</si>
  <si>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13928 สถานีอนามัยโนนวังแท่น</t>
  </si>
  <si>
    <t>รวม CUP วังสะพุง</t>
  </si>
  <si>
    <t>42-10</t>
  </si>
  <si>
    <t>รพช.ภูกระดึง</t>
  </si>
  <si>
    <t>11037 รพช.ภูกระดึง</t>
  </si>
  <si>
    <t>04757 สถานีอนามัยนาโก</t>
  </si>
  <si>
    <t>04758 สถานีอนามัยนาแปนใต้</t>
  </si>
  <si>
    <t>04761 สถานีอนามัยผานกเค้า</t>
  </si>
  <si>
    <t>04762 สถานีอนามัยห้วยส้มใต้</t>
  </si>
  <si>
    <t>04764 สถานีอนามัยห้วยส้ม</t>
  </si>
  <si>
    <t>รวม CUP ภูกระดึง</t>
  </si>
  <si>
    <t>42-11</t>
  </si>
  <si>
    <t>รพช.ภูหลวง</t>
  </si>
  <si>
    <t>11038 รพช.ภูหลวง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</si>
  <si>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</si>
  <si>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</si>
  <si>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</si>
  <si>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</si>
  <si>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</si>
  <si>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รวม CUP ภูหลวง</t>
  </si>
  <si>
    <t>42-12</t>
  </si>
  <si>
    <t>รพช.ผาขาว</t>
  </si>
  <si>
    <t>11039 รพช.ผาขาว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</si>
  <si>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</si>
  <si>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</si>
  <si>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</si>
  <si>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</si>
  <si>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</si>
  <si>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</si>
  <si>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รวม CUP ผาขาว</t>
  </si>
  <si>
    <t>42-15</t>
  </si>
  <si>
    <t>รพช.เอราวัณ</t>
  </si>
  <si>
    <t>14133 รพช.เอราวัณ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</si>
  <si>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</si>
  <si>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</si>
  <si>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</si>
  <si>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</si>
  <si>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</si>
  <si>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13930 สอ_โนนสวรรค์</t>
  </si>
  <si>
    <t>14353 สอ_พรประเสริฐ</t>
  </si>
  <si>
    <t>14356 สอ_นาอ่างคำ</t>
  </si>
  <si>
    <t>รวม CUP เอราวัณ</t>
  </si>
  <si>
    <t>42-16</t>
  </si>
  <si>
    <t>รพช.หนองหิน</t>
  </si>
  <si>
    <t>28861 รพช.หนองหิน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</si>
  <si>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</si>
  <si>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</si>
  <si>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</si>
  <si>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</si>
  <si>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</si>
  <si>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</si>
  <si>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</si>
  <si>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</si>
  <si>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</si>
  <si>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</si>
  <si>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</si>
  <si>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</si>
  <si>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</si>
  <si>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</si>
  <si>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</si>
  <si>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</si>
  <si>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</si>
  <si>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</si>
  <si>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</si>
  <si>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</si>
  <si>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</si>
  <si>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</si>
  <si>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</si>
  <si>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</si>
  <si>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</si>
  <si>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</si>
  <si>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</si>
  <si>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</si>
  <si>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</si>
  <si>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รวม CUP หนองคาย</t>
  </si>
  <si>
    <t>43-02</t>
  </si>
  <si>
    <t>รพร.ท่าบ่อ</t>
  </si>
  <si>
    <t>11448 รพร.ท่าบ่อ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</si>
  <si>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</si>
  <si>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</si>
  <si>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</si>
  <si>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</si>
  <si>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</si>
  <si>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</si>
  <si>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</si>
  <si>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</si>
  <si>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</si>
  <si>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</si>
  <si>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รวม CUP ท่าบ่อ</t>
  </si>
  <si>
    <t>43-05</t>
  </si>
  <si>
    <t>รพช.โพนพิสัย</t>
  </si>
  <si>
    <t>11042 รพช.โพนพิสัย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</si>
  <si>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</si>
  <si>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</si>
  <si>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</si>
  <si>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</si>
  <si>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</si>
  <si>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</si>
  <si>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</si>
  <si>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</si>
  <si>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</si>
  <si>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</si>
  <si>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</si>
  <si>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</si>
  <si>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</si>
  <si>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</si>
  <si>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</si>
  <si>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รวม CUP โพนพิสัย</t>
  </si>
  <si>
    <t>43-07</t>
  </si>
  <si>
    <t>รพช.ศรีเชียงใหม่</t>
  </si>
  <si>
    <t>11044 รพช.ศรีเชียงใหม่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</si>
  <si>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</si>
  <si>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</si>
  <si>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</si>
  <si>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</si>
  <si>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</si>
  <si>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</si>
  <si>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รวม CUP ศรีเชียงใหม่</t>
  </si>
  <si>
    <t>43-08</t>
  </si>
  <si>
    <t>รพช.สังคม</t>
  </si>
  <si>
    <t>11045 รพช.สังคม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</si>
  <si>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</si>
  <si>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</si>
  <si>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</si>
  <si>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</si>
  <si>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</si>
  <si>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รวม CUP สังคม</t>
  </si>
  <si>
    <t>43-18</t>
  </si>
  <si>
    <t>รพช.สระใคร</t>
  </si>
  <si>
    <t>21356 รพช.สระใคร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</si>
  <si>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</si>
  <si>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</si>
  <si>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</si>
  <si>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รวม CUP สระใคร</t>
  </si>
  <si>
    <t>43-19</t>
  </si>
  <si>
    <t>รพช.เฝ้าไร่</t>
  </si>
  <si>
    <t>28811 รพช.เฝ้าไร่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</si>
  <si>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</si>
  <si>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</si>
  <si>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</si>
  <si>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</si>
  <si>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</si>
  <si>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</si>
  <si>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</si>
  <si>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รวม CUP เฝ้าไร่</t>
  </si>
  <si>
    <t>43-20</t>
  </si>
  <si>
    <t>รพช.รัตนวาปี</t>
  </si>
  <si>
    <t>28815 รพช.รัตนวาปี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</si>
  <si>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</si>
  <si>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</si>
  <si>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</si>
  <si>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</si>
  <si>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</si>
  <si>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</si>
  <si>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รวม CUP รัตนวาปี</t>
  </si>
  <si>
    <t>43-21</t>
  </si>
  <si>
    <t>รพช.โพธิ์ตาก</t>
  </si>
  <si>
    <t>28778 รพช.โพธิ์ตาก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</si>
  <si>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</si>
  <si>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</si>
  <si>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</si>
  <si>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</si>
  <si>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</si>
  <si>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</si>
  <si>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</si>
  <si>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</si>
  <si>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</si>
  <si>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</si>
  <si>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</si>
  <si>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</si>
  <si>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</si>
  <si>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</si>
  <si>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</si>
  <si>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</si>
  <si>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</si>
  <si>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</si>
  <si>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</si>
  <si>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</si>
  <si>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</si>
  <si>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</si>
  <si>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</si>
  <si>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</si>
  <si>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</si>
  <si>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</si>
  <si>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</si>
  <si>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</si>
  <si>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</si>
  <si>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</si>
  <si>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</si>
  <si>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</si>
  <si>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</si>
  <si>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</si>
  <si>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13967 สอ_หนองไผ่</t>
  </si>
  <si>
    <t>23217 สอ_ลาดกะเฌอ</t>
  </si>
  <si>
    <t>รวม CUP สกลนคร</t>
  </si>
  <si>
    <t>47-02</t>
  </si>
  <si>
    <t>รพช.กุสุมาลย์</t>
  </si>
  <si>
    <t>11089 รพช.กุสุมาลย์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</si>
  <si>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</si>
  <si>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</si>
  <si>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</si>
  <si>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</si>
  <si>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</si>
  <si>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13968 สอ_ห้วยกอก</t>
  </si>
  <si>
    <t>รวม CUP กุสุมาลย์</t>
  </si>
  <si>
    <t>47-03</t>
  </si>
  <si>
    <t>รพช.กุดบาก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</si>
  <si>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</si>
  <si>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</si>
  <si>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</si>
  <si>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</si>
  <si>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13969 สอ_บ้านกลาง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</si>
  <si>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</si>
  <si>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</si>
  <si>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</si>
  <si>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</si>
  <si>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</si>
  <si>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</si>
  <si>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</si>
  <si>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</si>
  <si>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</si>
  <si>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</si>
  <si>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</si>
  <si>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</si>
  <si>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</si>
  <si>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</si>
  <si>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</si>
  <si>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</si>
  <si>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</si>
  <si>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13970 สอ_บ้านโคก</t>
  </si>
  <si>
    <t>รวม CUP พระอาจารย์ฝั้นฯ</t>
  </si>
  <si>
    <t>47-05</t>
  </si>
  <si>
    <t>รพช.พังโคน</t>
  </si>
  <si>
    <t>11092 รพช.พังโคน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</si>
  <si>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</si>
  <si>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</si>
  <si>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</si>
  <si>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</si>
  <si>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</si>
  <si>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</si>
  <si>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13971 สถานีอนามัยบ้านโคกสะอาด</t>
  </si>
  <si>
    <t>รวม CUP พังโคน</t>
  </si>
  <si>
    <t>47-06</t>
  </si>
  <si>
    <t>รพช.วาริชภูมิ</t>
  </si>
  <si>
    <t>11093 รพช.วาริชภูมิ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</si>
  <si>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</si>
  <si>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</si>
  <si>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</si>
  <si>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</si>
  <si>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</si>
  <si>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</si>
  <si>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</si>
  <si>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</si>
  <si>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14721 สอ_ดงคำโพธิ์</t>
  </si>
  <si>
    <t>รวม CUP วาริชภูมิ</t>
  </si>
  <si>
    <t>47-07</t>
  </si>
  <si>
    <t>รพช.นิคมน้ำอูน</t>
  </si>
  <si>
    <t>11094 รพช.นิคมน้ำอูน</t>
  </si>
  <si>
    <t>05500 สอ_นาคำ</t>
  </si>
  <si>
    <t>05501 สอ_หนองบัวบาน</t>
  </si>
  <si>
    <t>05502 สอ_โนนสุวรรณ</t>
  </si>
  <si>
    <t>11758 สอ_หนองหลวง</t>
  </si>
  <si>
    <t>รวม CUP นิคมน้ำอูน</t>
  </si>
  <si>
    <t>47-08</t>
  </si>
  <si>
    <t>รพช.วานรนิวาส</t>
  </si>
  <si>
    <t>11095 รพช.วานรนิวาส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</si>
  <si>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</si>
  <si>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</si>
  <si>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</si>
  <si>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</si>
  <si>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</si>
  <si>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</si>
  <si>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</si>
  <si>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</si>
  <si>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</si>
  <si>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</si>
  <si>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</si>
  <si>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</si>
  <si>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</si>
  <si>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</si>
  <si>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</si>
  <si>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</si>
  <si>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13972 สอ_ส้งเปือย</t>
  </si>
  <si>
    <t>13973 สอ_วังเยี่ยม</t>
  </si>
  <si>
    <t>รวม CUP วานรนิวาส</t>
  </si>
  <si>
    <t>47-09</t>
  </si>
  <si>
    <t>รพช.คำตากล้า</t>
  </si>
  <si>
    <t>11096 รพช.คำตากล้า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</si>
  <si>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</si>
  <si>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</si>
  <si>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</si>
  <si>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</si>
  <si>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</si>
  <si>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13975 รพ_สต_กุดจาน</t>
  </si>
  <si>
    <t>รวม CUP คำตากล้า</t>
  </si>
  <si>
    <t>47-10</t>
  </si>
  <si>
    <t>รพช.บ้านม่วง</t>
  </si>
  <si>
    <t>11097 รพช.บ้านม่วง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</si>
  <si>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</si>
  <si>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</si>
  <si>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</si>
  <si>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</si>
  <si>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</si>
  <si>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</si>
  <si>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</si>
  <si>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</si>
  <si>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14887 สถานีอนามัยบ้านคำภูทอง</t>
  </si>
  <si>
    <t>14891 สถานีอนามัยบ้านดงหม้อทอง</t>
  </si>
  <si>
    <t>รวม CUP บ้านม่วง</t>
  </si>
  <si>
    <t>47-11</t>
  </si>
  <si>
    <t>รพช.อากาศอำนวย</t>
  </si>
  <si>
    <t>11098 รพช.อากาศอำนวย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</si>
  <si>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</si>
  <si>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</si>
  <si>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</si>
  <si>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</si>
  <si>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</si>
  <si>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</si>
  <si>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</si>
  <si>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</si>
  <si>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</si>
  <si>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</si>
  <si>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13976 รพ_สต_บ้านดอนปอ</t>
  </si>
  <si>
    <t>รวม CUP อากาศอำนวย</t>
  </si>
  <si>
    <t>47-12</t>
  </si>
  <si>
    <t>รพร.สว่างแดนดิน</t>
  </si>
  <si>
    <t>11450 รพร.สว่างแดนดิน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</si>
  <si>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</si>
  <si>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</si>
  <si>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</si>
  <si>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</si>
  <si>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</si>
  <si>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</si>
  <si>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</si>
  <si>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</si>
  <si>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</si>
  <si>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</si>
  <si>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</si>
  <si>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</si>
  <si>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</si>
  <si>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</si>
  <si>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</si>
  <si>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</si>
  <si>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</si>
  <si>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</si>
  <si>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</si>
  <si>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13977 สอ_นาถ่อน</t>
  </si>
  <si>
    <t>รวม CUP สว่างแดนดิน</t>
  </si>
  <si>
    <t>47-13</t>
  </si>
  <si>
    <t>รพช.ส่องดาว</t>
  </si>
  <si>
    <t>11099 รพช.ส่องดาว</t>
  </si>
  <si>
    <t>05561 สอ_ท่าศิลา</t>
  </si>
  <si>
    <t>05562 สอ_ชัยชนะ</t>
  </si>
  <si>
    <t>05563 สอ_วัฒนา</t>
  </si>
  <si>
    <t>05564 สอ_หนองแวง</t>
  </si>
  <si>
    <t>รวม CUP ส่องดาว</t>
  </si>
  <si>
    <t>47-14</t>
  </si>
  <si>
    <t>รพช.เต่างอย</t>
  </si>
  <si>
    <t>11100 รพช.เต่างอย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</si>
  <si>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</si>
  <si>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</si>
  <si>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</si>
  <si>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</si>
  <si>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รวม CUP เต่างอย</t>
  </si>
  <si>
    <t>47-15</t>
  </si>
  <si>
    <t>รพช.โคกศรีสุพรรณ</t>
  </si>
  <si>
    <t>11101 รพช.โคกศรีสุพรรณ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</si>
  <si>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</si>
  <si>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</si>
  <si>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</si>
  <si>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</si>
  <si>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</si>
  <si>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รวม CUP โคกศรีสุพรรณ</t>
  </si>
  <si>
    <t>47-16</t>
  </si>
  <si>
    <t>รพช.เจริญศิลป์</t>
  </si>
  <si>
    <t>11102 รพช.เจริญศิลป์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</si>
  <si>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</si>
  <si>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</si>
  <si>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</si>
  <si>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</si>
  <si>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</si>
  <si>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</si>
  <si>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รวม CUP เจริญศิลป์</t>
  </si>
  <si>
    <t>47-17</t>
  </si>
  <si>
    <t>รพช.โพนนาแก้ว</t>
  </si>
  <si>
    <t>11103 รพช.โพนนาแก้ว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</si>
  <si>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</si>
  <si>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</si>
  <si>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</si>
  <si>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</si>
  <si>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</si>
  <si>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</si>
  <si>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</si>
  <si>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</si>
  <si>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</si>
  <si>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</si>
  <si>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</si>
  <si>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</si>
  <si>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</si>
  <si>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</si>
  <si>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</si>
  <si>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</si>
  <si>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</si>
  <si>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</si>
  <si>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</si>
  <si>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</si>
  <si>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</si>
  <si>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</si>
  <si>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</si>
  <si>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</si>
  <si>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</si>
  <si>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</si>
  <si>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</si>
  <si>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05595 สถานีอนามัยหัวโพน</t>
  </si>
  <si>
    <t>05596 สถานีอนามัยนาราชควาย</t>
  </si>
  <si>
    <t>05597 สถานีอนามัยกุรุคุ</t>
  </si>
  <si>
    <t>05598 สถานีอนามัยบ้านผึ้ง</t>
  </si>
  <si>
    <t>05599 รพ_สต_นามน</t>
  </si>
  <si>
    <t>05600 สถานีอนามัยหนองปลาดุก</t>
  </si>
  <si>
    <t>05601 สถานีอนามัยบ้านห้อม</t>
  </si>
  <si>
    <t>05602 สถานีอนามัยอาจสามารถ</t>
  </si>
  <si>
    <t>05603 สถานีอนามัยขามเฒ่า</t>
  </si>
  <si>
    <t>05604 สถานีอนามัยชะโงม</t>
  </si>
  <si>
    <t>05605 สถานีอนามัยชะโนต</t>
  </si>
  <si>
    <t>05606 รพ_สต_บ้านกลาง</t>
  </si>
  <si>
    <t>05607 รพ_สต_หนองจันทน์</t>
  </si>
  <si>
    <t>05608 สถานีอนามัยท่าค้อ</t>
  </si>
  <si>
    <t>05609 สถานีอนามัยนาหลวง</t>
  </si>
  <si>
    <t>05610 สถานีอนามัยคำเตย</t>
  </si>
  <si>
    <t>05611 สถานีอนามัยดอนแดง</t>
  </si>
  <si>
    <t>05612 สถานีอนามัยหนองญาติ</t>
  </si>
  <si>
    <t>05613 สถานีอนามัยคำพอก</t>
  </si>
  <si>
    <t>05614 สถานีอนามัยบ้านบัว</t>
  </si>
  <si>
    <t>05615 สถานีอนามัยดงขวาง</t>
  </si>
  <si>
    <t>05616 สถานีอนามัยโชคอำนวย</t>
  </si>
  <si>
    <t>05617 สถานีอนามัยสุขเกษม</t>
  </si>
  <si>
    <t>13979 สถานีอนามัยทุ่งมน</t>
  </si>
  <si>
    <t>14277 สถานีอนามัยดงติ้ว</t>
  </si>
  <si>
    <t>รวม CUP นครพนม</t>
  </si>
  <si>
    <t>48-02</t>
  </si>
  <si>
    <t>รพช.ปลาปาก</t>
  </si>
  <si>
    <t>11104 รพช.ปลาปาก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</si>
  <si>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</si>
  <si>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</si>
  <si>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</si>
  <si>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</si>
  <si>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</si>
  <si>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</si>
  <si>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</si>
  <si>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</si>
  <si>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</si>
  <si>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รวม CUP ปลาปาก</t>
  </si>
  <si>
    <t>48-03</t>
  </si>
  <si>
    <t>รพช.ท่าอุเทน</t>
  </si>
  <si>
    <t>11105 รพช.ท่าอุเทน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</si>
  <si>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</si>
  <si>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</si>
  <si>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</si>
  <si>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</si>
  <si>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</si>
  <si>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</si>
  <si>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</si>
  <si>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</si>
  <si>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</si>
  <si>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</si>
  <si>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</si>
  <si>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</si>
  <si>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</si>
  <si>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</si>
  <si>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</si>
  <si>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</si>
  <si>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</si>
  <si>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รวม CUP ท่าอุเทน</t>
  </si>
  <si>
    <t>48-04</t>
  </si>
  <si>
    <t>รพช.บ้านแพง</t>
  </si>
  <si>
    <t>11106 รพช.บ้านแพง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</si>
  <si>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</si>
  <si>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</si>
  <si>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</si>
  <si>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</si>
  <si>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</si>
  <si>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</si>
  <si>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</si>
  <si>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</si>
  <si>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</si>
  <si>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รวม CUP บ้านแพง</t>
  </si>
  <si>
    <t>48-05</t>
  </si>
  <si>
    <t>รพร.ธาตุพนม</t>
  </si>
  <si>
    <t>11451 รพร.ธาตุพนม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</si>
  <si>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</si>
  <si>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</si>
  <si>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</si>
  <si>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</si>
  <si>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</si>
  <si>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</si>
  <si>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</si>
  <si>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</si>
  <si>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</si>
  <si>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</si>
  <si>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</si>
  <si>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</si>
  <si>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</si>
  <si>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</si>
  <si>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</si>
  <si>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รวม CUP ธาตุพนม</t>
  </si>
  <si>
    <t>48-06</t>
  </si>
  <si>
    <t>รพช.เรณูนคร</t>
  </si>
  <si>
    <t>11108 รพช.เรณูนคร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</si>
  <si>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</si>
  <si>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</si>
  <si>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</si>
  <si>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</si>
  <si>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</si>
  <si>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</si>
  <si>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</si>
  <si>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</si>
  <si>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</si>
  <si>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</si>
  <si>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รวม CUP เรณูนคร</t>
  </si>
  <si>
    <t>48-07</t>
  </si>
  <si>
    <t>รพช.นาแก</t>
  </si>
  <si>
    <t>11109 รพช.นาแก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</si>
  <si>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</si>
  <si>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</si>
  <si>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</si>
  <si>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</si>
  <si>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</si>
  <si>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</si>
  <si>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</si>
  <si>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</si>
  <si>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</si>
  <si>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</si>
  <si>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</si>
  <si>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</si>
  <si>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</si>
  <si>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</si>
  <si>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05694 สถานีอนามัยบ้านแก้ง</t>
  </si>
  <si>
    <t>05695 สถานีอนามัยคำพี้</t>
  </si>
  <si>
    <t>13981 สถานีอนามัยสร้างติ่ว</t>
  </si>
  <si>
    <t>13982 สถานีอนามัยหนองหญ้าปล้อง</t>
  </si>
  <si>
    <t>24724 รพ_สต_บ้านหนองกุง</t>
  </si>
  <si>
    <t>รวม CUP นาแก</t>
  </si>
  <si>
    <t>48-08</t>
  </si>
  <si>
    <t>รพช.ศรีสงคราม</t>
  </si>
  <si>
    <t>11110 รพช.ศรีสงคราม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</si>
  <si>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</si>
  <si>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</si>
  <si>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</si>
  <si>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</si>
  <si>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</si>
  <si>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</si>
  <si>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</si>
  <si>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</si>
  <si>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</si>
  <si>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</si>
  <si>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</si>
  <si>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</si>
  <si>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</si>
  <si>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</si>
  <si>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</si>
  <si>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</si>
  <si>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</si>
  <si>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</si>
  <si>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รวม CUP ศรีสงคราม</t>
  </si>
  <si>
    <t>48-09</t>
  </si>
  <si>
    <t>รพช.นาหว้า</t>
  </si>
  <si>
    <t>11111 รพช.นาหว้า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</si>
  <si>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</si>
  <si>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</si>
  <si>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</si>
  <si>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</si>
  <si>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</si>
  <si>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</si>
  <si>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</si>
  <si>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</si>
  <si>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</si>
  <si>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รวม CUP นาหว้า</t>
  </si>
  <si>
    <t>48-10</t>
  </si>
  <si>
    <t>รพช.โพนสวรรค์</t>
  </si>
  <si>
    <t>11112 รพช.โพนสวรรค์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</si>
  <si>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</si>
  <si>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</si>
  <si>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</si>
  <si>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</si>
  <si>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</si>
  <si>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</si>
  <si>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</si>
  <si>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</si>
  <si>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</si>
  <si>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</si>
  <si>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</si>
  <si>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รวม CUP โพนสวรรค์</t>
  </si>
  <si>
    <t>48-11</t>
  </si>
  <si>
    <t>รพช.นาทม</t>
  </si>
  <si>
    <t>11107 รพช.นาทม</t>
  </si>
  <si>
    <t>05735 สอ_พันห่าว</t>
  </si>
  <si>
    <t>05736 รพ_สต_เฉลิมพระเกียติฯนาทม</t>
  </si>
  <si>
    <t>05737 สอ_หนองซน</t>
  </si>
  <si>
    <t>48-12</t>
  </si>
  <si>
    <t>05738 สอ_คำแม่นาง</t>
  </si>
  <si>
    <t>48-13</t>
  </si>
  <si>
    <t>05739 สอ_ดอนเตย</t>
  </si>
  <si>
    <t>รวม CUP นาทม</t>
  </si>
  <si>
    <t>รพช.วังยาง</t>
  </si>
  <si>
    <t>40840 รพช.วังยาง</t>
  </si>
  <si>
    <t>05691 สอ_โคกสี</t>
  </si>
  <si>
    <t>05692 สอ_นาขาม</t>
  </si>
  <si>
    <t>05696 รพ_สต_ยอดชาด</t>
  </si>
  <si>
    <t>13983 สอ_หนองโพธิ์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</si>
  <si>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</si>
  <si>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</si>
  <si>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</si>
  <si>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</si>
  <si>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</si>
  <si>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</si>
  <si>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</si>
  <si>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</si>
  <si>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</si>
  <si>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</si>
  <si>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</si>
  <si>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</si>
  <si>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</si>
  <si>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</si>
  <si>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14150 โพธิ์ตาก,สสอ_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</si>
  <si>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</si>
  <si>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</si>
  <si>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</si>
  <si>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</si>
  <si>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</si>
  <si>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</si>
  <si>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</si>
  <si>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</si>
  <si>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</si>
  <si>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</si>
  <si>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</si>
  <si>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</si>
  <si>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</si>
  <si>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</si>
  <si>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</si>
  <si>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</si>
  <si>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</si>
  <si>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14441 เทศบาลเมืองสกลนคร</t>
  </si>
  <si>
    <t>23748 ศสช_รพ_สน_2</t>
  </si>
  <si>
    <t>23816 ศสช_วัดแจ้ง</t>
  </si>
  <si>
    <t>05691 รพสต_โคกสี</t>
  </si>
  <si>
    <t>05692 รพสต_นาขาม</t>
  </si>
  <si>
    <t>05696 รพสต_ยอดชาด</t>
  </si>
  <si>
    <t>13983 รพสต_หนองโพธิ์</t>
  </si>
  <si>
    <t>4516 สถานีอนามัยโคกผักหอม</t>
  </si>
  <si>
    <t>4519 สถานีอนามัยน้ำพ่น</t>
  </si>
  <si>
    <t>4881 รพ_สต_ห้วยก้านเหลือง</t>
  </si>
  <si>
    <t xml:space="preserve">  </t>
  </si>
  <si>
    <t>53-08</t>
  </si>
  <si>
    <t>4854 รพ_สต_โพธิ์ตาก</t>
  </si>
  <si>
    <t>4855 รพ_สต_สาวแล</t>
  </si>
  <si>
    <t>4861 รพ_สต_โพนทอง</t>
  </si>
  <si>
    <t>4862 รพ_สต_ดอนไผ่</t>
  </si>
  <si>
    <t>4863 รพ_สต_ด่านศรีสุข</t>
  </si>
  <si>
    <t>4805 สถานีอนามัยบ้านถ่อน</t>
  </si>
  <si>
    <t>5642 สถานีอนามัยบ้านม่วง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</si>
  <si>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</si>
  <si>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</si>
  <si>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</si>
  <si>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</si>
  <si>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41075 สอ_ภูเพ็ก</t>
  </si>
  <si>
    <t xml:space="preserve">05655 สถานีอนามัยตาลกุด </t>
  </si>
  <si>
    <t xml:space="preserve">05654 สถานีอนามัยบ้านโพนแพง </t>
  </si>
  <si>
    <t xml:space="preserve">05651 สถานีอนามัยนาพระชัย  </t>
  </si>
  <si>
    <t xml:space="preserve">05645 สถานีอนามัยดอนสะฝาง  </t>
  </si>
  <si>
    <t xml:space="preserve">05647 สถานีอนามัยบ้านโคกพะธาย </t>
  </si>
  <si>
    <t xml:space="preserve">04649 สถานีอนามัยบ้านแสงสว่าง </t>
  </si>
  <si>
    <t>04524 รพ.สต.เวียงคำ</t>
  </si>
  <si>
    <t>04525 รพ.สต.บ้านหินฮาว</t>
  </si>
  <si>
    <t>04526 รพ.สต.แชแล</t>
  </si>
  <si>
    <t>04528 รพสต.เชียงแหว</t>
  </si>
  <si>
    <t>04529 โรพ.สต.ห้วยเกิ้ง</t>
  </si>
  <si>
    <t>04532 รพ.สต.เสอเพลอ</t>
  </si>
  <si>
    <t>04533 รพ.สต.บ้านทองอินทร์</t>
  </si>
  <si>
    <t>04534 รพ.สต.สีออ</t>
  </si>
  <si>
    <t>04536 รพ.สต.ผาสุก</t>
  </si>
  <si>
    <t>04537 รพ.สต.ท่าลี่</t>
  </si>
  <si>
    <t>04538 รพ.สต.บ้านเหล่าหมากจันทน์</t>
  </si>
  <si>
    <t>04539 รพ.สต.ปะโค</t>
  </si>
  <si>
    <t>04540 รพ.สต.บ้านบุ่งหมากลาน</t>
  </si>
  <si>
    <t>04541 รพ.สต.หนองหว้า</t>
  </si>
  <si>
    <t>14846 รพ.สต.บ้านผือ</t>
  </si>
  <si>
    <t xml:space="preserve">04550 รพ_สต_ต้ายสวรรค์ </t>
  </si>
  <si>
    <t xml:space="preserve">04551 รพ_สต_หนองเม็ก </t>
  </si>
  <si>
    <t xml:space="preserve">04552 รพ_สต_พังงู </t>
  </si>
  <si>
    <t xml:space="preserve">04553 รพ_สต_สะแบง </t>
  </si>
  <si>
    <t xml:space="preserve">04554 รพ_สต_สร้อยพร้าว </t>
  </si>
  <si>
    <t xml:space="preserve">04555 รพ_สต_บ้านเชียง </t>
  </si>
  <si>
    <t xml:space="preserve">04556 รพ_สต_บ้านยา </t>
  </si>
  <si>
    <t xml:space="preserve">04557 รพ_สต_โพนงาม </t>
  </si>
  <si>
    <t xml:space="preserve">04558 รพ_สต_บ้านโคก </t>
  </si>
  <si>
    <t>04559 รพ_สต_ผักตบ</t>
  </si>
  <si>
    <t xml:space="preserve">04560 รพ_สต_หนองบัวแดง </t>
  </si>
  <si>
    <t>04561 รพ_สต_ดอนหายโศก</t>
  </si>
  <si>
    <t xml:space="preserve">04562 รพ_สต_บ้านต้อง </t>
  </si>
  <si>
    <t>13914 รพ_สต_ดงบาก</t>
  </si>
  <si>
    <t xml:space="preserve">04564 รพ_สต_ทุ่งใหญ่ </t>
  </si>
  <si>
    <t>04572 โรพ.สต.ศรีสง่าเมือง</t>
  </si>
  <si>
    <t>04573 รพ.สต.ท่าไฮ</t>
  </si>
  <si>
    <t>04574 รพ.สต.โนนม่วง</t>
  </si>
  <si>
    <t>04575 รพ.สต.บ้านโปร่ง</t>
  </si>
  <si>
    <t>04576 รพ.สต.หัวนาคำ</t>
  </si>
  <si>
    <t>04577 รพ.สต.คำค้อ</t>
  </si>
  <si>
    <t>04578 รพ.สต.หนองนกเขียน</t>
  </si>
  <si>
    <t>04579 รพ.สต.นายูง</t>
  </si>
  <si>
    <t>04580 รพ.สต.ตาดทอง</t>
  </si>
  <si>
    <t>13916 รพ.สต.ห้วยผึ้ง</t>
  </si>
  <si>
    <t>13917 รพ.สต.นาเรียง</t>
  </si>
  <si>
    <t>14847 รพ.สต.คำเมย</t>
  </si>
  <si>
    <t xml:space="preserve">04605 สอ_บ้านธาตุ </t>
  </si>
  <si>
    <t xml:space="preserve">04606 สอ_ดงหวาย  </t>
  </si>
  <si>
    <t xml:space="preserve">04607 สอ_โนนสะอาด  </t>
  </si>
  <si>
    <t xml:space="preserve">04608 สอ_บ้านเทื่อม  </t>
  </si>
  <si>
    <t xml:space="preserve">04609 สอ_คำบง  </t>
  </si>
  <si>
    <t xml:space="preserve">04610 สอ_โนนทอง  </t>
  </si>
  <si>
    <t xml:space="preserve">04611 สอ_นาเตย  </t>
  </si>
  <si>
    <t xml:space="preserve">04612 สอ_ข้าวสาร  </t>
  </si>
  <si>
    <t xml:space="preserve">04613 สอ_โนนสว่าง  </t>
  </si>
  <si>
    <t xml:space="preserve">04614 สอ_บ้านม่วง  </t>
  </si>
  <si>
    <t xml:space="preserve">04615 สอ_กลางใหญ่  </t>
  </si>
  <si>
    <t xml:space="preserve">04616 สอ_เมืองพาน  </t>
  </si>
  <si>
    <t xml:space="preserve">04617 สอ_หนองกาลึม  </t>
  </si>
  <si>
    <t xml:space="preserve">04618 สอ_คำด้วง  </t>
  </si>
  <si>
    <t xml:space="preserve">04619 สอ_ห้วยศิลาผาสุก  </t>
  </si>
  <si>
    <t xml:space="preserve">04620 สอ_หนองหัวคู  </t>
  </si>
  <si>
    <t xml:space="preserve">04621 สอ_บ้านค้อ  </t>
  </si>
  <si>
    <t xml:space="preserve">14245 สอ_สระคุ  </t>
  </si>
  <si>
    <t xml:space="preserve">14298 สอ_หนองแวง  </t>
  </si>
  <si>
    <t xml:space="preserve">14848 สอ_นาล้อม  </t>
  </si>
  <si>
    <t>04527  รพ.สต.อุ่มจาน</t>
  </si>
  <si>
    <t>04530 รพ.สต.บ้านโนนสมบูรณ์</t>
  </si>
  <si>
    <t>04531 รพ.สต.บ้านสะอาดนามูล</t>
  </si>
  <si>
    <t>05490 สอ.บ้านต้นผึ้งใหม่พัฒนา</t>
  </si>
  <si>
    <t>05525 สอ.บ้านดงห้วยเปลือย</t>
  </si>
  <si>
    <t>05565 สอ.บ้านโพนปลาโหล</t>
  </si>
  <si>
    <t xml:space="preserve">05587 รพ_สต_บ้านต้อน </t>
  </si>
  <si>
    <t xml:space="preserve">05588 รพ_สต_นายอ </t>
  </si>
  <si>
    <t xml:space="preserve">05589 รพ_สต_บ้านชมภูพานเหนือ  </t>
  </si>
  <si>
    <t xml:space="preserve">05590 รพ_สต_บ้านหลุบเลา </t>
  </si>
  <si>
    <t xml:space="preserve">05591 รพ_สต_บ้านฮ่องสิม </t>
  </si>
  <si>
    <t xml:space="preserve">05592 รพ_สต_บ้านนางเติ่ง </t>
  </si>
  <si>
    <t xml:space="preserve">05593 รพ_สต_บ้านบ่อเดือนห้า </t>
  </si>
  <si>
    <t xml:space="preserve">05594 รพ_สต_บ้านกกปลาซิว </t>
  </si>
  <si>
    <t>05637 สอ.บ้านตาลหนองเทา</t>
  </si>
  <si>
    <t>05638 สอ.บ้านท่าหนามแก้ว</t>
  </si>
  <si>
    <t xml:space="preserve">05663 สถานีอนามัยบ้านทรายมูล </t>
  </si>
  <si>
    <t>05660 สอ.ตำบลดอนนางหงส์</t>
  </si>
  <si>
    <t>05656 สอ.ตำบลพระกลางทุ่ง</t>
  </si>
  <si>
    <t>05664 สถานีอนามัยบ้านอุ่มเหม้า</t>
  </si>
  <si>
    <t xml:space="preserve">11873 สอ.บ้านโคกสว่างพัฒนา </t>
  </si>
  <si>
    <t>04523 รพ.สต.พันดอน</t>
  </si>
  <si>
    <t>04500 สอ.บ้านหนองใหญ่ (บ้านจั่น)</t>
  </si>
  <si>
    <t>13904 สอ.บ้านหนองหมื่นท้าว</t>
  </si>
  <si>
    <t xml:space="preserve">04505 รพ.สต.บ้านดงหวาย </t>
  </si>
  <si>
    <t xml:space="preserve">04506 รพ.สต.บ้านโพธิ์  </t>
  </si>
  <si>
    <t xml:space="preserve">04507 รพ.สต.บ้านขอนยูง </t>
  </si>
  <si>
    <t xml:space="preserve">04508 รพ.สต.บ้านหนองฆ้อง  </t>
  </si>
  <si>
    <t xml:space="preserve">04509 รพ.สต.บ้านสร้างแป้น  </t>
  </si>
  <si>
    <t xml:space="preserve">04510 รพ.สต.บ้านบ่อทอง </t>
  </si>
  <si>
    <t xml:space="preserve">04511 รพ.สต.บ้านตาลเลียน </t>
  </si>
  <si>
    <t xml:space="preserve">13907รพ.สต.บ้านโคกสว่าง </t>
  </si>
  <si>
    <t xml:space="preserve">13908 รพ.สต.บ้านเหล่าตำแย </t>
  </si>
  <si>
    <t xml:space="preserve">14845 รพ.สต.บ้านดงบัง </t>
  </si>
  <si>
    <t xml:space="preserve">24933 รพ.สต.บ้านโสกแก </t>
  </si>
  <si>
    <t>04522 โรพ.สต.ตูมใต้</t>
  </si>
  <si>
    <t>04535 สอ.เฉลิมพระเกียรตินาม่วง</t>
  </si>
  <si>
    <t>04909 สอ.พระบาทนาสิงห์</t>
  </si>
  <si>
    <t>04910 สอ.โพนแพง</t>
  </si>
  <si>
    <t>04908 สอ.บ้านต้อน</t>
  </si>
  <si>
    <t>14891 สอ.บ้านดงหม้อทอง</t>
  </si>
  <si>
    <t>05581 สอ.บ้านใหม่หนองผือ</t>
  </si>
  <si>
    <t>05583 สอ.บ้านโพนแคน้อย</t>
  </si>
  <si>
    <t>05586 สอ.โนนสามัคคี</t>
  </si>
  <si>
    <t>05580 สอ.บ้านใหม่ไชยา</t>
  </si>
  <si>
    <t>13982 สอ.ยหนองหญ้าปล้อง</t>
  </si>
  <si>
    <t>05720 สอ.บ้านโคกสะอาด</t>
  </si>
  <si>
    <t>05721 สอ.นาคูณใหญ่</t>
  </si>
  <si>
    <t>05722 สอ.บ้านดอนศาลา</t>
  </si>
  <si>
    <t>05736สอ.เฉลิมพระเกียติฯนาทม</t>
  </si>
  <si>
    <t>00405 สำนักงานสาธารณสุขอำเภอศรีธาตุ</t>
  </si>
  <si>
    <t>4542 โรงพยาบาลส่งเสริมสุขภาพตำบลหนองหว้า</t>
  </si>
  <si>
    <t>00431 บึงกาฬ,สสอ_</t>
  </si>
  <si>
    <t>00437 เซกา,สสอ_</t>
  </si>
  <si>
    <t>00438 ปากคาด,สสอ_</t>
  </si>
  <si>
    <t>00439 บึงโขงหลง,สสอ_</t>
  </si>
  <si>
    <t>00440 ศรีวิไล,สสอ_</t>
  </si>
  <si>
    <t>00441 บุ่งคล้า,สสอ_</t>
  </si>
  <si>
    <t>00503 สำนักงานสาธารณสุขอำเภออากาศอำนวย</t>
  </si>
  <si>
    <t>04541 โรงพยาบาลส่งเสริมสุขภาพตำบลหนองหว้า</t>
  </si>
  <si>
    <t xml:space="preserve"> -</t>
  </si>
  <si>
    <t>41075 รพ_สต_ภูเพ็ก</t>
  </si>
  <si>
    <t>บาท/บัตร</t>
  </si>
  <si>
    <t>1101000000.000</t>
  </si>
  <si>
    <t>1.1.1 เงินสดและรายการเทียบเท่าเงินสด</t>
  </si>
  <si>
    <t>1102000000.000</t>
  </si>
  <si>
    <t>1.1.2 ลูกหนี้หมุนเวียนและรายได้ค้างรับ</t>
  </si>
  <si>
    <t>1105000000.000</t>
  </si>
  <si>
    <t>1.1.5 สินค้าและวัสดุคงเหลือ</t>
  </si>
  <si>
    <t>1205000000.000</t>
  </si>
  <si>
    <t>1.2.4 อาคาร</t>
  </si>
  <si>
    <t>1206000000.000</t>
  </si>
  <si>
    <t>1.2.5 ครุภัณฑ์</t>
  </si>
  <si>
    <t>1209000000.000</t>
  </si>
  <si>
    <t>1.2.6 สินทรัพย์ไม่มีตัวตน</t>
  </si>
  <si>
    <t>1211000000.000</t>
  </si>
  <si>
    <t>1.2.7 งานระหว่างก่อสร้าง</t>
  </si>
  <si>
    <t>2101000000.000</t>
  </si>
  <si>
    <t>2.1.1 เจ้าหนี้ระยะสั้น</t>
  </si>
  <si>
    <t>2102000000.000</t>
  </si>
  <si>
    <t>2.1.2 ค่าใช้จ่ายค้างจ่าย</t>
  </si>
  <si>
    <t>2109000000.000</t>
  </si>
  <si>
    <t>2.1.5 รายได้รอการรับรู้</t>
  </si>
  <si>
    <t>2111000000.000</t>
  </si>
  <si>
    <t xml:space="preserve">2.1.6 เงินรับฝากระยะสั้น </t>
  </si>
  <si>
    <t>2213000000.000</t>
  </si>
  <si>
    <t>2.2.3 หนี้สินไม่หมุนเวียนอื่น</t>
  </si>
  <si>
    <t>3102000000.000</t>
  </si>
  <si>
    <t>รายได้สูง/(ต่ำ)กว่าค่าใช้จ่ายสะสม</t>
  </si>
  <si>
    <t>3105000000.000</t>
  </si>
  <si>
    <t>4202000000.000</t>
  </si>
  <si>
    <t>4.1.2 รายได้จากการขายสินค้าและบริการของแผ่นดิน</t>
  </si>
  <si>
    <t>4203000000.000</t>
  </si>
  <si>
    <t>4.1.3 รายได้ดอกเบี้ยของแผ่นดิน</t>
  </si>
  <si>
    <t>4301010000.000</t>
  </si>
  <si>
    <t>4.2.1 รายได้จากการขายสินค้าและบริการของหน่วยงาน</t>
  </si>
  <si>
    <t>4302000000.000</t>
  </si>
  <si>
    <t>4.2.2 รายได้จากการช่วยเหลือ และบริจาคของหน่วยงาน</t>
  </si>
  <si>
    <t>4303000000.000</t>
  </si>
  <si>
    <t>4.2.3 รายได้ดอกเบี้ยของหน่วยงาน</t>
  </si>
  <si>
    <t>4306000000.000</t>
  </si>
  <si>
    <t>4.2.4 รายรับจากการขายสินทรัพย์ของหน่วยงาน</t>
  </si>
  <si>
    <t>4307000000.000</t>
  </si>
  <si>
    <t>4.2.5 รายได้ระหว่างหน่วยงานของหน่วยงานภาครัฐที่ได้รับจากรัฐบาล</t>
  </si>
  <si>
    <t>4313000000.000</t>
  </si>
  <si>
    <t>4.2.7 รายได้อื่น</t>
  </si>
  <si>
    <t>5101000000.000</t>
  </si>
  <si>
    <t>5.1.1 ค่าใช้จ่ายบุคลากร</t>
  </si>
  <si>
    <t>5102000000.000</t>
  </si>
  <si>
    <t>5.1.3 ค่าใช้จ่ายด้านการฝึกอบรม</t>
  </si>
  <si>
    <t>5103000000.000</t>
  </si>
  <si>
    <t>5.1.4 ค่าใช้จ่ายในการเดินทาง</t>
  </si>
  <si>
    <t>5104000000.000</t>
  </si>
  <si>
    <t>5.1.5 ค่าตอบแทน ใช้สอยวัสดุ และค่าสาธารณูปโภค</t>
  </si>
  <si>
    <t>5105000000.000</t>
  </si>
  <si>
    <t>5.1.6 ค่าเสื่อมราคาและค่าตัดจำหน่าย</t>
  </si>
  <si>
    <t>5108000000.000</t>
  </si>
  <si>
    <t>5.1.8 หนี้สูญและหนี้สงสัยจะสูญ</t>
  </si>
  <si>
    <t>5210000000.000</t>
  </si>
  <si>
    <t>5.2.4 ค่าใช้จ่ายระหว่างหน่วยงานกรณีอื่น</t>
  </si>
  <si>
    <t>2104000000.000</t>
  </si>
  <si>
    <t>2.1.4 รายได้แผ่นดินรอนำส่งคลัง</t>
  </si>
  <si>
    <t>4308000000.000</t>
  </si>
  <si>
    <t>4.2.6 รายได้ระหว่างหน่วยงานกรณีอื่น</t>
  </si>
  <si>
    <t>5203000000.000</t>
  </si>
  <si>
    <t>5.2.1 ค่าจำหน่ายจากการขายทรัพย์สิน</t>
  </si>
  <si>
    <t>5403000000.000</t>
  </si>
  <si>
    <t>5.3.0 รายการพิเศษหลังหักภาษี</t>
  </si>
  <si>
    <t>1106000000.000</t>
  </si>
  <si>
    <t>1.1.6 สินทรัพย์หมุนเวียนอื่น</t>
  </si>
  <si>
    <t>1204000000.000</t>
  </si>
  <si>
    <t>1.2.3 ที่ดิน</t>
  </si>
  <si>
    <t>5101040000.000</t>
  </si>
  <si>
    <t>5.1.2 บัญชีค่าบำเหน็จบำนาญ</t>
  </si>
  <si>
    <t>2103000000.000</t>
  </si>
  <si>
    <t>2.1.3 รายได้รับล่วงหน้า</t>
  </si>
  <si>
    <t>04481 สอ.นิคมสงเคราะห์</t>
  </si>
  <si>
    <t>04493 สอ.บ้านเลื่อม</t>
  </si>
  <si>
    <t>04502 สอ.โคกสะอาด</t>
  </si>
  <si>
    <t>04513 สอ.หนองแสง</t>
  </si>
  <si>
    <t>04514 สอ.อูบมุง</t>
  </si>
  <si>
    <t>04515 สอ.โคกผักหอม</t>
  </si>
  <si>
    <t>04516 สอ.หนองแวงจุมพล</t>
  </si>
  <si>
    <t>04519 สอ.หนองแซง</t>
  </si>
  <si>
    <t>04520 สอ.หนองเม็ก</t>
  </si>
  <si>
    <t>04521 สอ.โนนหวายใต้</t>
  </si>
  <si>
    <t>13909 สอ.โนนสว่าง</t>
  </si>
  <si>
    <t>13910 สอ.กุดหมากไฟ</t>
  </si>
  <si>
    <t>13911 สอ.หนองบัวบาน</t>
  </si>
  <si>
    <t>04549 สอ.หนองแสง</t>
  </si>
  <si>
    <t>04548 สอ.หนองกุงศรี</t>
  </si>
  <si>
    <t>04547 สอ.ทมป่าข่า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</si>
  <si>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</si>
  <si>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>00432 พรเจริญ,สสอ_</t>
  </si>
  <si>
    <t>00412 สำนักงานสาธารณสุขอำเภอหนองแสง</t>
  </si>
  <si>
    <t>00414 สำนักงานสาธารณสุขอำเภอพิบูลย์รักษ์</t>
  </si>
  <si>
    <t>2202000000.000</t>
  </si>
  <si>
    <t>2.2.1 เงินทดรองราชการรับจากคลัง - ระยะยาว</t>
  </si>
  <si>
    <t>2208000000.000</t>
  </si>
  <si>
    <t>2.2.2 เงินประกัน - ระยะยาว</t>
  </si>
  <si>
    <t>GroupOf</t>
  </si>
  <si>
    <t>Org</t>
  </si>
  <si>
    <t>PM</t>
  </si>
  <si>
    <t>PS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</si>
  <si>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</si>
  <si>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</si>
  <si>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</si>
  <si>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</si>
  <si>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</si>
  <si>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</si>
  <si>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</si>
  <si>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</si>
  <si>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</si>
  <si>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</si>
  <si>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</si>
  <si>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</si>
  <si>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</si>
  <si>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</si>
  <si>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</si>
  <si>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</si>
  <si>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</si>
  <si>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</si>
  <si>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</si>
  <si>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</si>
  <si>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</si>
  <si>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</si>
  <si>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</si>
  <si>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</si>
  <si>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</si>
  <si>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</si>
  <si>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</si>
  <si>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</si>
  <si>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</si>
  <si>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</si>
  <si>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</si>
  <si>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</si>
  <si>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</si>
  <si>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</si>
  <si>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</si>
  <si>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</si>
  <si>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</si>
  <si>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</si>
  <si>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</si>
  <si>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</si>
  <si>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</si>
  <si>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</si>
  <si>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</si>
  <si>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</si>
  <si>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</si>
  <si>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</si>
  <si>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</si>
  <si>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</si>
  <si>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</si>
  <si>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</si>
  <si>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</si>
  <si>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</si>
  <si>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</si>
  <si>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</si>
  <si>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</si>
  <si>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</si>
  <si>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</si>
  <si>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</si>
  <si>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</si>
  <si>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</si>
  <si>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</si>
  <si>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</si>
  <si>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</si>
  <si>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</si>
  <si>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</si>
  <si>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</si>
  <si>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</si>
  <si>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</si>
  <si>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</si>
  <si>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</si>
  <si>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</si>
  <si>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</si>
  <si>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</si>
  <si>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</si>
  <si>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</si>
  <si>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</si>
  <si>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</si>
  <si>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</si>
  <si>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</si>
  <si>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</si>
  <si>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</si>
  <si>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</si>
  <si>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</si>
  <si>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วานรนิวาส,รพช.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</si>
  <si>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</si>
  <si>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</si>
  <si>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</si>
  <si>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</si>
  <si>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</si>
  <si>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</si>
  <si>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</si>
  <si>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</si>
  <si>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</si>
  <si>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</si>
  <si>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</si>
  <si>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</si>
  <si>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</si>
  <si>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</si>
  <si>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</si>
  <si>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</si>
  <si>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</si>
  <si>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</si>
  <si>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</si>
  <si>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</si>
  <si>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</si>
  <si>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</si>
  <si>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</si>
  <si>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</si>
  <si>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</si>
  <si>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</si>
  <si>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</si>
  <si>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</si>
  <si>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</si>
  <si>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สมเด็จพระยุพราชท่าบ่อ,รพช.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</si>
  <si>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</si>
  <si>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</si>
  <si>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</si>
  <si>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</si>
  <si>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</si>
  <si>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</si>
  <si>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</si>
  <si>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</si>
  <si>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</si>
  <si>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</si>
  <si>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</si>
  <si>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</si>
  <si>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</si>
  <si>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</si>
  <si>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</si>
  <si>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</si>
  <si>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</si>
  <si>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</si>
  <si>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</si>
  <si>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</si>
  <si>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</si>
  <si>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</si>
  <si>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</si>
  <si>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</si>
  <si>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</si>
  <si>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</si>
  <si>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</si>
  <si>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</si>
  <si>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</si>
  <si>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</si>
  <si>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</si>
  <si>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</si>
  <si>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</si>
  <si>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</si>
  <si>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</si>
  <si>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</si>
  <si>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</si>
  <si>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</si>
  <si>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</si>
  <si>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</si>
  <si>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</si>
  <si>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</si>
  <si>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</si>
  <si>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</si>
  <si>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</si>
  <si>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</si>
  <si>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</si>
  <si>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</si>
  <si>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</si>
  <si>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</si>
  <si>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</si>
  <si>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</si>
  <si>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</si>
  <si>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</si>
  <si>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</si>
  <si>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</si>
  <si>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</si>
  <si>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</si>
  <si>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</si>
  <si>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</si>
  <si>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</si>
  <si>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</si>
  <si>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ประจำเดือน มิถุนายน 2561  ปีงบประมาณ 2561  (ข้อมูล ณ วันที่ 1 สิงหาคม 2561  เวลา 10.41 น.)</t>
  </si>
  <si>
    <t>ประจำเดือน มิถุนายน 2561  ปีงบประมาณ 2561 (ข้อมูล ณ วันที่ 1  สิงหาคม 2561  เวลา 10.41 น.)</t>
  </si>
  <si>
    <t xml:space="preserve">รพ.สต.คีรีวงกต อำเภอนายูง </t>
  </si>
  <si>
    <t>รพ.สต.บ้านต้าย อำเภอปากคาด</t>
  </si>
  <si>
    <t xml:space="preserve">                                                      ประจำเดือน มิถุนายน 2561  ปีงบประมาณ 2561 (ข้อมูล ณ วันที่  1  สิงหาคม 2561  เวลา 10.41 น.)</t>
  </si>
  <si>
    <t xml:space="preserve">    เอกสารแนบ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</si>
</sst>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1"/>
      <color indexed="8"/>
      <name val="Calibri"/>
      <family val="2"/>
    </font>
    <font>
      <sz val="11"/>
      <color theme="1"/>
      <name val="Tahoma"/>
      <family val="2"/>
      <scheme val="major"/>
    </font>
    <font>
      <sz val="10"/>
      <color indexed="8"/>
      <name val="Tahoma"/>
      <charset val="22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ahoma"/>
      <family val="2"/>
      <charset val="222"/>
      <scheme val="minor"/>
    </font>
    <font>
      <sz val="14"/>
      <color rgb="FF7030A0"/>
      <name val="TH SarabunPSK"/>
      <family val="2"/>
    </font>
    <font>
      <sz val="14"/>
      <color rgb="FFFF0000"/>
      <name val="TH SarabunPSK"/>
      <family val="2"/>
    </font>
    <font>
      <sz val="11"/>
      <name val="Tahoma"/>
      <family val="2"/>
      <scheme val="minor"/>
    </font>
    <font>
      <sz val="11"/>
      <color indexed="8"/>
      <name val="Calibri"/>
      <charset val="222"/>
    </font>
    <font>
      <sz val="11"/>
      <color indexed="8"/>
      <name val="Calibri"/>
    </font>
    <font>
      <sz val="11"/>
      <color theme="1"/>
      <name val="TH SarabunPSK"/>
      <family val="2"/>
    </font>
    <font>
      <sz val="14"/>
      <color indexed="8"/>
      <name val="TH SarabunPSK"/>
      <charset val="222"/>
    </font>
    <font>
      <sz val="11"/>
      <color rgb="FFFF0000"/>
      <name val="Tahoma"/>
      <family val="2"/>
      <charset val="22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  <xf numFmtId="189" fontId="3" fillId="0" borderId="0" applyFont="0" applyFill="0" applyBorder="0" applyAlignment="0" applyProtection="0"/>
    <xf numFmtId="0" fontId="15" fillId="0" borderId="0"/>
    <xf numFmtId="0" fontId="2" fillId="0" borderId="0"/>
    <xf numFmtId="0" fontId="15" fillId="0" borderId="0"/>
    <xf numFmtId="0" fontId="15" fillId="0" borderId="0"/>
  </cellStyleXfs>
  <cellXfs count="339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2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right"/>
    </xf>
    <xf numFmtId="2" fontId="5" fillId="6" borderId="3" xfId="1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43" fontId="5" fillId="4" borderId="7" xfId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2" fontId="5" fillId="6" borderId="7" xfId="1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43" fontId="5" fillId="0" borderId="8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0" borderId="0" xfId="1" applyFont="1"/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14" borderId="0" xfId="1" applyFont="1" applyFill="1"/>
    <xf numFmtId="43" fontId="0" fillId="5" borderId="0" xfId="1" applyFont="1" applyFill="1"/>
    <xf numFmtId="43" fontId="0" fillId="6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7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0" fontId="0" fillId="3" borderId="0" xfId="0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4" borderId="0" xfId="0" applyNumberFormat="1" applyFill="1"/>
    <xf numFmtId="2" fontId="0" fillId="14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5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/>
    <xf numFmtId="0" fontId="9" fillId="0" borderId="3" xfId="0" applyFont="1" applyBorder="1"/>
    <xf numFmtId="43" fontId="8" fillId="0" borderId="3" xfId="0" applyNumberFormat="1" applyFont="1" applyBorder="1"/>
    <xf numFmtId="2" fontId="8" fillId="0" borderId="3" xfId="0" applyNumberFormat="1" applyFont="1" applyBorder="1"/>
    <xf numFmtId="43" fontId="8" fillId="0" borderId="0" xfId="0" applyNumberFormat="1" applyFont="1"/>
    <xf numFmtId="0" fontId="6" fillId="0" borderId="9" xfId="0" applyFont="1" applyFill="1" applyBorder="1" applyAlignment="1">
      <alignment horizontal="left"/>
    </xf>
    <xf numFmtId="4" fontId="11" fillId="0" borderId="16" xfId="3" applyNumberFormat="1" applyFont="1" applyFill="1" applyBorder="1" applyAlignment="1">
      <alignment horizontal="right" vertical="center"/>
    </xf>
    <xf numFmtId="4" fontId="11" fillId="0" borderId="17" xfId="3" applyNumberFormat="1" applyFont="1" applyFill="1" applyBorder="1" applyAlignment="1">
      <alignment horizontal="right" vertical="center"/>
    </xf>
    <xf numFmtId="4" fontId="11" fillId="0" borderId="18" xfId="3" applyNumberFormat="1" applyFont="1" applyFill="1" applyBorder="1" applyAlignment="1">
      <alignment horizontal="right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vertical="center" wrapText="1"/>
    </xf>
    <xf numFmtId="188" fontId="4" fillId="0" borderId="3" xfId="1" applyNumberFormat="1" applyFont="1" applyBorder="1"/>
    <xf numFmtId="43" fontId="4" fillId="2" borderId="3" xfId="1" applyFont="1" applyFill="1" applyBorder="1"/>
    <xf numFmtId="0" fontId="5" fillId="8" borderId="7" xfId="0" applyFont="1" applyFill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88" fontId="4" fillId="0" borderId="4" xfId="1" applyNumberFormat="1" applyFont="1" applyBorder="1"/>
    <xf numFmtId="43" fontId="4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4" fillId="2" borderId="3" xfId="0" applyFont="1" applyFill="1" applyBorder="1"/>
    <xf numFmtId="188" fontId="4" fillId="2" borderId="3" xfId="1" applyNumberFormat="1" applyFont="1" applyFill="1" applyBorder="1"/>
    <xf numFmtId="0" fontId="4" fillId="2" borderId="3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Alignment="1"/>
    <xf numFmtId="188" fontId="0" fillId="0" borderId="0" xfId="1" applyNumberFormat="1" applyFont="1"/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43" fontId="1" fillId="11" borderId="0" xfId="1" applyFont="1" applyFill="1" applyAlignment="1">
      <alignment horizontal="center"/>
    </xf>
    <xf numFmtId="43" fontId="1" fillId="11" borderId="0" xfId="1" applyFont="1" applyFill="1"/>
    <xf numFmtId="2" fontId="0" fillId="9" borderId="0" xfId="0" applyNumberFormat="1" applyFill="1"/>
    <xf numFmtId="0" fontId="4" fillId="4" borderId="3" xfId="0" applyFont="1" applyFill="1" applyBorder="1"/>
    <xf numFmtId="188" fontId="4" fillId="0" borderId="0" xfId="1" applyNumberFormat="1" applyFont="1"/>
    <xf numFmtId="43" fontId="16" fillId="2" borderId="3" xfId="1" applyFont="1" applyFill="1" applyBorder="1"/>
    <xf numFmtId="0" fontId="4" fillId="2" borderId="0" xfId="0" applyFont="1" applyFill="1"/>
    <xf numFmtId="43" fontId="17" fillId="0" borderId="0" xfId="1" applyFont="1"/>
    <xf numFmtId="2" fontId="0" fillId="19" borderId="0" xfId="0" applyNumberFormat="1" applyFill="1"/>
    <xf numFmtId="188" fontId="0" fillId="19" borderId="0" xfId="1" applyNumberFormat="1" applyFont="1" applyFill="1"/>
    <xf numFmtId="0" fontId="18" fillId="0" borderId="0" xfId="0" applyFont="1"/>
    <xf numFmtId="0" fontId="19" fillId="0" borderId="2" xfId="0" applyFont="1" applyBorder="1" applyAlignment="1">
      <alignment vertical="center"/>
    </xf>
    <xf numFmtId="0" fontId="18" fillId="0" borderId="3" xfId="0" applyFont="1" applyBorder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43" fontId="0" fillId="13" borderId="0" xfId="1" applyFont="1" applyFill="1"/>
    <xf numFmtId="0" fontId="4" fillId="10" borderId="3" xfId="0" applyFont="1" applyFill="1" applyBorder="1" applyAlignment="1">
      <alignment horizontal="center"/>
    </xf>
    <xf numFmtId="0" fontId="4" fillId="10" borderId="3" xfId="0" applyFont="1" applyFill="1" applyBorder="1"/>
    <xf numFmtId="188" fontId="4" fillId="10" borderId="3" xfId="1" applyNumberFormat="1" applyFont="1" applyFill="1" applyBorder="1"/>
    <xf numFmtId="0" fontId="4" fillId="1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188" fontId="4" fillId="7" borderId="3" xfId="1" applyNumberFormat="1" applyFont="1" applyFill="1" applyBorder="1"/>
    <xf numFmtId="0" fontId="4" fillId="7" borderId="0" xfId="0" applyFont="1" applyFill="1"/>
    <xf numFmtId="43" fontId="4" fillId="10" borderId="3" xfId="1" applyFont="1" applyFill="1" applyBorder="1"/>
    <xf numFmtId="2" fontId="5" fillId="7" borderId="3" xfId="1" applyNumberFormat="1" applyFont="1" applyFill="1" applyBorder="1" applyAlignment="1">
      <alignment horizontal="center"/>
    </xf>
    <xf numFmtId="0" fontId="5" fillId="2" borderId="3" xfId="0" applyFont="1" applyFill="1" applyBorder="1"/>
    <xf numFmtId="4" fontId="11" fillId="2" borderId="17" xfId="3" applyNumberFormat="1" applyFont="1" applyFill="1" applyBorder="1" applyAlignment="1">
      <alignment horizontal="right" vertical="center"/>
    </xf>
    <xf numFmtId="43" fontId="5" fillId="2" borderId="3" xfId="1" applyFont="1" applyFill="1" applyBorder="1" applyAlignment="1">
      <alignment horizontal="center"/>
    </xf>
    <xf numFmtId="43" fontId="0" fillId="2" borderId="0" xfId="1" applyFont="1" applyFill="1"/>
    <xf numFmtId="0" fontId="5" fillId="0" borderId="3" xfId="0" applyFont="1" applyBorder="1" applyAlignment="1">
      <alignment horizontal="center"/>
    </xf>
    <xf numFmtId="43" fontId="20" fillId="16" borderId="0" xfId="1" applyFont="1" applyFill="1"/>
    <xf numFmtId="43" fontId="20" fillId="10" borderId="0" xfId="1" applyFont="1" applyFill="1"/>
    <xf numFmtId="43" fontId="20" fillId="2" borderId="0" xfId="1" applyFont="1" applyFill="1"/>
    <xf numFmtId="43" fontId="20" fillId="14" borderId="0" xfId="1" applyFont="1" applyFill="1"/>
    <xf numFmtId="43" fontId="17" fillId="2" borderId="0" xfId="1" applyFont="1" applyFill="1"/>
    <xf numFmtId="2" fontId="17" fillId="7" borderId="0" xfId="0" applyNumberFormat="1" applyFont="1" applyFill="1" applyBorder="1"/>
    <xf numFmtId="188" fontId="17" fillId="7" borderId="0" xfId="1" applyNumberFormat="1" applyFont="1" applyFill="1" applyBorder="1"/>
    <xf numFmtId="43" fontId="17" fillId="14" borderId="0" xfId="1" applyFont="1" applyFill="1"/>
    <xf numFmtId="43" fontId="17" fillId="10" borderId="0" xfId="1" applyFont="1" applyFill="1"/>
    <xf numFmtId="43" fontId="17" fillId="9" borderId="0" xfId="1" applyFont="1" applyFill="1"/>
    <xf numFmtId="0" fontId="17" fillId="7" borderId="0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3" borderId="3" xfId="1" applyNumberFormat="1" applyFont="1" applyFill="1" applyBorder="1"/>
    <xf numFmtId="43" fontId="5" fillId="3" borderId="3" xfId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2" borderId="3" xfId="1" applyFont="1" applyFill="1" applyBorder="1"/>
    <xf numFmtId="188" fontId="5" fillId="0" borderId="3" xfId="1" applyNumberFormat="1" applyFont="1" applyBorder="1"/>
    <xf numFmtId="0" fontId="5" fillId="3" borderId="0" xfId="0" applyFont="1" applyFill="1"/>
    <xf numFmtId="0" fontId="5" fillId="8" borderId="3" xfId="0" applyFont="1" applyFill="1" applyBorder="1" applyAlignment="1">
      <alignment horizontal="center" vertical="center" wrapText="1"/>
    </xf>
    <xf numFmtId="43" fontId="5" fillId="0" borderId="0" xfId="1" applyFont="1"/>
    <xf numFmtId="187" fontId="4" fillId="0" borderId="0" xfId="1" applyNumberFormat="1" applyFont="1"/>
    <xf numFmtId="187" fontId="5" fillId="0" borderId="0" xfId="1" applyNumberFormat="1" applyFont="1"/>
    <xf numFmtId="43" fontId="4" fillId="0" borderId="3" xfId="1" applyFont="1" applyBorder="1"/>
    <xf numFmtId="43" fontId="5" fillId="8" borderId="7" xfId="1" applyFont="1" applyFill="1" applyBorder="1"/>
    <xf numFmtId="43" fontId="4" fillId="0" borderId="4" xfId="1" applyFont="1" applyBorder="1"/>
    <xf numFmtId="43" fontId="5" fillId="0" borderId="4" xfId="1" applyFont="1" applyBorder="1"/>
    <xf numFmtId="43" fontId="5" fillId="8" borderId="2" xfId="1" applyFont="1" applyFill="1" applyBorder="1"/>
    <xf numFmtId="43" fontId="4" fillId="0" borderId="0" xfId="1" applyFont="1" applyAlignment="1"/>
    <xf numFmtId="187" fontId="4" fillId="0" borderId="3" xfId="1" applyNumberFormat="1" applyFont="1" applyBorder="1"/>
    <xf numFmtId="187" fontId="5" fillId="3" borderId="3" xfId="1" applyNumberFormat="1" applyFont="1" applyFill="1" applyBorder="1"/>
    <xf numFmtId="187" fontId="5" fillId="8" borderId="7" xfId="1" applyNumberFormat="1" applyFont="1" applyFill="1" applyBorder="1"/>
    <xf numFmtId="187" fontId="4" fillId="0" borderId="4" xfId="1" applyNumberFormat="1" applyFont="1" applyBorder="1"/>
    <xf numFmtId="187" fontId="5" fillId="0" borderId="4" xfId="1" applyNumberFormat="1" applyFont="1" applyBorder="1"/>
    <xf numFmtId="187" fontId="4" fillId="2" borderId="3" xfId="1" applyNumberFormat="1" applyFont="1" applyFill="1" applyBorder="1"/>
    <xf numFmtId="187" fontId="16" fillId="0" borderId="3" xfId="1" applyNumberFormat="1" applyFont="1" applyBorder="1"/>
    <xf numFmtId="187" fontId="5" fillId="8" borderId="2" xfId="1" applyNumberFormat="1" applyFont="1" applyFill="1" applyBorder="1"/>
    <xf numFmtId="187" fontId="5" fillId="0" borderId="3" xfId="1" applyNumberFormat="1" applyFont="1" applyBorder="1"/>
    <xf numFmtId="187" fontId="4" fillId="10" borderId="3" xfId="1" applyNumberFormat="1" applyFont="1" applyFill="1" applyBorder="1"/>
    <xf numFmtId="0" fontId="21" fillId="4" borderId="3" xfId="0" applyFont="1" applyFill="1" applyBorder="1" applyAlignment="1">
      <alignment horizontal="center"/>
    </xf>
    <xf numFmtId="0" fontId="21" fillId="4" borderId="3" xfId="0" applyFont="1" applyFill="1" applyBorder="1"/>
    <xf numFmtId="188" fontId="21" fillId="4" borderId="3" xfId="1" applyNumberFormat="1" applyFont="1" applyFill="1" applyBorder="1"/>
    <xf numFmtId="43" fontId="21" fillId="10" borderId="3" xfId="1" applyFont="1" applyFill="1" applyBorder="1"/>
    <xf numFmtId="187" fontId="21" fillId="4" borderId="3" xfId="1" applyNumberFormat="1" applyFont="1" applyFill="1" applyBorder="1"/>
    <xf numFmtId="43" fontId="21" fillId="4" borderId="3" xfId="1" applyFont="1" applyFill="1" applyBorder="1"/>
    <xf numFmtId="187" fontId="21" fillId="0" borderId="0" xfId="1" applyNumberFormat="1" applyFont="1"/>
    <xf numFmtId="43" fontId="21" fillId="0" borderId="0" xfId="1" applyFont="1"/>
    <xf numFmtId="0" fontId="21" fillId="4" borderId="0" xfId="0" applyFont="1" applyFill="1"/>
    <xf numFmtId="43" fontId="22" fillId="0" borderId="3" xfId="1" applyFont="1" applyBorder="1"/>
    <xf numFmtId="0" fontId="12" fillId="0" borderId="1" xfId="0" applyFont="1" applyBorder="1" applyAlignment="1">
      <alignment vertical="center"/>
    </xf>
    <xf numFmtId="43" fontId="5" fillId="14" borderId="11" xfId="1" applyFont="1" applyFill="1" applyBorder="1"/>
    <xf numFmtId="187" fontId="5" fillId="14" borderId="11" xfId="1" applyNumberFormat="1" applyFont="1" applyFill="1" applyBorder="1"/>
    <xf numFmtId="43" fontId="5" fillId="14" borderId="7" xfId="1" applyFont="1" applyFill="1" applyBorder="1"/>
    <xf numFmtId="187" fontId="5" fillId="14" borderId="7" xfId="1" applyNumberFormat="1" applyFont="1" applyFill="1" applyBorder="1"/>
    <xf numFmtId="43" fontId="5" fillId="14" borderId="3" xfId="1" applyFont="1" applyFill="1" applyBorder="1"/>
    <xf numFmtId="187" fontId="5" fillId="14" borderId="3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4" fillId="14" borderId="11" xfId="0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0" fontId="4" fillId="14" borderId="7" xfId="0" applyFont="1" applyFill="1" applyBorder="1"/>
    <xf numFmtId="0" fontId="4" fillId="14" borderId="3" xfId="0" applyFont="1" applyFill="1" applyBorder="1" applyAlignment="1">
      <alignment horizontal="center"/>
    </xf>
    <xf numFmtId="0" fontId="4" fillId="14" borderId="3" xfId="0" applyFont="1" applyFill="1" applyBorder="1"/>
    <xf numFmtId="0" fontId="5" fillId="14" borderId="3" xfId="0" applyFont="1" applyFill="1" applyBorder="1"/>
    <xf numFmtId="43" fontId="1" fillId="2" borderId="0" xfId="1" applyFont="1" applyFill="1"/>
    <xf numFmtId="43" fontId="23" fillId="14" borderId="0" xfId="1" applyFont="1" applyFill="1"/>
    <xf numFmtId="43" fontId="23" fillId="2" borderId="0" xfId="1" applyFont="1" applyFill="1"/>
    <xf numFmtId="43" fontId="17" fillId="20" borderId="0" xfId="1" applyFont="1" applyFill="1"/>
    <xf numFmtId="43" fontId="17" fillId="17" borderId="0" xfId="1" applyFont="1" applyFill="1"/>
    <xf numFmtId="43" fontId="17" fillId="7" borderId="0" xfId="1" applyFont="1" applyFill="1"/>
    <xf numFmtId="43" fontId="17" fillId="9" borderId="0" xfId="1" applyFont="1" applyFill="1" applyAlignment="1">
      <alignment horizontal="center"/>
    </xf>
    <xf numFmtId="43" fontId="17" fillId="10" borderId="0" xfId="1" applyFont="1" applyFill="1" applyAlignment="1">
      <alignment horizontal="center"/>
    </xf>
    <xf numFmtId="43" fontId="17" fillId="7" borderId="0" xfId="1" applyFont="1" applyFill="1" applyAlignment="1">
      <alignment horizontal="center"/>
    </xf>
    <xf numFmtId="2" fontId="17" fillId="0" borderId="0" xfId="0" applyNumberFormat="1" applyFont="1"/>
    <xf numFmtId="188" fontId="17" fillId="0" borderId="3" xfId="1" applyNumberFormat="1" applyFont="1" applyBorder="1"/>
    <xf numFmtId="187" fontId="17" fillId="7" borderId="0" xfId="1" applyNumberFormat="1" applyFont="1" applyFill="1"/>
    <xf numFmtId="187" fontId="4" fillId="2" borderId="0" xfId="1" applyNumberFormat="1" applyFont="1" applyFill="1"/>
    <xf numFmtId="43" fontId="4" fillId="2" borderId="0" xfId="1" applyFont="1" applyFill="1"/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0" fontId="5" fillId="14" borderId="3" xfId="0" applyFont="1" applyFill="1" applyBorder="1" applyAlignment="1">
      <alignment horizontal="center"/>
    </xf>
    <xf numFmtId="38" fontId="5" fillId="14" borderId="3" xfId="1" applyNumberFormat="1" applyFont="1" applyFill="1" applyBorder="1"/>
    <xf numFmtId="43" fontId="4" fillId="0" borderId="0" xfId="1" applyNumberFormat="1" applyFont="1"/>
    <xf numFmtId="188" fontId="5" fillId="3" borderId="3" xfId="0" applyNumberFormat="1" applyFont="1" applyFill="1" applyBorder="1"/>
    <xf numFmtId="43" fontId="1" fillId="14" borderId="0" xfId="1" applyFont="1" applyFill="1"/>
    <xf numFmtId="43" fontId="1" fillId="10" borderId="0" xfId="1" applyFont="1" applyFill="1"/>
    <xf numFmtId="0" fontId="13" fillId="0" borderId="20" xfId="6" applyFont="1" applyFill="1" applyBorder="1" applyAlignment="1">
      <alignment wrapText="1"/>
    </xf>
    <xf numFmtId="7" fontId="13" fillId="0" borderId="20" xfId="6" applyNumberFormat="1" applyFont="1" applyFill="1" applyBorder="1" applyAlignment="1">
      <alignment horizontal="right" wrapText="1"/>
    </xf>
    <xf numFmtId="0" fontId="2" fillId="0" borderId="0" xfId="6"/>
    <xf numFmtId="0" fontId="25" fillId="18" borderId="19" xfId="7" applyFont="1" applyFill="1" applyBorder="1" applyAlignment="1">
      <alignment horizontal="center"/>
    </xf>
    <xf numFmtId="0" fontId="24" fillId="0" borderId="20" xfId="7" applyFont="1" applyFill="1" applyBorder="1" applyAlignment="1">
      <alignment wrapText="1"/>
    </xf>
    <xf numFmtId="7" fontId="24" fillId="0" borderId="20" xfId="7" applyNumberFormat="1" applyFont="1" applyFill="1" applyBorder="1" applyAlignment="1">
      <alignment horizontal="right" wrapText="1"/>
    </xf>
    <xf numFmtId="0" fontId="15" fillId="0" borderId="0" xfId="7"/>
    <xf numFmtId="43" fontId="1" fillId="17" borderId="0" xfId="1" applyFont="1" applyFill="1"/>
    <xf numFmtId="43" fontId="1" fillId="13" borderId="0" xfId="1" applyFont="1" applyFill="1"/>
    <xf numFmtId="43" fontId="20" fillId="5" borderId="0" xfId="1" applyFont="1" applyFill="1"/>
    <xf numFmtId="43" fontId="17" fillId="14" borderId="0" xfId="1" applyFont="1" applyFill="1" applyBorder="1"/>
    <xf numFmtId="43" fontId="20" fillId="0" borderId="0" xfId="1" applyFont="1" applyFill="1"/>
    <xf numFmtId="187" fontId="1" fillId="7" borderId="0" xfId="1" applyNumberFormat="1" applyFont="1" applyFill="1" applyAlignment="1">
      <alignment horizontal="center"/>
    </xf>
    <xf numFmtId="2" fontId="4" fillId="0" borderId="3" xfId="1" applyNumberFormat="1" applyFont="1" applyBorder="1"/>
    <xf numFmtId="2" fontId="4" fillId="2" borderId="3" xfId="1" applyNumberFormat="1" applyFont="1" applyFill="1" applyBorder="1"/>
    <xf numFmtId="188" fontId="5" fillId="8" borderId="7" xfId="1" applyNumberFormat="1" applyFont="1" applyFill="1" applyBorder="1"/>
    <xf numFmtId="188" fontId="5" fillId="8" borderId="2" xfId="1" applyNumberFormat="1" applyFont="1" applyFill="1" applyBorder="1"/>
    <xf numFmtId="188" fontId="5" fillId="14" borderId="3" xfId="1" applyNumberFormat="1" applyFont="1" applyFill="1" applyBorder="1"/>
    <xf numFmtId="187" fontId="1" fillId="5" borderId="0" xfId="1" applyNumberFormat="1" applyFont="1" applyFill="1"/>
    <xf numFmtId="187" fontId="0" fillId="0" borderId="0" xfId="1" applyNumberFormat="1" applyFont="1"/>
    <xf numFmtId="43" fontId="1" fillId="20" borderId="0" xfId="1" applyFont="1" applyFill="1"/>
    <xf numFmtId="43" fontId="0" fillId="20" borderId="0" xfId="1" applyFont="1" applyFill="1"/>
    <xf numFmtId="0" fontId="26" fillId="0" borderId="4" xfId="0" applyFont="1" applyBorder="1"/>
    <xf numFmtId="0" fontId="26" fillId="0" borderId="3" xfId="0" applyFont="1" applyBorder="1"/>
    <xf numFmtId="0" fontId="15" fillId="0" borderId="0" xfId="8" applyFill="1" applyAlignment="1">
      <alignment horizontal="left"/>
    </xf>
    <xf numFmtId="0" fontId="15" fillId="0" borderId="0" xfId="8"/>
    <xf numFmtId="0" fontId="27" fillId="0" borderId="0" xfId="8" applyFont="1" applyFill="1" applyAlignment="1">
      <alignment horizontal="left"/>
    </xf>
    <xf numFmtId="4" fontId="27" fillId="0" borderId="0" xfId="8" applyNumberFormat="1" applyFont="1" applyFill="1" applyAlignment="1">
      <alignment horizontal="right"/>
    </xf>
    <xf numFmtId="43" fontId="0" fillId="15" borderId="0" xfId="1" applyFont="1" applyFill="1"/>
    <xf numFmtId="43" fontId="0" fillId="3" borderId="0" xfId="1" applyFont="1" applyFill="1"/>
    <xf numFmtId="2" fontId="0" fillId="0" borderId="0" xfId="1" applyNumberFormat="1" applyFont="1"/>
    <xf numFmtId="2" fontId="0" fillId="10" borderId="0" xfId="1" applyNumberFormat="1" applyFont="1" applyFill="1"/>
    <xf numFmtId="2" fontId="0" fillId="14" borderId="0" xfId="1" applyNumberFormat="1" applyFont="1" applyFill="1"/>
    <xf numFmtId="2" fontId="0" fillId="2" borderId="0" xfId="1" applyNumberFormat="1" applyFont="1" applyFill="1"/>
    <xf numFmtId="2" fontId="0" fillId="17" borderId="0" xfId="1" applyNumberFormat="1" applyFont="1" applyFill="1"/>
    <xf numFmtId="2" fontId="0" fillId="5" borderId="0" xfId="1" applyNumberFormat="1" applyFont="1" applyFill="1"/>
    <xf numFmtId="0" fontId="0" fillId="2" borderId="0" xfId="0" applyFill="1"/>
    <xf numFmtId="43" fontId="1" fillId="16" borderId="0" xfId="1" applyFont="1" applyFill="1"/>
    <xf numFmtId="43" fontId="14" fillId="2" borderId="0" xfId="1" applyFont="1" applyFill="1"/>
    <xf numFmtId="2" fontId="28" fillId="3" borderId="0" xfId="1" applyNumberFormat="1" applyFont="1" applyFill="1"/>
    <xf numFmtId="2" fontId="28" fillId="0" borderId="0" xfId="1" applyNumberFormat="1" applyFont="1"/>
    <xf numFmtId="2" fontId="28" fillId="14" borderId="0" xfId="1" applyNumberFormat="1" applyFont="1" applyFill="1"/>
    <xf numFmtId="2" fontId="28" fillId="2" borderId="0" xfId="1" applyNumberFormat="1" applyFont="1" applyFill="1"/>
    <xf numFmtId="2" fontId="28" fillId="17" borderId="0" xfId="1" applyNumberFormat="1" applyFont="1" applyFill="1"/>
    <xf numFmtId="2" fontId="28" fillId="10" borderId="0" xfId="1" applyNumberFormat="1" applyFont="1" applyFill="1"/>
    <xf numFmtId="2" fontId="28" fillId="5" borderId="0" xfId="1" applyNumberFormat="1" applyFont="1" applyFill="1"/>
    <xf numFmtId="2" fontId="28" fillId="6" borderId="0" xfId="1" applyNumberFormat="1" applyFont="1" applyFill="1"/>
    <xf numFmtId="2" fontId="28" fillId="7" borderId="0" xfId="1" applyNumberFormat="1" applyFont="1" applyFill="1"/>
    <xf numFmtId="2" fontId="28" fillId="9" borderId="0" xfId="1" applyNumberFormat="1" applyFont="1" applyFill="1"/>
    <xf numFmtId="43" fontId="28" fillId="0" borderId="0" xfId="1" applyFont="1"/>
    <xf numFmtId="43" fontId="14" fillId="16" borderId="0" xfId="1" applyFont="1" applyFill="1"/>
    <xf numFmtId="2" fontId="28" fillId="20" borderId="0" xfId="1" applyNumberFormat="1" applyFont="1" applyFill="1"/>
    <xf numFmtId="2" fontId="28" fillId="4" borderId="0" xfId="1" applyNumberFormat="1" applyFont="1" applyFill="1"/>
    <xf numFmtId="2" fontId="0" fillId="16" borderId="0" xfId="1" applyNumberFormat="1" applyFont="1" applyFill="1"/>
    <xf numFmtId="43" fontId="17" fillId="0" borderId="0" xfId="1" applyFont="1" applyFill="1"/>
    <xf numFmtId="43" fontId="23" fillId="0" borderId="0" xfId="1" applyFont="1" applyFill="1"/>
    <xf numFmtId="43" fontId="17" fillId="0" borderId="3" xfId="1" applyFont="1" applyFill="1" applyBorder="1"/>
    <xf numFmtId="43" fontId="20" fillId="9" borderId="0" xfId="1" applyFont="1" applyFill="1"/>
    <xf numFmtId="43" fontId="17" fillId="2" borderId="0" xfId="1" applyFont="1" applyFill="1" applyBorder="1"/>
    <xf numFmtId="43" fontId="17" fillId="16" borderId="0" xfId="1" applyFont="1" applyFill="1"/>
    <xf numFmtId="43" fontId="17" fillId="16" borderId="0" xfId="1" applyFont="1" applyFill="1" applyBorder="1"/>
    <xf numFmtId="190" fontId="0" fillId="13" borderId="0" xfId="1" applyNumberFormat="1" applyFont="1" applyFill="1"/>
    <xf numFmtId="190" fontId="0" fillId="13" borderId="0" xfId="0" applyNumberFormat="1" applyFill="1"/>
    <xf numFmtId="190" fontId="28" fillId="13" borderId="0" xfId="1" applyNumberFormat="1" applyFont="1" applyFill="1"/>
    <xf numFmtId="2" fontId="4" fillId="7" borderId="3" xfId="1" applyNumberFormat="1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4" fillId="21" borderId="0" xfId="0" applyFont="1" applyFill="1" applyAlignment="1">
      <alignment horizontal="center" vertical="center" wrapText="1"/>
    </xf>
    <xf numFmtId="0" fontId="5" fillId="14" borderId="8" xfId="0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5" fillId="14" borderId="5" xfId="0" applyFont="1" applyFill="1" applyBorder="1" applyAlignment="1">
      <alignment horizontal="left"/>
    </xf>
    <xf numFmtId="0" fontId="5" fillId="14" borderId="15" xfId="0" applyFont="1" applyFill="1" applyBorder="1" applyAlignment="1">
      <alignment horizontal="left"/>
    </xf>
    <xf numFmtId="0" fontId="5" fillId="14" borderId="6" xfId="0" applyFont="1" applyFill="1" applyBorder="1" applyAlignment="1">
      <alignment horizontal="left"/>
    </xf>
    <xf numFmtId="0" fontId="5" fillId="14" borderId="12" xfId="0" applyFont="1" applyFill="1" applyBorder="1" applyAlignment="1">
      <alignment horizontal="left"/>
    </xf>
    <xf numFmtId="0" fontId="5" fillId="14" borderId="13" xfId="0" applyFont="1" applyFill="1" applyBorder="1" applyAlignment="1">
      <alignment horizontal="left"/>
    </xf>
    <xf numFmtId="0" fontId="5" fillId="14" borderId="14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43" fontId="5" fillId="9" borderId="4" xfId="1" applyFont="1" applyFill="1" applyBorder="1" applyAlignment="1">
      <alignment horizontal="center" vertical="center" wrapText="1"/>
    </xf>
    <xf numFmtId="43" fontId="5" fillId="13" borderId="0" xfId="1" applyFont="1" applyFill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187" fontId="0" fillId="7" borderId="21" xfId="1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 vertical="center" wrapText="1"/>
    </xf>
    <xf numFmtId="187" fontId="5" fillId="6" borderId="2" xfId="1" applyNumberFormat="1" applyFont="1" applyFill="1" applyBorder="1" applyAlignment="1">
      <alignment horizontal="center" vertical="center" wrapText="1"/>
    </xf>
    <xf numFmtId="187" fontId="5" fillId="6" borderId="4" xfId="1" applyNumberFormat="1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left"/>
    </xf>
    <xf numFmtId="0" fontId="5" fillId="14" borderId="10" xfId="0" applyFont="1" applyFill="1" applyBorder="1" applyAlignment="1">
      <alignment horizontal="left"/>
    </xf>
    <xf numFmtId="0" fontId="5" fillId="14" borderId="9" xfId="0" applyFont="1" applyFill="1" applyBorder="1" applyAlignment="1">
      <alignment horizontal="left"/>
    </xf>
  </cellXfs>
  <cellStyles count="9">
    <cellStyle name="Comma 2" xfId="4"/>
    <cellStyle name="Normal 2" xfId="2"/>
    <cellStyle name="Normal 3" xfId="3"/>
    <cellStyle name="Normal_Sheet1" xfId="5"/>
    <cellStyle name="จุลภาค" xfId="1" builtinId="3"/>
    <cellStyle name="ปกติ" xfId="0" builtinId="0"/>
    <cellStyle name="ปกติ 2" xfId="8"/>
    <cellStyle name="ปกติ_Sheet1" xfId="7"/>
    <cellStyle name="ปกติ_Sheet1_1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ประจำเดือน มิถุนายน 2561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93FD-4F13-A240-608271D3CBEB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'1.สรุปรายงานการส่งงบ'!$C$15:$C$22</c:f>
              <c:numCache>
                <c:formatCode>_(* #,##0.00_);_(* \(#,##0.00\);_(* "-"??_);_(@_)</c:formatCode>
                <c:ptCount val="8"/>
                <c:pt idx="0">
                  <c:v>98.360655737704917</c:v>
                </c:pt>
                <c:pt idx="1">
                  <c:v>100</c:v>
                </c:pt>
                <c:pt idx="2">
                  <c:v>99.523809523809518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99.77116704805492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3-4447-82E2-E329B4AB42FF}"/>
            </c:ext>
          </c:extLst>
        </c:ser>
        <c:ser>
          <c:idx val="1"/>
          <c:order val="1"/>
          <c:tx>
            <c:strRef>
              <c:f>'1.สรุปรายงานการส่งงบ'!$D$14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'1.สรุปรายงานการส่งงบ'!$D$15:$D$22</c:f>
              <c:numCache>
                <c:formatCode>0.00</c:formatCode>
                <c:ptCount val="8"/>
                <c:pt idx="0">
                  <c:v>1.639344262295082</c:v>
                </c:pt>
                <c:pt idx="1">
                  <c:v>0</c:v>
                </c:pt>
                <c:pt idx="2">
                  <c:v>0.47619047619047622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0.2288329519450801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53-4447-82E2-E329B4AB4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89296"/>
        <c:axId val="197489856"/>
      </c:barChart>
      <c:catAx>
        <c:axId val="1974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97489856"/>
        <c:crosses val="autoZero"/>
        <c:auto val="1"/>
        <c:lblAlgn val="ctr"/>
        <c:lblOffset val="100"/>
        <c:noMultiLvlLbl val="0"/>
      </c:catAx>
      <c:valAx>
        <c:axId val="1974898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974892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1429227788244263"/>
          <c:y val="0.16487180824251274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197644</xdr:rowOff>
    </xdr:from>
    <xdr:to>
      <xdr:col>8</xdr:col>
      <xdr:colOff>0</xdr:colOff>
      <xdr:row>31</xdr:row>
      <xdr:rowOff>107156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T66"/>
  <sheetViews>
    <sheetView workbookViewId="0">
      <selection activeCell="F14" sqref="F14"/>
    </sheetView>
  </sheetViews>
  <sheetFormatPr defaultRowHeight="14.25"/>
  <sheetData>
    <row r="1" spans="1:228" ht="15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238"/>
      <c r="CA1" s="238"/>
      <c r="CB1" s="238"/>
      <c r="CC1" s="238"/>
      <c r="CD1" s="238"/>
      <c r="CE1" s="238"/>
      <c r="CF1" s="238"/>
      <c r="CG1" s="238"/>
      <c r="CH1" s="238"/>
      <c r="CI1" s="238"/>
      <c r="CJ1" s="238"/>
      <c r="CK1" s="238"/>
      <c r="CL1" s="238"/>
      <c r="CM1" s="238"/>
      <c r="CN1" s="238"/>
      <c r="CO1" s="238"/>
      <c r="CP1" s="238"/>
      <c r="CQ1" s="238"/>
      <c r="CR1" s="238"/>
      <c r="CS1" s="238"/>
      <c r="CT1" s="238"/>
      <c r="CU1" s="238"/>
      <c r="CV1" s="238"/>
      <c r="CW1" s="238"/>
      <c r="CX1" s="238"/>
      <c r="CY1" s="238"/>
      <c r="CZ1" s="238"/>
      <c r="DA1" s="238"/>
      <c r="DB1" s="238"/>
      <c r="DC1" s="238"/>
      <c r="DD1" s="238"/>
      <c r="DE1" s="238"/>
      <c r="DF1" s="238"/>
      <c r="DG1" s="238"/>
      <c r="DH1" s="238"/>
      <c r="DI1" s="238"/>
      <c r="DJ1" s="238"/>
      <c r="DK1" s="238"/>
      <c r="DL1" s="238"/>
      <c r="DM1" s="238"/>
      <c r="DN1" s="238"/>
      <c r="DO1" s="238"/>
      <c r="DP1" s="238"/>
      <c r="DQ1" s="238"/>
      <c r="DR1" s="238"/>
      <c r="DS1" s="238"/>
      <c r="DT1" s="238"/>
      <c r="DU1" s="238"/>
      <c r="DV1" s="238"/>
      <c r="DW1" s="238"/>
      <c r="DX1" s="238"/>
      <c r="DY1" s="238"/>
      <c r="DZ1" s="238"/>
      <c r="EA1" s="238"/>
      <c r="EB1" s="238"/>
      <c r="EC1" s="238"/>
      <c r="ED1" s="238"/>
      <c r="EE1" s="238"/>
      <c r="EF1" s="238"/>
      <c r="EG1" s="238"/>
      <c r="EH1" s="238"/>
      <c r="EI1" s="238"/>
      <c r="EJ1" s="238"/>
      <c r="EK1" s="238"/>
      <c r="EL1" s="238"/>
      <c r="EM1" s="238"/>
      <c r="EN1" s="238"/>
      <c r="EO1" s="238"/>
      <c r="EP1" s="238"/>
      <c r="EQ1" s="238"/>
      <c r="ER1" s="238"/>
      <c r="ES1" s="238"/>
      <c r="ET1" s="238"/>
      <c r="EU1" s="238"/>
      <c r="EV1" s="238"/>
      <c r="EW1" s="238"/>
      <c r="EX1" s="238"/>
      <c r="EY1" s="238"/>
      <c r="EZ1" s="238"/>
      <c r="FA1" s="238"/>
      <c r="FB1" s="238"/>
      <c r="FC1" s="238"/>
      <c r="FD1" s="238"/>
      <c r="FE1" s="238"/>
      <c r="FF1" s="238"/>
      <c r="FG1" s="238"/>
      <c r="FH1" s="238"/>
      <c r="FI1" s="238"/>
      <c r="FJ1" s="238"/>
      <c r="FK1" s="238"/>
      <c r="FL1" s="238"/>
      <c r="FM1" s="238"/>
      <c r="FN1" s="238"/>
      <c r="FO1" s="238"/>
      <c r="FP1" s="238"/>
      <c r="FQ1" s="238"/>
      <c r="FR1" s="238"/>
      <c r="FS1" s="238"/>
      <c r="FT1" s="238"/>
      <c r="FU1" s="238"/>
      <c r="FV1" s="238"/>
      <c r="FW1" s="238"/>
      <c r="FX1" s="238"/>
      <c r="FY1" s="238"/>
      <c r="FZ1" s="238"/>
      <c r="GA1" s="238"/>
      <c r="GB1" s="238"/>
      <c r="GC1" s="238"/>
      <c r="GD1" s="238"/>
      <c r="GE1" s="238"/>
      <c r="GF1" s="238"/>
      <c r="GG1" s="238"/>
      <c r="GH1" s="238"/>
      <c r="GI1" s="238"/>
      <c r="GJ1" s="238"/>
      <c r="GK1" s="238"/>
      <c r="GL1" s="238"/>
      <c r="GM1" s="238"/>
      <c r="GN1" s="238"/>
      <c r="GO1" s="238"/>
      <c r="GP1" s="238"/>
      <c r="GQ1" s="238"/>
      <c r="GR1" s="238"/>
      <c r="GS1" s="238"/>
      <c r="GT1" s="238"/>
      <c r="GU1" s="238"/>
      <c r="GV1" s="238"/>
      <c r="GW1" s="238"/>
      <c r="GX1" s="238"/>
      <c r="GY1" s="238"/>
      <c r="GZ1" s="238"/>
      <c r="HA1" s="238"/>
      <c r="HB1" s="238"/>
      <c r="HC1" s="238"/>
      <c r="HD1" s="238"/>
      <c r="HE1" s="238"/>
      <c r="HF1" s="238"/>
      <c r="HG1" s="238"/>
      <c r="HH1" s="238"/>
      <c r="HI1" s="238"/>
      <c r="HJ1" s="238"/>
      <c r="HK1" s="238"/>
      <c r="HL1" s="238"/>
      <c r="HM1" s="238"/>
      <c r="HN1" s="238"/>
      <c r="HO1" s="238"/>
      <c r="HP1" s="238"/>
      <c r="HQ1" s="238"/>
      <c r="HR1" s="238"/>
      <c r="HS1" s="238"/>
      <c r="HT1" s="238"/>
    </row>
    <row r="2" spans="1:228" ht="15">
      <c r="A2" s="239"/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1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</row>
    <row r="3" spans="1:228" ht="15">
      <c r="A3" s="239"/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1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1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1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1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1"/>
      <c r="FW3" s="240"/>
      <c r="FX3" s="240"/>
      <c r="FY3" s="240"/>
      <c r="FZ3" s="240"/>
      <c r="GA3" s="240"/>
      <c r="GB3" s="240"/>
      <c r="GC3" s="241"/>
      <c r="GD3" s="240"/>
      <c r="GE3" s="240"/>
      <c r="GF3" s="240"/>
      <c r="GG3" s="240"/>
      <c r="GH3" s="241"/>
      <c r="GI3" s="240"/>
      <c r="GJ3" s="241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1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1"/>
    </row>
    <row r="4" spans="1:228" ht="15">
      <c r="A4" s="239"/>
      <c r="B4" s="239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  <c r="EL4" s="240"/>
      <c r="EM4" s="240"/>
      <c r="EN4" s="240"/>
      <c r="EO4" s="240"/>
      <c r="EP4" s="240"/>
      <c r="EQ4" s="240"/>
      <c r="ER4" s="240"/>
      <c r="ES4" s="240"/>
      <c r="ET4" s="240"/>
      <c r="EU4" s="240"/>
      <c r="EV4" s="240"/>
      <c r="EW4" s="240"/>
      <c r="EX4" s="240"/>
      <c r="EY4" s="240"/>
      <c r="EZ4" s="240"/>
      <c r="FA4" s="240"/>
      <c r="FB4" s="240"/>
      <c r="FC4" s="240"/>
      <c r="FD4" s="240"/>
      <c r="FE4" s="240"/>
      <c r="FF4" s="240"/>
      <c r="FG4" s="240"/>
      <c r="FH4" s="240"/>
      <c r="FI4" s="240"/>
      <c r="FJ4" s="240"/>
      <c r="FK4" s="240"/>
      <c r="FL4" s="240"/>
      <c r="FM4" s="240"/>
      <c r="FN4" s="240"/>
      <c r="FO4" s="240"/>
      <c r="FP4" s="240"/>
      <c r="FQ4" s="240"/>
      <c r="FR4" s="240"/>
      <c r="FS4" s="240"/>
      <c r="FT4" s="240"/>
      <c r="FU4" s="240"/>
      <c r="FV4" s="240"/>
      <c r="FW4" s="240"/>
      <c r="FX4" s="240"/>
      <c r="FY4" s="240"/>
      <c r="FZ4" s="240"/>
      <c r="GA4" s="240"/>
      <c r="GB4" s="240"/>
      <c r="GC4" s="240"/>
      <c r="GD4" s="240"/>
      <c r="GE4" s="240"/>
      <c r="GF4" s="240"/>
      <c r="GG4" s="240"/>
      <c r="GH4" s="240"/>
      <c r="GI4" s="240"/>
      <c r="GJ4" s="240"/>
      <c r="GK4" s="240"/>
      <c r="GL4" s="240"/>
      <c r="GM4" s="240"/>
      <c r="GN4" s="240"/>
      <c r="GO4" s="240"/>
      <c r="GP4" s="240"/>
      <c r="GQ4" s="240"/>
      <c r="GR4" s="240"/>
      <c r="GS4" s="240"/>
      <c r="GT4" s="240"/>
      <c r="GU4" s="240"/>
      <c r="GV4" s="240"/>
      <c r="GW4" s="240"/>
      <c r="GX4" s="240"/>
      <c r="GY4" s="240"/>
      <c r="GZ4" s="240"/>
      <c r="HA4" s="240"/>
      <c r="HB4" s="240"/>
      <c r="HC4" s="240"/>
      <c r="HD4" s="240"/>
      <c r="HE4" s="240"/>
      <c r="HF4" s="240"/>
      <c r="HG4" s="240"/>
      <c r="HH4" s="240"/>
      <c r="HI4" s="240"/>
      <c r="HJ4" s="240"/>
      <c r="HK4" s="240"/>
      <c r="HL4" s="240"/>
      <c r="HM4" s="240"/>
      <c r="HN4" s="240"/>
      <c r="HO4" s="240"/>
      <c r="HP4" s="240"/>
      <c r="HQ4" s="240"/>
      <c r="HR4" s="240"/>
      <c r="HS4" s="240"/>
      <c r="HT4" s="241"/>
    </row>
    <row r="5" spans="1:228" ht="15">
      <c r="A5" s="239"/>
      <c r="B5" s="239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240"/>
      <c r="ET5" s="240"/>
      <c r="EU5" s="240"/>
      <c r="EV5" s="240"/>
      <c r="EW5" s="240"/>
      <c r="EX5" s="240"/>
      <c r="EY5" s="241"/>
      <c r="EZ5" s="241"/>
      <c r="FA5" s="241"/>
      <c r="FB5" s="241"/>
      <c r="FC5" s="241"/>
      <c r="FD5" s="241"/>
      <c r="FE5" s="241"/>
      <c r="FF5" s="240"/>
      <c r="FG5" s="240"/>
      <c r="FH5" s="241"/>
      <c r="FI5" s="240"/>
      <c r="FJ5" s="241"/>
      <c r="FK5" s="241"/>
      <c r="FL5" s="241"/>
      <c r="FM5" s="241"/>
      <c r="FN5" s="241"/>
      <c r="FO5" s="241"/>
      <c r="FP5" s="241"/>
      <c r="FQ5" s="241"/>
      <c r="FR5" s="241"/>
      <c r="FS5" s="241"/>
      <c r="FT5" s="241"/>
      <c r="FU5" s="241"/>
      <c r="FV5" s="241"/>
      <c r="FW5" s="241"/>
      <c r="FX5" s="241"/>
      <c r="FY5" s="241"/>
      <c r="FZ5" s="241"/>
      <c r="GA5" s="241"/>
      <c r="GB5" s="241"/>
      <c r="GC5" s="241"/>
      <c r="GD5" s="241"/>
      <c r="GE5" s="241"/>
      <c r="GF5" s="241"/>
      <c r="GG5" s="241"/>
      <c r="GH5" s="241"/>
      <c r="GI5" s="241"/>
      <c r="GJ5" s="241"/>
      <c r="GK5" s="241"/>
      <c r="GL5" s="241"/>
      <c r="GM5" s="241"/>
      <c r="GN5" s="241"/>
      <c r="GO5" s="241"/>
      <c r="GP5" s="241"/>
      <c r="GQ5" s="241"/>
      <c r="GR5" s="241"/>
      <c r="GS5" s="241"/>
      <c r="GT5" s="240"/>
      <c r="GU5" s="241"/>
      <c r="GV5" s="241"/>
      <c r="GW5" s="241"/>
      <c r="GX5" s="241"/>
      <c r="GY5" s="241"/>
      <c r="GZ5" s="241"/>
      <c r="HA5" s="241"/>
      <c r="HB5" s="240"/>
      <c r="HC5" s="241"/>
      <c r="HD5" s="241"/>
      <c r="HE5" s="240"/>
      <c r="HF5" s="241"/>
      <c r="HG5" s="241"/>
      <c r="HH5" s="241"/>
      <c r="HI5" s="241"/>
      <c r="HJ5" s="241"/>
      <c r="HK5" s="241"/>
      <c r="HL5" s="241"/>
      <c r="HM5" s="241"/>
      <c r="HN5" s="241"/>
      <c r="HO5" s="241"/>
      <c r="HP5" s="241"/>
      <c r="HQ5" s="241"/>
      <c r="HR5" s="241"/>
      <c r="HS5" s="241"/>
      <c r="HT5" s="240"/>
    </row>
    <row r="6" spans="1:228" ht="15">
      <c r="A6" s="239"/>
      <c r="B6" s="239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240"/>
      <c r="AV6" s="240"/>
      <c r="AW6" s="240"/>
      <c r="AX6" s="240"/>
      <c r="AY6" s="240"/>
      <c r="AZ6" s="240"/>
      <c r="BA6" s="240"/>
      <c r="BB6" s="240"/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0"/>
      <c r="CN6" s="240"/>
      <c r="CO6" s="240"/>
      <c r="CP6" s="240"/>
      <c r="CQ6" s="240"/>
      <c r="CR6" s="240"/>
      <c r="CS6" s="240"/>
      <c r="CT6" s="240"/>
      <c r="CU6" s="240"/>
      <c r="CV6" s="240"/>
      <c r="CW6" s="240"/>
      <c r="CX6" s="240"/>
      <c r="CY6" s="240"/>
      <c r="CZ6" s="240"/>
      <c r="DA6" s="240"/>
      <c r="DB6" s="240"/>
      <c r="DC6" s="240"/>
      <c r="DD6" s="240"/>
      <c r="DE6" s="240"/>
      <c r="DF6" s="240"/>
      <c r="DG6" s="240"/>
      <c r="DH6" s="240"/>
      <c r="DI6" s="240"/>
      <c r="DJ6" s="240"/>
      <c r="DK6" s="240"/>
      <c r="DL6" s="240"/>
      <c r="DM6" s="240"/>
      <c r="DN6" s="240"/>
      <c r="DO6" s="240"/>
      <c r="DP6" s="240"/>
      <c r="DQ6" s="240"/>
      <c r="DR6" s="240"/>
      <c r="DS6" s="240"/>
      <c r="DT6" s="240"/>
      <c r="DU6" s="240"/>
      <c r="DV6" s="240"/>
      <c r="DW6" s="240"/>
      <c r="DX6" s="240"/>
      <c r="DY6" s="240"/>
      <c r="DZ6" s="240"/>
      <c r="EA6" s="240"/>
      <c r="EB6" s="240"/>
      <c r="EC6" s="240"/>
      <c r="ED6" s="240"/>
      <c r="EE6" s="240"/>
      <c r="EF6" s="240"/>
      <c r="EG6" s="240"/>
      <c r="EH6" s="240"/>
      <c r="EI6" s="240"/>
      <c r="EJ6" s="240"/>
      <c r="EK6" s="240"/>
      <c r="EL6" s="240"/>
      <c r="EM6" s="240"/>
      <c r="EN6" s="240"/>
      <c r="EO6" s="240"/>
      <c r="EP6" s="240"/>
      <c r="EQ6" s="240"/>
      <c r="ER6" s="240"/>
      <c r="ES6" s="240"/>
      <c r="ET6" s="240"/>
      <c r="EU6" s="240"/>
      <c r="EV6" s="240"/>
      <c r="EW6" s="240"/>
      <c r="EX6" s="240"/>
      <c r="EY6" s="240"/>
      <c r="EZ6" s="240"/>
      <c r="FA6" s="240"/>
      <c r="FB6" s="240"/>
      <c r="FC6" s="240"/>
      <c r="FD6" s="240"/>
      <c r="FE6" s="240"/>
      <c r="FF6" s="240"/>
      <c r="FG6" s="240"/>
      <c r="FH6" s="240"/>
      <c r="FI6" s="240"/>
      <c r="FJ6" s="240"/>
      <c r="FK6" s="240"/>
      <c r="FL6" s="240"/>
      <c r="FM6" s="240"/>
      <c r="FN6" s="240"/>
      <c r="FO6" s="240"/>
      <c r="FP6" s="240"/>
      <c r="FQ6" s="240"/>
      <c r="FR6" s="240"/>
      <c r="FS6" s="240"/>
      <c r="FT6" s="240"/>
      <c r="FU6" s="240"/>
      <c r="FV6" s="240"/>
      <c r="FW6" s="240"/>
      <c r="FX6" s="240"/>
      <c r="FY6" s="240"/>
      <c r="FZ6" s="240"/>
      <c r="GA6" s="240"/>
      <c r="GB6" s="240"/>
      <c r="GC6" s="241"/>
      <c r="GD6" s="240"/>
      <c r="GE6" s="240"/>
      <c r="GF6" s="240"/>
      <c r="GG6" s="240"/>
      <c r="GH6" s="240"/>
      <c r="GI6" s="241"/>
      <c r="GJ6" s="240"/>
      <c r="GK6" s="241"/>
      <c r="GL6" s="241"/>
      <c r="GM6" s="241"/>
      <c r="GN6" s="241"/>
      <c r="GO6" s="241"/>
      <c r="GP6" s="241"/>
      <c r="GQ6" s="241"/>
      <c r="GR6" s="241"/>
      <c r="GS6" s="241"/>
      <c r="GT6" s="240"/>
      <c r="GU6" s="241"/>
      <c r="GV6" s="241"/>
      <c r="GW6" s="241"/>
      <c r="GX6" s="241"/>
      <c r="GY6" s="241"/>
      <c r="GZ6" s="241"/>
      <c r="HA6" s="241"/>
      <c r="HB6" s="240"/>
      <c r="HC6" s="241"/>
      <c r="HD6" s="241"/>
      <c r="HE6" s="241"/>
      <c r="HF6" s="241"/>
      <c r="HG6" s="241"/>
      <c r="HH6" s="241"/>
      <c r="HI6" s="241"/>
      <c r="HJ6" s="241"/>
      <c r="HK6" s="241"/>
      <c r="HL6" s="241"/>
      <c r="HM6" s="241"/>
      <c r="HN6" s="241"/>
      <c r="HO6" s="241"/>
      <c r="HP6" s="241"/>
      <c r="HQ6" s="241"/>
      <c r="HR6" s="241"/>
      <c r="HS6" s="241"/>
      <c r="HT6" s="241"/>
    </row>
    <row r="7" spans="1:228" ht="15">
      <c r="A7" s="239"/>
      <c r="B7" s="239"/>
      <c r="C7" s="240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0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0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0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0"/>
      <c r="ES7" s="241"/>
      <c r="ET7" s="241"/>
      <c r="EU7" s="241"/>
      <c r="EV7" s="241"/>
      <c r="EW7" s="241"/>
      <c r="EX7" s="241"/>
      <c r="EY7" s="240"/>
      <c r="EZ7" s="240"/>
      <c r="FA7" s="240"/>
      <c r="FB7" s="240"/>
      <c r="FC7" s="240"/>
      <c r="FD7" s="240"/>
      <c r="FE7" s="240"/>
      <c r="FF7" s="240"/>
      <c r="FG7" s="240"/>
      <c r="FH7" s="240"/>
      <c r="FI7" s="240"/>
      <c r="FJ7" s="240"/>
      <c r="FK7" s="240"/>
      <c r="FL7" s="240"/>
      <c r="FM7" s="240"/>
      <c r="FN7" s="240"/>
      <c r="FO7" s="240"/>
      <c r="FP7" s="240"/>
      <c r="FQ7" s="240"/>
      <c r="FR7" s="240"/>
      <c r="FS7" s="240"/>
      <c r="FT7" s="240"/>
      <c r="FU7" s="240"/>
      <c r="FV7" s="240"/>
      <c r="FW7" s="240"/>
      <c r="FX7" s="240"/>
      <c r="FY7" s="240"/>
      <c r="FZ7" s="240"/>
      <c r="GA7" s="240"/>
      <c r="GB7" s="240"/>
      <c r="GC7" s="240"/>
      <c r="GD7" s="240"/>
      <c r="GE7" s="240"/>
      <c r="GF7" s="240"/>
      <c r="GG7" s="240"/>
      <c r="GH7" s="240"/>
      <c r="GI7" s="240"/>
      <c r="GJ7" s="240"/>
      <c r="GK7" s="240"/>
      <c r="GL7" s="240"/>
      <c r="GM7" s="240"/>
      <c r="GN7" s="240"/>
      <c r="GO7" s="240"/>
      <c r="GP7" s="240"/>
      <c r="GQ7" s="240"/>
      <c r="GR7" s="240"/>
      <c r="GS7" s="240"/>
      <c r="GT7" s="240"/>
      <c r="GU7" s="240"/>
      <c r="GV7" s="240"/>
      <c r="GW7" s="240"/>
      <c r="GX7" s="240"/>
      <c r="GY7" s="240"/>
      <c r="GZ7" s="240"/>
      <c r="HA7" s="240"/>
      <c r="HB7" s="240"/>
      <c r="HC7" s="240"/>
      <c r="HD7" s="240"/>
      <c r="HE7" s="240"/>
      <c r="HF7" s="241"/>
      <c r="HG7" s="240"/>
      <c r="HH7" s="240"/>
      <c r="HI7" s="240"/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</row>
    <row r="8" spans="1:228" ht="15">
      <c r="A8" s="239"/>
      <c r="B8" s="239"/>
      <c r="C8" s="240"/>
      <c r="D8" s="241"/>
      <c r="E8" s="241"/>
      <c r="F8" s="241"/>
      <c r="G8" s="241"/>
      <c r="H8" s="240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  <c r="DA8" s="241"/>
      <c r="DB8" s="241"/>
      <c r="DC8" s="241"/>
      <c r="DD8" s="241"/>
      <c r="DE8" s="241"/>
      <c r="DF8" s="241"/>
      <c r="DG8" s="241"/>
      <c r="DH8" s="241"/>
      <c r="DI8" s="241"/>
      <c r="DJ8" s="241"/>
      <c r="DK8" s="241"/>
      <c r="DL8" s="241"/>
      <c r="DM8" s="241"/>
      <c r="DN8" s="241"/>
      <c r="DO8" s="241"/>
      <c r="DP8" s="241"/>
      <c r="DQ8" s="241"/>
      <c r="DR8" s="241"/>
      <c r="DS8" s="241"/>
      <c r="DT8" s="241"/>
      <c r="DU8" s="241"/>
      <c r="DV8" s="241"/>
      <c r="DW8" s="241"/>
      <c r="DX8" s="241"/>
      <c r="DY8" s="241"/>
      <c r="DZ8" s="241"/>
      <c r="EA8" s="241"/>
      <c r="EB8" s="241"/>
      <c r="EC8" s="241"/>
      <c r="ED8" s="241"/>
      <c r="EE8" s="241"/>
      <c r="EF8" s="241"/>
      <c r="EG8" s="240"/>
      <c r="EH8" s="241"/>
      <c r="EI8" s="241"/>
      <c r="EJ8" s="241"/>
      <c r="EK8" s="241"/>
      <c r="EL8" s="241"/>
      <c r="EM8" s="241"/>
      <c r="EN8" s="241"/>
      <c r="EO8" s="241"/>
      <c r="EP8" s="241"/>
      <c r="EQ8" s="241"/>
      <c r="ER8" s="241"/>
      <c r="ES8" s="241"/>
      <c r="ET8" s="241"/>
      <c r="EU8" s="241"/>
      <c r="EV8" s="241"/>
      <c r="EW8" s="241"/>
      <c r="EX8" s="241"/>
      <c r="EY8" s="241"/>
      <c r="EZ8" s="241"/>
      <c r="FA8" s="241"/>
      <c r="FB8" s="241"/>
      <c r="FC8" s="241"/>
      <c r="FD8" s="241"/>
      <c r="FE8" s="241"/>
      <c r="FF8" s="241"/>
      <c r="FG8" s="241"/>
      <c r="FH8" s="241"/>
      <c r="FI8" s="241"/>
      <c r="FJ8" s="240"/>
      <c r="FK8" s="240"/>
      <c r="FL8" s="240"/>
      <c r="FM8" s="240"/>
      <c r="FN8" s="241"/>
      <c r="FO8" s="240"/>
      <c r="FP8" s="240"/>
      <c r="FQ8" s="240"/>
      <c r="FR8" s="241"/>
      <c r="FS8" s="241"/>
      <c r="FT8" s="241"/>
      <c r="FU8" s="241"/>
      <c r="FV8" s="241"/>
      <c r="FW8" s="241"/>
      <c r="FX8" s="241"/>
      <c r="FY8" s="241"/>
      <c r="FZ8" s="241"/>
      <c r="GA8" s="241"/>
      <c r="GB8" s="241"/>
      <c r="GC8" s="241"/>
      <c r="GD8" s="241"/>
      <c r="GE8" s="241"/>
      <c r="GF8" s="241"/>
      <c r="GG8" s="241"/>
      <c r="GH8" s="241"/>
      <c r="GI8" s="241"/>
      <c r="GJ8" s="241"/>
      <c r="GK8" s="240"/>
      <c r="GL8" s="240"/>
      <c r="GM8" s="240"/>
      <c r="GN8" s="240"/>
      <c r="GO8" s="240"/>
      <c r="GP8" s="240"/>
      <c r="GQ8" s="240"/>
      <c r="GR8" s="240"/>
      <c r="GS8" s="240"/>
      <c r="GT8" s="240"/>
      <c r="GU8" s="240"/>
      <c r="GV8" s="240"/>
      <c r="GW8" s="240"/>
      <c r="GX8" s="240"/>
      <c r="GY8" s="240"/>
      <c r="GZ8" s="240"/>
      <c r="HA8" s="240"/>
      <c r="HB8" s="240"/>
      <c r="HC8" s="240"/>
      <c r="HD8" s="240"/>
      <c r="HE8" s="240"/>
      <c r="HF8" s="240"/>
      <c r="HG8" s="240"/>
      <c r="HH8" s="240"/>
      <c r="HI8" s="240"/>
      <c r="HJ8" s="240"/>
      <c r="HK8" s="240"/>
      <c r="HL8" s="240"/>
      <c r="HM8" s="240"/>
      <c r="HN8" s="240"/>
      <c r="HO8" s="240"/>
      <c r="HP8" s="240"/>
      <c r="HQ8" s="240"/>
      <c r="HR8" s="240"/>
      <c r="HS8" s="240"/>
      <c r="HT8" s="240"/>
    </row>
    <row r="9" spans="1:228" ht="15">
      <c r="A9" s="239"/>
      <c r="B9" s="239"/>
      <c r="C9" s="240"/>
      <c r="D9" s="241"/>
      <c r="E9" s="241"/>
      <c r="F9" s="240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0"/>
      <c r="T9" s="241"/>
      <c r="U9" s="241"/>
      <c r="V9" s="240"/>
      <c r="W9" s="241"/>
      <c r="X9" s="241"/>
      <c r="Y9" s="240"/>
      <c r="Z9" s="240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0"/>
      <c r="AO9" s="241"/>
      <c r="AP9" s="240"/>
      <c r="AQ9" s="241"/>
      <c r="AR9" s="241"/>
      <c r="AS9" s="240"/>
      <c r="AT9" s="241"/>
      <c r="AU9" s="241"/>
      <c r="AV9" s="241"/>
      <c r="AW9" s="241"/>
      <c r="AX9" s="241"/>
      <c r="AY9" s="241"/>
      <c r="AZ9" s="241"/>
      <c r="BA9" s="241"/>
      <c r="BB9" s="241"/>
      <c r="BC9" s="240"/>
      <c r="BD9" s="241"/>
      <c r="BE9" s="241"/>
      <c r="BF9" s="241"/>
      <c r="BG9" s="241"/>
      <c r="BH9" s="241"/>
      <c r="BI9" s="241"/>
      <c r="BJ9" s="241"/>
      <c r="BK9" s="240"/>
      <c r="BL9" s="240"/>
      <c r="BM9" s="241"/>
      <c r="BN9" s="241"/>
      <c r="BO9" s="241"/>
      <c r="BP9" s="241"/>
      <c r="BQ9" s="241"/>
      <c r="BR9" s="241"/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41"/>
      <c r="CF9" s="241"/>
      <c r="CG9" s="241"/>
      <c r="CH9" s="241"/>
      <c r="CI9" s="241"/>
      <c r="CJ9" s="241"/>
      <c r="CK9" s="241"/>
      <c r="CL9" s="241"/>
      <c r="CM9" s="241"/>
      <c r="CN9" s="241"/>
      <c r="CO9" s="241"/>
      <c r="CP9" s="241"/>
      <c r="CQ9" s="241"/>
      <c r="CR9" s="241"/>
      <c r="CS9" s="241"/>
      <c r="CT9" s="241"/>
      <c r="CU9" s="241"/>
      <c r="CV9" s="241"/>
      <c r="CW9" s="241"/>
      <c r="CX9" s="241"/>
      <c r="CY9" s="241"/>
      <c r="CZ9" s="241"/>
      <c r="DA9" s="241"/>
      <c r="DB9" s="241"/>
      <c r="DC9" s="241"/>
      <c r="DD9" s="241"/>
      <c r="DE9" s="241"/>
      <c r="DF9" s="241"/>
      <c r="DG9" s="241"/>
      <c r="DH9" s="241"/>
      <c r="DI9" s="241"/>
      <c r="DJ9" s="241"/>
      <c r="DK9" s="241"/>
      <c r="DL9" s="241"/>
      <c r="DM9" s="241"/>
      <c r="DN9" s="241"/>
      <c r="DO9" s="241"/>
      <c r="DP9" s="241"/>
      <c r="DQ9" s="241"/>
      <c r="DR9" s="241"/>
      <c r="DS9" s="241"/>
      <c r="DT9" s="241"/>
      <c r="DU9" s="241"/>
      <c r="DV9" s="241"/>
      <c r="DW9" s="241"/>
      <c r="DX9" s="241"/>
      <c r="DY9" s="241"/>
      <c r="DZ9" s="241"/>
      <c r="EA9" s="241"/>
      <c r="EB9" s="241"/>
      <c r="EC9" s="241"/>
      <c r="ED9" s="241"/>
      <c r="EE9" s="241"/>
      <c r="EF9" s="241"/>
      <c r="EG9" s="241"/>
      <c r="EH9" s="241"/>
      <c r="EI9" s="241"/>
      <c r="EJ9" s="241"/>
      <c r="EK9" s="241"/>
      <c r="EL9" s="241"/>
      <c r="EM9" s="241"/>
      <c r="EN9" s="240"/>
      <c r="EO9" s="241"/>
      <c r="EP9" s="241"/>
      <c r="EQ9" s="241"/>
      <c r="ER9" s="241"/>
      <c r="ES9" s="241"/>
      <c r="ET9" s="241"/>
      <c r="EU9" s="241"/>
      <c r="EV9" s="241"/>
      <c r="EW9" s="241"/>
      <c r="EX9" s="241"/>
      <c r="EY9" s="241"/>
      <c r="EZ9" s="241"/>
      <c r="FA9" s="241"/>
      <c r="FB9" s="241"/>
      <c r="FC9" s="241"/>
      <c r="FD9" s="241"/>
      <c r="FE9" s="241"/>
      <c r="FF9" s="241"/>
      <c r="FG9" s="241"/>
      <c r="FH9" s="241"/>
      <c r="FI9" s="241"/>
      <c r="FJ9" s="240"/>
      <c r="FK9" s="241"/>
      <c r="FL9" s="241"/>
      <c r="FM9" s="240"/>
      <c r="FN9" s="241"/>
      <c r="FO9" s="240"/>
      <c r="FP9" s="240"/>
      <c r="FQ9" s="240"/>
      <c r="FR9" s="241"/>
      <c r="FS9" s="241"/>
      <c r="FT9" s="241"/>
      <c r="FU9" s="241"/>
      <c r="FV9" s="241"/>
      <c r="FW9" s="241"/>
      <c r="FX9" s="241"/>
      <c r="FY9" s="241"/>
      <c r="FZ9" s="241"/>
      <c r="GA9" s="241"/>
      <c r="GB9" s="241"/>
      <c r="GC9" s="241"/>
      <c r="GD9" s="241"/>
      <c r="GE9" s="240"/>
      <c r="GF9" s="241"/>
      <c r="GG9" s="241"/>
      <c r="GH9" s="241"/>
      <c r="GI9" s="241"/>
      <c r="GJ9" s="241"/>
      <c r="GK9" s="241"/>
      <c r="GL9" s="241"/>
      <c r="GM9" s="241"/>
      <c r="GN9" s="241"/>
      <c r="GO9" s="241"/>
      <c r="GP9" s="241"/>
      <c r="GQ9" s="241"/>
      <c r="GR9" s="241"/>
      <c r="GS9" s="241"/>
      <c r="GT9" s="240"/>
      <c r="GU9" s="241"/>
      <c r="GV9" s="241"/>
      <c r="GW9" s="241"/>
      <c r="GX9" s="241"/>
      <c r="GY9" s="241"/>
      <c r="GZ9" s="241"/>
      <c r="HA9" s="241"/>
      <c r="HB9" s="240"/>
      <c r="HC9" s="241"/>
      <c r="HD9" s="241"/>
      <c r="HE9" s="241"/>
      <c r="HF9" s="241"/>
      <c r="HG9" s="241"/>
      <c r="HH9" s="241"/>
      <c r="HI9" s="241"/>
      <c r="HJ9" s="241"/>
      <c r="HK9" s="241"/>
      <c r="HL9" s="241"/>
      <c r="HM9" s="241"/>
      <c r="HN9" s="241"/>
      <c r="HO9" s="241"/>
      <c r="HP9" s="241"/>
      <c r="HQ9" s="241"/>
      <c r="HR9" s="241"/>
      <c r="HS9" s="241"/>
      <c r="HT9" s="241"/>
    </row>
    <row r="10" spans="1:228" ht="15">
      <c r="A10" s="239"/>
      <c r="B10" s="239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1"/>
      <c r="AC10" s="241"/>
      <c r="AD10" s="241"/>
      <c r="AE10" s="241"/>
      <c r="AF10" s="241"/>
      <c r="AG10" s="241"/>
      <c r="AH10" s="241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1"/>
      <c r="AX10" s="241"/>
      <c r="AY10" s="241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1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241"/>
      <c r="CB10" s="241"/>
      <c r="CC10" s="241"/>
      <c r="CD10" s="240"/>
      <c r="CE10" s="240"/>
      <c r="CF10" s="240"/>
      <c r="CG10" s="240"/>
      <c r="CH10" s="240"/>
      <c r="CI10" s="240"/>
      <c r="CJ10" s="240"/>
      <c r="CK10" s="240"/>
      <c r="CL10" s="240"/>
      <c r="CM10" s="240"/>
      <c r="CN10" s="240"/>
      <c r="CO10" s="240"/>
      <c r="CP10" s="240"/>
      <c r="CQ10" s="240"/>
      <c r="CR10" s="241"/>
      <c r="CS10" s="241"/>
      <c r="CT10" s="241"/>
      <c r="CU10" s="241"/>
      <c r="CV10" s="241"/>
      <c r="CW10" s="241"/>
      <c r="CX10" s="240"/>
      <c r="CY10" s="240"/>
      <c r="CZ10" s="240"/>
      <c r="DA10" s="240"/>
      <c r="DB10" s="241"/>
      <c r="DC10" s="240"/>
      <c r="DD10" s="240"/>
      <c r="DE10" s="240"/>
      <c r="DF10" s="240"/>
      <c r="DG10" s="240"/>
      <c r="DH10" s="240"/>
      <c r="DI10" s="240"/>
      <c r="DJ10" s="241"/>
      <c r="DK10" s="240"/>
      <c r="DL10" s="240"/>
      <c r="DM10" s="240"/>
      <c r="DN10" s="240"/>
      <c r="DO10" s="240"/>
      <c r="DP10" s="240"/>
      <c r="DQ10" s="240"/>
      <c r="DR10" s="240"/>
      <c r="DS10" s="240"/>
      <c r="DT10" s="240"/>
      <c r="DU10" s="241"/>
      <c r="DV10" s="240"/>
      <c r="DW10" s="240"/>
      <c r="DX10" s="240"/>
      <c r="DY10" s="241"/>
      <c r="DZ10" s="241"/>
      <c r="EA10" s="241"/>
      <c r="EB10" s="241"/>
      <c r="EC10" s="240"/>
      <c r="ED10" s="241"/>
      <c r="EE10" s="241"/>
      <c r="EF10" s="241"/>
      <c r="EG10" s="241"/>
      <c r="EH10" s="241"/>
      <c r="EI10" s="241"/>
      <c r="EJ10" s="241"/>
      <c r="EK10" s="241"/>
      <c r="EL10" s="241"/>
      <c r="EM10" s="240"/>
      <c r="EN10" s="240"/>
      <c r="EO10" s="240"/>
      <c r="EP10" s="240"/>
      <c r="EQ10" s="240"/>
      <c r="ER10" s="240"/>
      <c r="ES10" s="240"/>
      <c r="ET10" s="241"/>
      <c r="EU10" s="240"/>
      <c r="EV10" s="240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FI10" s="241"/>
      <c r="FJ10" s="241"/>
      <c r="FK10" s="241"/>
      <c r="FL10" s="241"/>
      <c r="FM10" s="241"/>
      <c r="FN10" s="241"/>
      <c r="FO10" s="241"/>
      <c r="FP10" s="241"/>
      <c r="FQ10" s="241"/>
      <c r="FR10" s="241"/>
      <c r="FS10" s="241"/>
      <c r="FT10" s="241"/>
      <c r="FU10" s="241"/>
      <c r="FV10" s="241"/>
      <c r="FW10" s="241"/>
      <c r="FX10" s="241"/>
      <c r="FY10" s="241"/>
      <c r="FZ10" s="241"/>
      <c r="GA10" s="241"/>
      <c r="GB10" s="240"/>
      <c r="GC10" s="241"/>
      <c r="GD10" s="241"/>
      <c r="GE10" s="241"/>
      <c r="GF10" s="241"/>
      <c r="GG10" s="241"/>
      <c r="GH10" s="241"/>
      <c r="GI10" s="241"/>
      <c r="GJ10" s="241"/>
      <c r="GK10" s="240"/>
      <c r="GL10" s="241"/>
      <c r="GM10" s="240"/>
      <c r="GN10" s="240"/>
      <c r="GO10" s="240"/>
      <c r="GP10" s="241"/>
      <c r="GQ10" s="241"/>
      <c r="GR10" s="240"/>
      <c r="GS10" s="240"/>
      <c r="GT10" s="240"/>
      <c r="GU10" s="241"/>
      <c r="GV10" s="240"/>
      <c r="GW10" s="240"/>
      <c r="GX10" s="240"/>
      <c r="GY10" s="240"/>
      <c r="GZ10" s="240"/>
      <c r="HA10" s="240"/>
      <c r="HB10" s="240"/>
      <c r="HC10" s="241"/>
      <c r="HD10" s="240"/>
      <c r="HE10" s="240"/>
      <c r="HF10" s="240"/>
      <c r="HG10" s="240"/>
      <c r="HH10" s="240"/>
      <c r="HI10" s="240"/>
      <c r="HJ10" s="240"/>
      <c r="HK10" s="240"/>
      <c r="HL10" s="240"/>
      <c r="HM10" s="240"/>
      <c r="HN10" s="240"/>
      <c r="HO10" s="240"/>
      <c r="HP10" s="240"/>
      <c r="HQ10" s="240"/>
      <c r="HR10" s="241"/>
      <c r="HS10" s="240"/>
      <c r="HT10" s="241"/>
    </row>
    <row r="11" spans="1:228" ht="15">
      <c r="A11" s="239"/>
      <c r="B11" s="239"/>
      <c r="C11" s="240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0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0"/>
      <c r="BI11" s="240"/>
      <c r="BJ11" s="241"/>
      <c r="BK11" s="241"/>
      <c r="BL11" s="240"/>
      <c r="BM11" s="241"/>
      <c r="BN11" s="241"/>
      <c r="BO11" s="241"/>
      <c r="BP11" s="240"/>
      <c r="BQ11" s="240"/>
      <c r="BR11" s="241"/>
      <c r="BS11" s="240"/>
      <c r="BT11" s="240"/>
      <c r="BU11" s="240"/>
      <c r="BV11" s="241"/>
      <c r="BW11" s="240"/>
      <c r="BX11" s="241"/>
      <c r="BY11" s="240"/>
      <c r="BZ11" s="240"/>
      <c r="CA11" s="240"/>
      <c r="CB11" s="240"/>
      <c r="CC11" s="240"/>
      <c r="CD11" s="240"/>
      <c r="CE11" s="240"/>
      <c r="CF11" s="241"/>
      <c r="CG11" s="241"/>
      <c r="CH11" s="241"/>
      <c r="CI11" s="241"/>
      <c r="CJ11" s="241"/>
      <c r="CK11" s="241"/>
      <c r="CL11" s="241"/>
      <c r="CM11" s="241"/>
      <c r="CN11" s="241"/>
      <c r="CO11" s="241"/>
      <c r="CP11" s="240"/>
      <c r="CQ11" s="241"/>
      <c r="CR11" s="241"/>
      <c r="CS11" s="241"/>
      <c r="CT11" s="241"/>
      <c r="CU11" s="241"/>
      <c r="CV11" s="241"/>
      <c r="CW11" s="240"/>
      <c r="CX11" s="241"/>
      <c r="CY11" s="241"/>
      <c r="CZ11" s="241"/>
      <c r="DA11" s="241"/>
      <c r="DB11" s="241"/>
      <c r="DC11" s="241"/>
      <c r="DD11" s="240"/>
      <c r="DE11" s="241"/>
      <c r="DF11" s="241"/>
      <c r="DG11" s="241"/>
      <c r="DH11" s="241"/>
      <c r="DI11" s="241"/>
      <c r="DJ11" s="241"/>
      <c r="DK11" s="240"/>
      <c r="DL11" s="241"/>
      <c r="DM11" s="241"/>
      <c r="DN11" s="241"/>
      <c r="DO11" s="241"/>
      <c r="DP11" s="241"/>
      <c r="DQ11" s="241"/>
      <c r="DR11" s="241"/>
      <c r="DS11" s="241"/>
      <c r="DT11" s="241"/>
      <c r="DU11" s="241"/>
      <c r="DV11" s="241"/>
      <c r="DW11" s="241"/>
      <c r="DX11" s="241"/>
      <c r="DY11" s="241"/>
      <c r="DZ11" s="241"/>
      <c r="EA11" s="241"/>
      <c r="EB11" s="241"/>
      <c r="EC11" s="241"/>
      <c r="ED11" s="241"/>
      <c r="EE11" s="240"/>
      <c r="EF11" s="241"/>
      <c r="EG11" s="241"/>
      <c r="EH11" s="241"/>
      <c r="EI11" s="241"/>
      <c r="EJ11" s="241"/>
      <c r="EK11" s="241"/>
      <c r="EL11" s="241"/>
      <c r="EM11" s="241"/>
      <c r="EN11" s="241"/>
      <c r="EO11" s="241"/>
      <c r="EP11" s="241"/>
      <c r="EQ11" s="241"/>
      <c r="ER11" s="241"/>
      <c r="ES11" s="241"/>
      <c r="ET11" s="241"/>
      <c r="EU11" s="241"/>
      <c r="EV11" s="240"/>
      <c r="EW11" s="241"/>
      <c r="EX11" s="241"/>
      <c r="EY11" s="241"/>
      <c r="EZ11" s="241"/>
      <c r="FA11" s="241"/>
      <c r="FB11" s="241"/>
      <c r="FC11" s="241"/>
      <c r="FD11" s="241"/>
      <c r="FE11" s="241"/>
      <c r="FF11" s="241"/>
      <c r="FG11" s="241"/>
      <c r="FH11" s="241"/>
      <c r="FI11" s="241"/>
      <c r="FJ11" s="240"/>
      <c r="FK11" s="241"/>
      <c r="FL11" s="241"/>
      <c r="FM11" s="241"/>
      <c r="FN11" s="241"/>
      <c r="FO11" s="241"/>
      <c r="FP11" s="241"/>
      <c r="FQ11" s="241"/>
      <c r="FR11" s="240"/>
      <c r="FS11" s="241"/>
      <c r="FT11" s="240"/>
      <c r="FU11" s="241"/>
      <c r="FV11" s="241"/>
      <c r="FW11" s="241"/>
      <c r="FX11" s="241"/>
      <c r="FY11" s="241"/>
      <c r="FZ11" s="241"/>
      <c r="GA11" s="241"/>
      <c r="GB11" s="241"/>
      <c r="GC11" s="241"/>
      <c r="GD11" s="241"/>
      <c r="GE11" s="241"/>
      <c r="GF11" s="241"/>
      <c r="GG11" s="241"/>
      <c r="GH11" s="241"/>
      <c r="GI11" s="241"/>
      <c r="GJ11" s="241"/>
      <c r="GK11" s="240"/>
      <c r="GL11" s="240"/>
      <c r="GM11" s="240"/>
      <c r="GN11" s="240"/>
      <c r="GO11" s="240"/>
      <c r="GP11" s="240"/>
      <c r="GQ11" s="240"/>
      <c r="GR11" s="240"/>
      <c r="GS11" s="240"/>
      <c r="GT11" s="240"/>
      <c r="GU11" s="240"/>
      <c r="GV11" s="240"/>
      <c r="GW11" s="240"/>
      <c r="GX11" s="240"/>
      <c r="GY11" s="240"/>
      <c r="GZ11" s="240"/>
      <c r="HA11" s="240"/>
      <c r="HB11" s="240"/>
      <c r="HC11" s="240"/>
      <c r="HD11" s="240"/>
      <c r="HE11" s="240"/>
      <c r="HF11" s="240"/>
      <c r="HG11" s="240"/>
      <c r="HH11" s="240"/>
      <c r="HI11" s="240"/>
      <c r="HJ11" s="240"/>
      <c r="HK11" s="240"/>
      <c r="HL11" s="240"/>
      <c r="HM11" s="240"/>
      <c r="HN11" s="240"/>
      <c r="HO11" s="240"/>
      <c r="HP11" s="240"/>
      <c r="HQ11" s="240"/>
      <c r="HR11" s="240"/>
      <c r="HS11" s="240"/>
      <c r="HT11" s="240"/>
    </row>
    <row r="12" spans="1:228" ht="15">
      <c r="A12" s="239"/>
      <c r="B12" s="239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0"/>
      <c r="CD12" s="240"/>
      <c r="CE12" s="240"/>
      <c r="CF12" s="240"/>
      <c r="CG12" s="240"/>
      <c r="CH12" s="240"/>
      <c r="CI12" s="240"/>
      <c r="CJ12" s="240"/>
      <c r="CK12" s="240"/>
      <c r="CL12" s="240"/>
      <c r="CM12" s="240"/>
      <c r="CN12" s="240"/>
      <c r="CO12" s="240"/>
      <c r="CP12" s="240"/>
      <c r="CQ12" s="240"/>
      <c r="CR12" s="240"/>
      <c r="CS12" s="240"/>
      <c r="CT12" s="240"/>
      <c r="CU12" s="240"/>
      <c r="CV12" s="240"/>
      <c r="CW12" s="241"/>
      <c r="CX12" s="240"/>
      <c r="CY12" s="240"/>
      <c r="CZ12" s="240"/>
      <c r="DA12" s="240"/>
      <c r="DB12" s="240"/>
      <c r="DC12" s="240"/>
      <c r="DD12" s="240"/>
      <c r="DE12" s="240"/>
      <c r="DF12" s="240"/>
      <c r="DG12" s="240"/>
      <c r="DH12" s="240"/>
      <c r="DI12" s="240"/>
      <c r="DJ12" s="240"/>
      <c r="DK12" s="240"/>
      <c r="DL12" s="240"/>
      <c r="DM12" s="240"/>
      <c r="DN12" s="240"/>
      <c r="DO12" s="240"/>
      <c r="DP12" s="240"/>
      <c r="DQ12" s="240"/>
      <c r="DR12" s="240"/>
      <c r="DS12" s="240"/>
      <c r="DT12" s="240"/>
      <c r="DU12" s="240"/>
      <c r="DV12" s="240"/>
      <c r="DW12" s="240"/>
      <c r="DX12" s="240"/>
      <c r="DY12" s="240"/>
      <c r="DZ12" s="240"/>
      <c r="EA12" s="240"/>
      <c r="EB12" s="240"/>
      <c r="EC12" s="240"/>
      <c r="ED12" s="240"/>
      <c r="EE12" s="240"/>
      <c r="EF12" s="240"/>
      <c r="EG12" s="240"/>
      <c r="EH12" s="240"/>
      <c r="EI12" s="240"/>
      <c r="EJ12" s="240"/>
      <c r="EK12" s="240"/>
      <c r="EL12" s="240"/>
      <c r="EM12" s="240"/>
      <c r="EN12" s="240"/>
      <c r="EO12" s="240"/>
      <c r="EP12" s="240"/>
      <c r="EQ12" s="240"/>
      <c r="ER12" s="240"/>
      <c r="ES12" s="240"/>
      <c r="ET12" s="241"/>
      <c r="EU12" s="240"/>
      <c r="EV12" s="240"/>
      <c r="EW12" s="240"/>
      <c r="EX12" s="240"/>
      <c r="EY12" s="240"/>
      <c r="EZ12" s="240"/>
      <c r="FA12" s="240"/>
      <c r="FB12" s="240"/>
      <c r="FC12" s="240"/>
      <c r="FD12" s="240"/>
      <c r="FE12" s="240"/>
      <c r="FF12" s="240"/>
      <c r="FG12" s="240"/>
      <c r="FH12" s="240"/>
      <c r="FI12" s="240"/>
      <c r="FJ12" s="240"/>
      <c r="FK12" s="240"/>
      <c r="FL12" s="240"/>
      <c r="FM12" s="240"/>
      <c r="FN12" s="240"/>
      <c r="FO12" s="240"/>
      <c r="FP12" s="240"/>
      <c r="FQ12" s="240"/>
      <c r="FR12" s="240"/>
      <c r="FS12" s="240"/>
      <c r="FT12" s="240"/>
      <c r="FU12" s="240"/>
      <c r="FV12" s="240"/>
      <c r="FW12" s="240"/>
      <c r="FX12" s="240"/>
      <c r="FY12" s="240"/>
      <c r="FZ12" s="240"/>
      <c r="GA12" s="240"/>
      <c r="GB12" s="240"/>
      <c r="GC12" s="241"/>
      <c r="GD12" s="240"/>
      <c r="GE12" s="240"/>
      <c r="GF12" s="240"/>
      <c r="GG12" s="240"/>
      <c r="GH12" s="240"/>
      <c r="GI12" s="240"/>
      <c r="GJ12" s="240"/>
      <c r="GK12" s="241"/>
      <c r="GL12" s="241"/>
      <c r="GM12" s="241"/>
      <c r="GN12" s="241"/>
      <c r="GO12" s="241"/>
      <c r="GP12" s="241"/>
      <c r="GQ12" s="241"/>
      <c r="GR12" s="241"/>
      <c r="GS12" s="241"/>
      <c r="GT12" s="241"/>
      <c r="GU12" s="241"/>
      <c r="GV12" s="241"/>
      <c r="GW12" s="241"/>
      <c r="GX12" s="241"/>
      <c r="GY12" s="241"/>
      <c r="GZ12" s="241"/>
      <c r="HA12" s="241"/>
      <c r="HB12" s="241"/>
      <c r="HC12" s="241"/>
      <c r="HD12" s="241"/>
      <c r="HE12" s="241"/>
      <c r="HF12" s="241"/>
      <c r="HG12" s="241"/>
      <c r="HH12" s="241"/>
      <c r="HI12" s="241"/>
      <c r="HJ12" s="241"/>
      <c r="HK12" s="241"/>
      <c r="HL12" s="241"/>
      <c r="HM12" s="241"/>
      <c r="HN12" s="241"/>
      <c r="HO12" s="241"/>
      <c r="HP12" s="241"/>
      <c r="HQ12" s="241"/>
      <c r="HR12" s="241"/>
      <c r="HS12" s="241"/>
      <c r="HT12" s="241"/>
    </row>
    <row r="13" spans="1:228" ht="15">
      <c r="A13" s="239"/>
      <c r="B13" s="239"/>
      <c r="C13" s="240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0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0"/>
      <c r="BK13" s="241"/>
      <c r="BL13" s="241"/>
      <c r="BM13" s="240"/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1"/>
      <c r="CI13" s="241"/>
      <c r="CJ13" s="241"/>
      <c r="CK13" s="241"/>
      <c r="CL13" s="241"/>
      <c r="CM13" s="241"/>
      <c r="CN13" s="241"/>
      <c r="CO13" s="241"/>
      <c r="CP13" s="241"/>
      <c r="CQ13" s="241"/>
      <c r="CR13" s="241"/>
      <c r="CS13" s="241"/>
      <c r="CT13" s="241"/>
      <c r="CU13" s="241"/>
      <c r="CV13" s="241"/>
      <c r="CW13" s="241"/>
      <c r="CX13" s="241"/>
      <c r="CY13" s="241"/>
      <c r="CZ13" s="241"/>
      <c r="DA13" s="241"/>
      <c r="DB13" s="241"/>
      <c r="DC13" s="241"/>
      <c r="DD13" s="241"/>
      <c r="DE13" s="241"/>
      <c r="DF13" s="241"/>
      <c r="DG13" s="241"/>
      <c r="DH13" s="241"/>
      <c r="DI13" s="241"/>
      <c r="DJ13" s="241"/>
      <c r="DK13" s="241"/>
      <c r="DL13" s="241"/>
      <c r="DM13" s="241"/>
      <c r="DN13" s="241"/>
      <c r="DO13" s="241"/>
      <c r="DP13" s="241"/>
      <c r="DQ13" s="241"/>
      <c r="DR13" s="241"/>
      <c r="DS13" s="241"/>
      <c r="DT13" s="241"/>
      <c r="DU13" s="241"/>
      <c r="DV13" s="241"/>
      <c r="DW13" s="241"/>
      <c r="DX13" s="241"/>
      <c r="DY13" s="241"/>
      <c r="DZ13" s="241"/>
      <c r="EA13" s="241"/>
      <c r="EB13" s="241"/>
      <c r="EC13" s="241"/>
      <c r="ED13" s="241"/>
      <c r="EE13" s="241"/>
      <c r="EF13" s="241"/>
      <c r="EG13" s="241"/>
      <c r="EH13" s="241"/>
      <c r="EI13" s="241"/>
      <c r="EJ13" s="241"/>
      <c r="EK13" s="241"/>
      <c r="EL13" s="241"/>
      <c r="EM13" s="241"/>
      <c r="EN13" s="241"/>
      <c r="EO13" s="241"/>
      <c r="EP13" s="241"/>
      <c r="EQ13" s="241"/>
      <c r="ER13" s="241"/>
      <c r="ES13" s="241"/>
      <c r="ET13" s="241"/>
      <c r="EU13" s="241"/>
      <c r="EV13" s="241"/>
      <c r="EW13" s="241"/>
      <c r="EX13" s="241"/>
      <c r="EY13" s="241"/>
      <c r="EZ13" s="241"/>
      <c r="FA13" s="241"/>
      <c r="FB13" s="241"/>
      <c r="FC13" s="241"/>
      <c r="FD13" s="241"/>
      <c r="FE13" s="241"/>
      <c r="FF13" s="241"/>
      <c r="FG13" s="241"/>
      <c r="FH13" s="241"/>
      <c r="FI13" s="241"/>
      <c r="FJ13" s="241"/>
      <c r="FK13" s="241"/>
      <c r="FL13" s="241"/>
      <c r="FM13" s="241"/>
      <c r="FN13" s="241"/>
      <c r="FO13" s="241"/>
      <c r="FP13" s="241"/>
      <c r="FQ13" s="241"/>
      <c r="FR13" s="241"/>
      <c r="FS13" s="241"/>
      <c r="FT13" s="241"/>
      <c r="FU13" s="241"/>
      <c r="FV13" s="241"/>
      <c r="FW13" s="241"/>
      <c r="FX13" s="241"/>
      <c r="FY13" s="241"/>
      <c r="FZ13" s="241"/>
      <c r="GA13" s="241"/>
      <c r="GB13" s="241"/>
      <c r="GC13" s="241"/>
      <c r="GD13" s="241"/>
      <c r="GE13" s="241"/>
      <c r="GF13" s="241"/>
      <c r="GG13" s="241"/>
      <c r="GH13" s="241"/>
      <c r="GI13" s="241"/>
      <c r="GJ13" s="241"/>
      <c r="GK13" s="240"/>
      <c r="GL13" s="241"/>
      <c r="GM13" s="241"/>
      <c r="GN13" s="241"/>
      <c r="GO13" s="240"/>
      <c r="GP13" s="241"/>
      <c r="GQ13" s="241"/>
      <c r="GR13" s="240"/>
      <c r="GS13" s="241"/>
      <c r="GT13" s="240"/>
      <c r="GU13" s="241"/>
      <c r="GV13" s="241"/>
      <c r="GW13" s="240"/>
      <c r="GX13" s="241"/>
      <c r="GY13" s="241"/>
      <c r="GZ13" s="241"/>
      <c r="HA13" s="240"/>
      <c r="HB13" s="240"/>
      <c r="HC13" s="240"/>
      <c r="HD13" s="241"/>
      <c r="HE13" s="241"/>
      <c r="HF13" s="241"/>
      <c r="HG13" s="241"/>
      <c r="HH13" s="241"/>
      <c r="HI13" s="240"/>
      <c r="HJ13" s="241"/>
      <c r="HK13" s="240"/>
      <c r="HL13" s="241"/>
      <c r="HM13" s="241"/>
      <c r="HN13" s="240"/>
      <c r="HO13" s="241"/>
      <c r="HP13" s="241"/>
      <c r="HQ13" s="241"/>
      <c r="HR13" s="240"/>
      <c r="HS13" s="241"/>
      <c r="HT13" s="241"/>
    </row>
    <row r="14" spans="1:228" ht="15">
      <c r="A14" s="239"/>
      <c r="B14" s="239"/>
      <c r="C14" s="240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0"/>
      <c r="AK14" s="240"/>
      <c r="AL14" s="241"/>
      <c r="AM14" s="241"/>
      <c r="AN14" s="241"/>
      <c r="AO14" s="241"/>
      <c r="AP14" s="241"/>
      <c r="AQ14" s="240"/>
      <c r="AR14" s="240"/>
      <c r="AS14" s="240"/>
      <c r="AT14" s="240"/>
      <c r="AU14" s="241"/>
      <c r="AV14" s="241"/>
      <c r="AW14" s="241"/>
      <c r="AX14" s="241"/>
      <c r="AY14" s="241"/>
      <c r="AZ14" s="240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0"/>
      <c r="BR14" s="241"/>
      <c r="BS14" s="241"/>
      <c r="BT14" s="241"/>
      <c r="BU14" s="241"/>
      <c r="BV14" s="240"/>
      <c r="BW14" s="240"/>
      <c r="BX14" s="240"/>
      <c r="BY14" s="240"/>
      <c r="BZ14" s="240"/>
      <c r="CA14" s="240"/>
      <c r="CB14" s="240"/>
      <c r="CC14" s="240"/>
      <c r="CD14" s="240"/>
      <c r="CE14" s="240"/>
      <c r="CF14" s="241"/>
      <c r="CG14" s="241"/>
      <c r="CH14" s="241"/>
      <c r="CI14" s="241"/>
      <c r="CJ14" s="241"/>
      <c r="CK14" s="241"/>
      <c r="CL14" s="241"/>
      <c r="CM14" s="241"/>
      <c r="CN14" s="241"/>
      <c r="CO14" s="240"/>
      <c r="CP14" s="241"/>
      <c r="CQ14" s="241"/>
      <c r="CR14" s="241"/>
      <c r="CS14" s="241"/>
      <c r="CT14" s="241"/>
      <c r="CU14" s="240"/>
      <c r="CV14" s="241"/>
      <c r="CW14" s="241"/>
      <c r="CX14" s="241"/>
      <c r="CY14" s="241"/>
      <c r="CZ14" s="241"/>
      <c r="DA14" s="241"/>
      <c r="DB14" s="241"/>
      <c r="DC14" s="241"/>
      <c r="DD14" s="241"/>
      <c r="DE14" s="241"/>
      <c r="DF14" s="241"/>
      <c r="DG14" s="241"/>
      <c r="DH14" s="241"/>
      <c r="DI14" s="241"/>
      <c r="DJ14" s="241"/>
      <c r="DK14" s="241"/>
      <c r="DL14" s="241"/>
      <c r="DM14" s="241"/>
      <c r="DN14" s="241"/>
      <c r="DO14" s="241"/>
      <c r="DP14" s="241"/>
      <c r="DQ14" s="241"/>
      <c r="DR14" s="241"/>
      <c r="DS14" s="241"/>
      <c r="DT14" s="241"/>
      <c r="DU14" s="241"/>
      <c r="DV14" s="241"/>
      <c r="DW14" s="241"/>
      <c r="DX14" s="241"/>
      <c r="DY14" s="241"/>
      <c r="DZ14" s="241"/>
      <c r="EA14" s="241"/>
      <c r="EB14" s="240"/>
      <c r="EC14" s="241"/>
      <c r="ED14" s="241"/>
      <c r="EE14" s="241"/>
      <c r="EF14" s="241"/>
      <c r="EG14" s="241"/>
      <c r="EH14" s="241"/>
      <c r="EI14" s="241"/>
      <c r="EJ14" s="241"/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240"/>
      <c r="EW14" s="241"/>
      <c r="EX14" s="241"/>
      <c r="EY14" s="241"/>
      <c r="EZ14" s="241"/>
      <c r="FA14" s="241"/>
      <c r="FB14" s="241"/>
      <c r="FC14" s="241"/>
      <c r="FD14" s="241"/>
      <c r="FE14" s="241"/>
      <c r="FF14" s="241"/>
      <c r="FG14" s="241"/>
      <c r="FH14" s="241"/>
      <c r="FI14" s="241"/>
      <c r="FJ14" s="241"/>
      <c r="FK14" s="241"/>
      <c r="FL14" s="241"/>
      <c r="FM14" s="241"/>
      <c r="FN14" s="241"/>
      <c r="FO14" s="241"/>
      <c r="FP14" s="241"/>
      <c r="FQ14" s="241"/>
      <c r="FR14" s="241"/>
      <c r="FS14" s="241"/>
      <c r="FT14" s="241"/>
      <c r="FU14" s="241"/>
      <c r="FV14" s="241"/>
      <c r="FW14" s="241"/>
      <c r="FX14" s="241"/>
      <c r="FY14" s="241"/>
      <c r="FZ14" s="241"/>
      <c r="GA14" s="241"/>
      <c r="GB14" s="241"/>
      <c r="GC14" s="241"/>
      <c r="GD14" s="241"/>
      <c r="GE14" s="241"/>
      <c r="GF14" s="241"/>
      <c r="GG14" s="241"/>
      <c r="GH14" s="241"/>
      <c r="GI14" s="241"/>
      <c r="GJ14" s="241"/>
      <c r="GK14" s="240"/>
      <c r="GL14" s="240"/>
      <c r="GM14" s="240"/>
      <c r="GN14" s="240"/>
      <c r="GO14" s="240"/>
      <c r="GP14" s="240"/>
      <c r="GQ14" s="240"/>
      <c r="GR14" s="240"/>
      <c r="GS14" s="240"/>
      <c r="GT14" s="240"/>
      <c r="GU14" s="240"/>
      <c r="GV14" s="240"/>
      <c r="GW14" s="240"/>
      <c r="GX14" s="240"/>
      <c r="GY14" s="240"/>
      <c r="GZ14" s="240"/>
      <c r="HA14" s="240"/>
      <c r="HB14" s="240"/>
      <c r="HC14" s="240"/>
      <c r="HD14" s="241"/>
      <c r="HE14" s="240"/>
      <c r="HF14" s="240"/>
      <c r="HG14" s="240"/>
      <c r="HH14" s="240"/>
      <c r="HI14" s="240"/>
      <c r="HJ14" s="240"/>
      <c r="HK14" s="240"/>
      <c r="HL14" s="240"/>
      <c r="HM14" s="240"/>
      <c r="HN14" s="240"/>
      <c r="HO14" s="240"/>
      <c r="HP14" s="241"/>
      <c r="HQ14" s="240"/>
      <c r="HR14" s="240"/>
      <c r="HS14" s="240"/>
      <c r="HT14" s="240"/>
    </row>
    <row r="15" spans="1:228" ht="15">
      <c r="A15" s="239"/>
      <c r="B15" s="239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1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240"/>
      <c r="BG15" s="240"/>
      <c r="BH15" s="240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1"/>
      <c r="BX15" s="241"/>
      <c r="BY15" s="240"/>
      <c r="BZ15" s="240"/>
      <c r="CA15" s="241"/>
      <c r="CB15" s="240"/>
      <c r="CC15" s="241"/>
      <c r="CD15" s="240"/>
      <c r="CE15" s="240"/>
      <c r="CF15" s="240"/>
      <c r="CG15" s="240"/>
      <c r="CH15" s="240"/>
      <c r="CI15" s="240"/>
      <c r="CJ15" s="240"/>
      <c r="CK15" s="240"/>
      <c r="CL15" s="240"/>
      <c r="CM15" s="240"/>
      <c r="CN15" s="240"/>
      <c r="CO15" s="240"/>
      <c r="CP15" s="240"/>
      <c r="CQ15" s="240"/>
      <c r="CR15" s="240"/>
      <c r="CS15" s="241"/>
      <c r="CT15" s="241"/>
      <c r="CU15" s="240"/>
      <c r="CV15" s="240"/>
      <c r="CW15" s="241"/>
      <c r="CX15" s="240"/>
      <c r="CY15" s="240"/>
      <c r="CZ15" s="240"/>
      <c r="DA15" s="240"/>
      <c r="DB15" s="240"/>
      <c r="DC15" s="240"/>
      <c r="DD15" s="240"/>
      <c r="DE15" s="240"/>
      <c r="DF15" s="240"/>
      <c r="DG15" s="240"/>
      <c r="DH15" s="240"/>
      <c r="DI15" s="240"/>
      <c r="DJ15" s="240"/>
      <c r="DK15" s="240"/>
      <c r="DL15" s="240"/>
      <c r="DM15" s="240"/>
      <c r="DN15" s="240"/>
      <c r="DO15" s="240"/>
      <c r="DP15" s="240"/>
      <c r="DQ15" s="240"/>
      <c r="DR15" s="240"/>
      <c r="DS15" s="240"/>
      <c r="DT15" s="240"/>
      <c r="DU15" s="240"/>
      <c r="DV15" s="240"/>
      <c r="DW15" s="240"/>
      <c r="DX15" s="240"/>
      <c r="DY15" s="240"/>
      <c r="DZ15" s="240"/>
      <c r="EA15" s="241"/>
      <c r="EB15" s="240"/>
      <c r="EC15" s="240"/>
      <c r="ED15" s="240"/>
      <c r="EE15" s="240"/>
      <c r="EF15" s="240"/>
      <c r="EG15" s="240"/>
      <c r="EH15" s="240"/>
      <c r="EI15" s="240"/>
      <c r="EJ15" s="240"/>
      <c r="EK15" s="240"/>
      <c r="EL15" s="240"/>
      <c r="EM15" s="240"/>
      <c r="EN15" s="240"/>
      <c r="EO15" s="240"/>
      <c r="EP15" s="240"/>
      <c r="EQ15" s="240"/>
      <c r="ER15" s="240"/>
      <c r="ES15" s="240"/>
      <c r="ET15" s="240"/>
      <c r="EU15" s="240"/>
      <c r="EV15" s="240"/>
      <c r="EW15" s="240"/>
      <c r="EX15" s="240"/>
      <c r="EY15" s="240"/>
      <c r="EZ15" s="240"/>
      <c r="FA15" s="240"/>
      <c r="FB15" s="240"/>
      <c r="FC15" s="240"/>
      <c r="FD15" s="240"/>
      <c r="FE15" s="240"/>
      <c r="FF15" s="240"/>
      <c r="FG15" s="240"/>
      <c r="FH15" s="240"/>
      <c r="FI15" s="240"/>
      <c r="FJ15" s="240"/>
      <c r="FK15" s="240"/>
      <c r="FL15" s="240"/>
      <c r="FM15" s="240"/>
      <c r="FN15" s="240"/>
      <c r="FO15" s="240"/>
      <c r="FP15" s="240"/>
      <c r="FQ15" s="240"/>
      <c r="FR15" s="240"/>
      <c r="FS15" s="240"/>
      <c r="FT15" s="240"/>
      <c r="FU15" s="240"/>
      <c r="FV15" s="241"/>
      <c r="FW15" s="240"/>
      <c r="FX15" s="240"/>
      <c r="FY15" s="240"/>
      <c r="FZ15" s="240"/>
      <c r="GA15" s="240"/>
      <c r="GB15" s="240"/>
      <c r="GC15" s="240"/>
      <c r="GD15" s="240"/>
      <c r="GE15" s="240"/>
      <c r="GF15" s="240"/>
      <c r="GG15" s="240"/>
      <c r="GH15" s="240"/>
      <c r="GI15" s="240"/>
      <c r="GJ15" s="241"/>
      <c r="GK15" s="241"/>
      <c r="GL15" s="241"/>
      <c r="GM15" s="241"/>
      <c r="GN15" s="241"/>
      <c r="GO15" s="241"/>
      <c r="GP15" s="241"/>
      <c r="GQ15" s="241"/>
      <c r="GR15" s="241"/>
      <c r="GS15" s="241"/>
      <c r="GT15" s="241"/>
      <c r="GU15" s="241"/>
      <c r="GV15" s="241"/>
      <c r="GW15" s="241"/>
      <c r="GX15" s="241"/>
      <c r="GY15" s="241"/>
      <c r="GZ15" s="241"/>
      <c r="HA15" s="241"/>
      <c r="HB15" s="241"/>
      <c r="HC15" s="241"/>
      <c r="HD15" s="241"/>
      <c r="HE15" s="241"/>
      <c r="HF15" s="241"/>
      <c r="HG15" s="241"/>
      <c r="HH15" s="241"/>
      <c r="HI15" s="241"/>
      <c r="HJ15" s="241"/>
      <c r="HK15" s="241"/>
      <c r="HL15" s="241"/>
      <c r="HM15" s="241"/>
      <c r="HN15" s="241"/>
      <c r="HO15" s="241"/>
      <c r="HP15" s="241"/>
      <c r="HQ15" s="241"/>
      <c r="HR15" s="241"/>
      <c r="HS15" s="241"/>
      <c r="HT15" s="241"/>
    </row>
    <row r="16" spans="1:228" ht="15">
      <c r="A16" s="239"/>
      <c r="B16" s="239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0"/>
      <c r="CE16" s="240"/>
      <c r="CF16" s="240"/>
      <c r="CG16" s="240"/>
      <c r="CH16" s="240"/>
      <c r="CI16" s="240"/>
      <c r="CJ16" s="240"/>
      <c r="CK16" s="240"/>
      <c r="CL16" s="240"/>
      <c r="CM16" s="240"/>
      <c r="CN16" s="240"/>
      <c r="CO16" s="240"/>
      <c r="CP16" s="240"/>
      <c r="CQ16" s="240"/>
      <c r="CR16" s="240"/>
      <c r="CS16" s="240"/>
      <c r="CT16" s="240"/>
      <c r="CU16" s="240"/>
      <c r="CV16" s="240"/>
      <c r="CW16" s="240"/>
      <c r="CX16" s="240"/>
      <c r="CY16" s="240"/>
      <c r="CZ16" s="240"/>
      <c r="DA16" s="240"/>
      <c r="DB16" s="240"/>
      <c r="DC16" s="240"/>
      <c r="DD16" s="240"/>
      <c r="DE16" s="240"/>
      <c r="DF16" s="240"/>
      <c r="DG16" s="240"/>
      <c r="DH16" s="240"/>
      <c r="DI16" s="240"/>
      <c r="DJ16" s="240"/>
      <c r="DK16" s="240"/>
      <c r="DL16" s="240"/>
      <c r="DM16" s="240"/>
      <c r="DN16" s="240"/>
      <c r="DO16" s="240"/>
      <c r="DP16" s="240"/>
      <c r="DQ16" s="240"/>
      <c r="DR16" s="240"/>
      <c r="DS16" s="240"/>
      <c r="DT16" s="240"/>
      <c r="DU16" s="240"/>
      <c r="DV16" s="240"/>
      <c r="DW16" s="240"/>
      <c r="DX16" s="240"/>
      <c r="DY16" s="240"/>
      <c r="DZ16" s="240"/>
      <c r="EA16" s="240"/>
      <c r="EB16" s="240"/>
      <c r="EC16" s="240"/>
      <c r="ED16" s="240"/>
      <c r="EE16" s="240"/>
      <c r="EF16" s="240"/>
      <c r="EG16" s="240"/>
      <c r="EH16" s="240"/>
      <c r="EI16" s="240"/>
      <c r="EJ16" s="240"/>
      <c r="EK16" s="240"/>
      <c r="EL16" s="240"/>
      <c r="EM16" s="240"/>
      <c r="EN16" s="240"/>
      <c r="EO16" s="240"/>
      <c r="EP16" s="240"/>
      <c r="EQ16" s="240"/>
      <c r="ER16" s="240"/>
      <c r="ES16" s="240"/>
      <c r="ET16" s="240"/>
      <c r="EU16" s="240"/>
      <c r="EV16" s="240"/>
      <c r="EW16" s="240"/>
      <c r="EX16" s="240"/>
      <c r="EY16" s="240"/>
      <c r="EZ16" s="240"/>
      <c r="FA16" s="240"/>
      <c r="FB16" s="240"/>
      <c r="FC16" s="240"/>
      <c r="FD16" s="240"/>
      <c r="FE16" s="240"/>
      <c r="FF16" s="240"/>
      <c r="FG16" s="240"/>
      <c r="FH16" s="240"/>
      <c r="FI16" s="240"/>
      <c r="FJ16" s="240"/>
      <c r="FK16" s="240"/>
      <c r="FL16" s="240"/>
      <c r="FM16" s="240"/>
      <c r="FN16" s="240"/>
      <c r="FO16" s="240"/>
      <c r="FP16" s="240"/>
      <c r="FQ16" s="240"/>
      <c r="FR16" s="240"/>
      <c r="FS16" s="240"/>
      <c r="FT16" s="240"/>
      <c r="FU16" s="240"/>
      <c r="FV16" s="240"/>
      <c r="FW16" s="240"/>
      <c r="FX16" s="240"/>
      <c r="FY16" s="240"/>
      <c r="FZ16" s="240"/>
      <c r="GA16" s="240"/>
      <c r="GB16" s="240"/>
      <c r="GC16" s="241"/>
      <c r="GD16" s="240"/>
      <c r="GE16" s="240"/>
      <c r="GF16" s="240"/>
      <c r="GG16" s="241"/>
      <c r="GH16" s="240"/>
      <c r="GI16" s="241"/>
      <c r="GJ16" s="240"/>
      <c r="GK16" s="241"/>
      <c r="GL16" s="241"/>
      <c r="GM16" s="241"/>
      <c r="GN16" s="241"/>
      <c r="GO16" s="241"/>
      <c r="GP16" s="241"/>
      <c r="GQ16" s="241"/>
      <c r="GR16" s="241"/>
      <c r="GS16" s="241"/>
      <c r="GT16" s="241"/>
      <c r="GU16" s="241"/>
      <c r="GV16" s="241"/>
      <c r="GW16" s="241"/>
      <c r="GX16" s="241"/>
      <c r="GY16" s="241"/>
      <c r="GZ16" s="241"/>
      <c r="HA16" s="241"/>
      <c r="HB16" s="241"/>
      <c r="HC16" s="241"/>
      <c r="HD16" s="241"/>
      <c r="HE16" s="241"/>
      <c r="HF16" s="241"/>
      <c r="HG16" s="241"/>
      <c r="HH16" s="241"/>
      <c r="HI16" s="241"/>
      <c r="HJ16" s="241"/>
      <c r="HK16" s="241"/>
      <c r="HL16" s="241"/>
      <c r="HM16" s="241"/>
      <c r="HN16" s="241"/>
      <c r="HO16" s="241"/>
      <c r="HP16" s="241"/>
      <c r="HQ16" s="241"/>
      <c r="HR16" s="241"/>
      <c r="HS16" s="241"/>
      <c r="HT16" s="241"/>
    </row>
    <row r="17" spans="1:228" ht="15">
      <c r="A17" s="239"/>
      <c r="B17" s="239"/>
      <c r="C17" s="240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0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/>
      <c r="BV17" s="241"/>
      <c r="BW17" s="241"/>
      <c r="BX17" s="241"/>
      <c r="BY17" s="241"/>
      <c r="BZ17" s="241"/>
      <c r="CA17" s="241"/>
      <c r="CB17" s="241"/>
      <c r="CC17" s="241"/>
      <c r="CD17" s="241"/>
      <c r="CE17" s="241"/>
      <c r="CF17" s="241"/>
      <c r="CG17" s="241"/>
      <c r="CH17" s="241"/>
      <c r="CI17" s="241"/>
      <c r="CJ17" s="241"/>
      <c r="CK17" s="241"/>
      <c r="CL17" s="241"/>
      <c r="CM17" s="241"/>
      <c r="CN17" s="241"/>
      <c r="CO17" s="241"/>
      <c r="CP17" s="241"/>
      <c r="CQ17" s="241"/>
      <c r="CR17" s="241"/>
      <c r="CS17" s="241"/>
      <c r="CT17" s="241"/>
      <c r="CU17" s="241"/>
      <c r="CV17" s="241"/>
      <c r="CW17" s="241"/>
      <c r="CX17" s="241"/>
      <c r="CY17" s="241"/>
      <c r="CZ17" s="241"/>
      <c r="DA17" s="241"/>
      <c r="DB17" s="241"/>
      <c r="DC17" s="241"/>
      <c r="DD17" s="241"/>
      <c r="DE17" s="241"/>
      <c r="DF17" s="241"/>
      <c r="DG17" s="241"/>
      <c r="DH17" s="241"/>
      <c r="DI17" s="241"/>
      <c r="DJ17" s="241"/>
      <c r="DK17" s="241"/>
      <c r="DL17" s="241"/>
      <c r="DM17" s="241"/>
      <c r="DN17" s="241"/>
      <c r="DO17" s="241"/>
      <c r="DP17" s="241"/>
      <c r="DQ17" s="241"/>
      <c r="DR17" s="241"/>
      <c r="DS17" s="241"/>
      <c r="DT17" s="241"/>
      <c r="DU17" s="241"/>
      <c r="DV17" s="241"/>
      <c r="DW17" s="241"/>
      <c r="DX17" s="241"/>
      <c r="DY17" s="241"/>
      <c r="DZ17" s="241"/>
      <c r="EA17" s="241"/>
      <c r="EB17" s="241"/>
      <c r="EC17" s="241"/>
      <c r="ED17" s="241"/>
      <c r="EE17" s="241"/>
      <c r="EF17" s="241"/>
      <c r="EG17" s="241"/>
      <c r="EH17" s="241"/>
      <c r="EI17" s="241"/>
      <c r="EJ17" s="241"/>
      <c r="EK17" s="241"/>
      <c r="EL17" s="241"/>
      <c r="EM17" s="241"/>
      <c r="EN17" s="241"/>
      <c r="EO17" s="241"/>
      <c r="EP17" s="241"/>
      <c r="EQ17" s="241"/>
      <c r="ER17" s="241"/>
      <c r="ES17" s="241"/>
      <c r="ET17" s="241"/>
      <c r="EU17" s="241"/>
      <c r="EV17" s="241"/>
      <c r="EW17" s="241"/>
      <c r="EX17" s="241"/>
      <c r="EY17" s="241"/>
      <c r="EZ17" s="241"/>
      <c r="FA17" s="241"/>
      <c r="FB17" s="241"/>
      <c r="FC17" s="241"/>
      <c r="FD17" s="241"/>
      <c r="FE17" s="241"/>
      <c r="FF17" s="241"/>
      <c r="FG17" s="241"/>
      <c r="FH17" s="241"/>
      <c r="FI17" s="241"/>
      <c r="FJ17" s="241"/>
      <c r="FK17" s="241"/>
      <c r="FL17" s="241"/>
      <c r="FM17" s="241"/>
      <c r="FN17" s="241"/>
      <c r="FO17" s="241"/>
      <c r="FP17" s="241"/>
      <c r="FQ17" s="241"/>
      <c r="FR17" s="241"/>
      <c r="FS17" s="241"/>
      <c r="FT17" s="241"/>
      <c r="FU17" s="241"/>
      <c r="FV17" s="241"/>
      <c r="FW17" s="241"/>
      <c r="FX17" s="241"/>
      <c r="FY17" s="241"/>
      <c r="FZ17" s="241"/>
      <c r="GA17" s="241"/>
      <c r="GB17" s="241"/>
      <c r="GC17" s="241"/>
      <c r="GD17" s="241"/>
      <c r="GE17" s="241"/>
      <c r="GF17" s="241"/>
      <c r="GG17" s="241"/>
      <c r="GH17" s="241"/>
      <c r="GI17" s="241"/>
      <c r="GJ17" s="241"/>
      <c r="GK17" s="241"/>
      <c r="GL17" s="241"/>
      <c r="GM17" s="241"/>
      <c r="GN17" s="241"/>
      <c r="GO17" s="240"/>
      <c r="GP17" s="241"/>
      <c r="GQ17" s="241"/>
      <c r="GR17" s="240"/>
      <c r="GS17" s="241"/>
      <c r="GT17" s="240"/>
      <c r="GU17" s="241"/>
      <c r="GV17" s="241"/>
      <c r="GW17" s="241"/>
      <c r="GX17" s="241"/>
      <c r="GY17" s="241"/>
      <c r="GZ17" s="241"/>
      <c r="HA17" s="241"/>
      <c r="HB17" s="240"/>
      <c r="HC17" s="241"/>
      <c r="HD17" s="241"/>
      <c r="HE17" s="241"/>
      <c r="HF17" s="241"/>
      <c r="HG17" s="241"/>
      <c r="HH17" s="241"/>
      <c r="HI17" s="241"/>
      <c r="HJ17" s="241"/>
      <c r="HK17" s="241"/>
      <c r="HL17" s="241"/>
      <c r="HM17" s="241"/>
      <c r="HN17" s="241"/>
      <c r="HO17" s="241"/>
      <c r="HP17" s="241"/>
      <c r="HQ17" s="241"/>
      <c r="HR17" s="241"/>
      <c r="HS17" s="240"/>
      <c r="HT17" s="241"/>
    </row>
    <row r="18" spans="1:228" ht="15">
      <c r="A18" s="239"/>
      <c r="B18" s="239"/>
      <c r="C18" s="240"/>
      <c r="D18" s="241"/>
      <c r="E18" s="241"/>
      <c r="F18" s="241"/>
      <c r="G18" s="240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0"/>
      <c r="AB18" s="241"/>
      <c r="AC18" s="241"/>
      <c r="AD18" s="241"/>
      <c r="AE18" s="241"/>
      <c r="AF18" s="241"/>
      <c r="AG18" s="240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41"/>
      <c r="BB18" s="241"/>
      <c r="BC18" s="241"/>
      <c r="BD18" s="241"/>
      <c r="BE18" s="241"/>
      <c r="BF18" s="241"/>
      <c r="BG18" s="241"/>
      <c r="BH18" s="241"/>
      <c r="BI18" s="241"/>
      <c r="BJ18" s="241"/>
      <c r="BK18" s="241"/>
      <c r="BL18" s="241"/>
      <c r="BM18" s="241"/>
      <c r="BN18" s="241"/>
      <c r="BO18" s="241"/>
      <c r="BP18" s="241"/>
      <c r="BQ18" s="241"/>
      <c r="BR18" s="241"/>
      <c r="BS18" s="241"/>
      <c r="BT18" s="241"/>
      <c r="BU18" s="241"/>
      <c r="BV18" s="241"/>
      <c r="BW18" s="240"/>
      <c r="BX18" s="241"/>
      <c r="BY18" s="241"/>
      <c r="BZ18" s="241"/>
      <c r="CA18" s="241"/>
      <c r="CB18" s="241"/>
      <c r="CC18" s="241"/>
      <c r="CD18" s="241"/>
      <c r="CE18" s="241"/>
      <c r="CF18" s="241"/>
      <c r="CG18" s="241"/>
      <c r="CH18" s="241"/>
      <c r="CI18" s="241"/>
      <c r="CJ18" s="241"/>
      <c r="CK18" s="241"/>
      <c r="CL18" s="241"/>
      <c r="CM18" s="241"/>
      <c r="CN18" s="241"/>
      <c r="CO18" s="241"/>
      <c r="CP18" s="241"/>
      <c r="CQ18" s="241"/>
      <c r="CR18" s="241"/>
      <c r="CS18" s="241"/>
      <c r="CT18" s="241"/>
      <c r="CU18" s="241"/>
      <c r="CV18" s="241"/>
      <c r="CW18" s="241"/>
      <c r="CX18" s="241"/>
      <c r="CY18" s="241"/>
      <c r="CZ18" s="241"/>
      <c r="DA18" s="241"/>
      <c r="DB18" s="241"/>
      <c r="DC18" s="241"/>
      <c r="DD18" s="241"/>
      <c r="DE18" s="241"/>
      <c r="DF18" s="241"/>
      <c r="DG18" s="241"/>
      <c r="DH18" s="241"/>
      <c r="DI18" s="241"/>
      <c r="DJ18" s="241"/>
      <c r="DK18" s="241"/>
      <c r="DL18" s="241"/>
      <c r="DM18" s="241"/>
      <c r="DN18" s="241"/>
      <c r="DO18" s="241"/>
      <c r="DP18" s="241"/>
      <c r="DQ18" s="241"/>
      <c r="DR18" s="241"/>
      <c r="DS18" s="241"/>
      <c r="DT18" s="241"/>
      <c r="DU18" s="241"/>
      <c r="DV18" s="241"/>
      <c r="DW18" s="241"/>
      <c r="DX18" s="241"/>
      <c r="DY18" s="241"/>
      <c r="DZ18" s="241"/>
      <c r="EA18" s="241"/>
      <c r="EB18" s="241"/>
      <c r="EC18" s="241"/>
      <c r="ED18" s="241"/>
      <c r="EE18" s="241"/>
      <c r="EF18" s="241"/>
      <c r="EG18" s="241"/>
      <c r="EH18" s="241"/>
      <c r="EI18" s="241"/>
      <c r="EJ18" s="241"/>
      <c r="EK18" s="241"/>
      <c r="EL18" s="241"/>
      <c r="EM18" s="241"/>
      <c r="EN18" s="241"/>
      <c r="EO18" s="241"/>
      <c r="EP18" s="241"/>
      <c r="EQ18" s="241"/>
      <c r="ER18" s="241"/>
      <c r="ES18" s="241"/>
      <c r="ET18" s="241"/>
      <c r="EU18" s="241"/>
      <c r="EV18" s="241"/>
      <c r="EW18" s="241"/>
      <c r="EX18" s="241"/>
      <c r="EY18" s="240"/>
      <c r="EZ18" s="240"/>
      <c r="FA18" s="240"/>
      <c r="FB18" s="240"/>
      <c r="FC18" s="240"/>
      <c r="FD18" s="240"/>
      <c r="FE18" s="240"/>
      <c r="FF18" s="240"/>
      <c r="FG18" s="240"/>
      <c r="FH18" s="240"/>
      <c r="FI18" s="240"/>
      <c r="FJ18" s="240"/>
      <c r="FK18" s="240"/>
      <c r="FL18" s="240"/>
      <c r="FM18" s="240"/>
      <c r="FN18" s="240"/>
      <c r="FO18" s="240"/>
      <c r="FP18" s="240"/>
      <c r="FQ18" s="240"/>
      <c r="FR18" s="240"/>
      <c r="FS18" s="240"/>
      <c r="FT18" s="240"/>
      <c r="FU18" s="240"/>
      <c r="FV18" s="240"/>
      <c r="FW18" s="240"/>
      <c r="FX18" s="240"/>
      <c r="FY18" s="240"/>
      <c r="FZ18" s="240"/>
      <c r="GA18" s="240"/>
      <c r="GB18" s="240"/>
      <c r="GC18" s="240"/>
      <c r="GD18" s="240"/>
      <c r="GE18" s="240"/>
      <c r="GF18" s="240"/>
      <c r="GG18" s="240"/>
      <c r="GH18" s="240"/>
      <c r="GI18" s="240"/>
      <c r="GJ18" s="240"/>
      <c r="GK18" s="241"/>
      <c r="GL18" s="241"/>
      <c r="GM18" s="241"/>
      <c r="GN18" s="241"/>
      <c r="GO18" s="241"/>
      <c r="GP18" s="241"/>
      <c r="GQ18" s="241"/>
      <c r="GR18" s="241"/>
      <c r="GS18" s="241"/>
      <c r="GT18" s="240"/>
      <c r="GU18" s="241"/>
      <c r="GV18" s="241"/>
      <c r="GW18" s="241"/>
      <c r="GX18" s="241"/>
      <c r="GY18" s="241"/>
      <c r="GZ18" s="241"/>
      <c r="HA18" s="241"/>
      <c r="HB18" s="240"/>
      <c r="HC18" s="240"/>
      <c r="HD18" s="241"/>
      <c r="HE18" s="241"/>
      <c r="HF18" s="241"/>
      <c r="HG18" s="241"/>
      <c r="HH18" s="241"/>
      <c r="HI18" s="241"/>
      <c r="HJ18" s="240"/>
      <c r="HK18" s="241"/>
      <c r="HL18" s="241"/>
      <c r="HM18" s="241"/>
      <c r="HN18" s="241"/>
      <c r="HO18" s="241"/>
      <c r="HP18" s="241"/>
      <c r="HQ18" s="241"/>
      <c r="HR18" s="241"/>
      <c r="HS18" s="241"/>
      <c r="HT18" s="241"/>
    </row>
    <row r="19" spans="1:228" ht="15">
      <c r="A19" s="239"/>
      <c r="B19" s="239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0"/>
      <c r="BA19" s="240"/>
      <c r="BB19" s="240"/>
      <c r="BC19" s="240"/>
      <c r="BD19" s="240"/>
      <c r="BE19" s="240"/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  <c r="BP19" s="240"/>
      <c r="BQ19" s="240"/>
      <c r="BR19" s="240"/>
      <c r="BS19" s="240"/>
      <c r="BT19" s="240"/>
      <c r="BU19" s="240"/>
      <c r="BV19" s="240"/>
      <c r="BW19" s="240"/>
      <c r="BX19" s="240"/>
      <c r="BY19" s="240"/>
      <c r="BZ19" s="240"/>
      <c r="CA19" s="240"/>
      <c r="CB19" s="240"/>
      <c r="CC19" s="240"/>
      <c r="CD19" s="240"/>
      <c r="CE19" s="240"/>
      <c r="CF19" s="240"/>
      <c r="CG19" s="240"/>
      <c r="CH19" s="240"/>
      <c r="CI19" s="240"/>
      <c r="CJ19" s="240"/>
      <c r="CK19" s="240"/>
      <c r="CL19" s="240"/>
      <c r="CM19" s="240"/>
      <c r="CN19" s="240"/>
      <c r="CO19" s="240"/>
      <c r="CP19" s="240"/>
      <c r="CQ19" s="240"/>
      <c r="CR19" s="240"/>
      <c r="CS19" s="240"/>
      <c r="CT19" s="240"/>
      <c r="CU19" s="240"/>
      <c r="CV19" s="240"/>
      <c r="CW19" s="240"/>
      <c r="CX19" s="240"/>
      <c r="CY19" s="240"/>
      <c r="CZ19" s="240"/>
      <c r="DA19" s="240"/>
      <c r="DB19" s="240"/>
      <c r="DC19" s="240"/>
      <c r="DD19" s="240"/>
      <c r="DE19" s="240"/>
      <c r="DF19" s="240"/>
      <c r="DG19" s="240"/>
      <c r="DH19" s="240"/>
      <c r="DI19" s="240"/>
      <c r="DJ19" s="240"/>
      <c r="DK19" s="240"/>
      <c r="DL19" s="240"/>
      <c r="DM19" s="240"/>
      <c r="DN19" s="240"/>
      <c r="DO19" s="240"/>
      <c r="DP19" s="240"/>
      <c r="DQ19" s="240"/>
      <c r="DR19" s="240"/>
      <c r="DS19" s="240"/>
      <c r="DT19" s="240"/>
      <c r="DU19" s="240"/>
      <c r="DV19" s="240"/>
      <c r="DW19" s="240"/>
      <c r="DX19" s="240"/>
      <c r="DY19" s="240"/>
      <c r="DZ19" s="240"/>
      <c r="EA19" s="240"/>
      <c r="EB19" s="240"/>
      <c r="EC19" s="240"/>
      <c r="ED19" s="240"/>
      <c r="EE19" s="240"/>
      <c r="EF19" s="240"/>
      <c r="EG19" s="240"/>
      <c r="EH19" s="240"/>
      <c r="EI19" s="240"/>
      <c r="EJ19" s="240"/>
      <c r="EK19" s="240"/>
      <c r="EL19" s="240"/>
      <c r="EM19" s="240"/>
      <c r="EN19" s="240"/>
      <c r="EO19" s="240"/>
      <c r="EP19" s="240"/>
      <c r="EQ19" s="240"/>
      <c r="ER19" s="240"/>
      <c r="ES19" s="240"/>
      <c r="ET19" s="240"/>
      <c r="EU19" s="240"/>
      <c r="EV19" s="240"/>
      <c r="EW19" s="240"/>
      <c r="EX19" s="240"/>
      <c r="EY19" s="240"/>
      <c r="EZ19" s="240"/>
      <c r="FA19" s="240"/>
      <c r="FB19" s="241"/>
      <c r="FC19" s="241"/>
      <c r="FD19" s="240"/>
      <c r="FE19" s="241"/>
      <c r="FF19" s="240"/>
      <c r="FG19" s="240"/>
      <c r="FH19" s="240"/>
      <c r="FI19" s="240"/>
      <c r="FJ19" s="240"/>
      <c r="FK19" s="240"/>
      <c r="FL19" s="240"/>
      <c r="FM19" s="240"/>
      <c r="FN19" s="240"/>
      <c r="FO19" s="240"/>
      <c r="FP19" s="240"/>
      <c r="FQ19" s="240"/>
      <c r="FR19" s="241"/>
      <c r="FS19" s="240"/>
      <c r="FT19" s="241"/>
      <c r="FU19" s="241"/>
      <c r="FV19" s="241"/>
      <c r="FW19" s="241"/>
      <c r="FX19" s="240"/>
      <c r="FY19" s="240"/>
      <c r="FZ19" s="240"/>
      <c r="GA19" s="240"/>
      <c r="GB19" s="241"/>
      <c r="GC19" s="241"/>
      <c r="GD19" s="241"/>
      <c r="GE19" s="240"/>
      <c r="GF19" s="240"/>
      <c r="GG19" s="240"/>
      <c r="GH19" s="240"/>
      <c r="GI19" s="241"/>
      <c r="GJ19" s="241"/>
      <c r="GK19" s="240"/>
      <c r="GL19" s="240"/>
      <c r="GM19" s="240"/>
      <c r="GN19" s="240"/>
      <c r="GO19" s="240"/>
      <c r="GP19" s="240"/>
      <c r="GQ19" s="240"/>
      <c r="GR19" s="240"/>
      <c r="GS19" s="240"/>
      <c r="GT19" s="240"/>
      <c r="GU19" s="240"/>
      <c r="GV19" s="240"/>
      <c r="GW19" s="240"/>
      <c r="GX19" s="240"/>
      <c r="GY19" s="240"/>
      <c r="GZ19" s="240"/>
      <c r="HA19" s="240"/>
      <c r="HB19" s="240"/>
      <c r="HC19" s="240"/>
      <c r="HD19" s="240"/>
      <c r="HE19" s="240"/>
      <c r="HF19" s="240"/>
      <c r="HG19" s="240"/>
      <c r="HH19" s="240"/>
      <c r="HI19" s="240"/>
      <c r="HJ19" s="240"/>
      <c r="HK19" s="240"/>
      <c r="HL19" s="240"/>
      <c r="HM19" s="240"/>
      <c r="HN19" s="240"/>
      <c r="HO19" s="240"/>
      <c r="HP19" s="240"/>
      <c r="HQ19" s="240"/>
      <c r="HR19" s="240"/>
      <c r="HS19" s="240"/>
      <c r="HT19" s="240"/>
    </row>
    <row r="20" spans="1:228" ht="15">
      <c r="A20" s="239"/>
      <c r="B20" s="239"/>
      <c r="C20" s="240"/>
      <c r="D20" s="241"/>
      <c r="E20" s="240"/>
      <c r="F20" s="240"/>
      <c r="G20" s="241"/>
      <c r="H20" s="241"/>
      <c r="I20" s="241"/>
      <c r="J20" s="241"/>
      <c r="K20" s="240"/>
      <c r="L20" s="240"/>
      <c r="M20" s="240"/>
      <c r="N20" s="241"/>
      <c r="O20" s="240"/>
      <c r="P20" s="241"/>
      <c r="Q20" s="241"/>
      <c r="R20" s="241"/>
      <c r="S20" s="241"/>
      <c r="T20" s="241"/>
      <c r="U20" s="241"/>
      <c r="V20" s="241"/>
      <c r="W20" s="241"/>
      <c r="X20" s="240"/>
      <c r="Y20" s="241"/>
      <c r="Z20" s="240"/>
      <c r="AA20" s="240"/>
      <c r="AB20" s="240"/>
      <c r="AC20" s="241"/>
      <c r="AD20" s="241"/>
      <c r="AE20" s="240"/>
      <c r="AF20" s="241"/>
      <c r="AG20" s="241"/>
      <c r="AH20" s="240"/>
      <c r="AI20" s="241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1"/>
      <c r="AY20" s="241"/>
      <c r="AZ20" s="240"/>
      <c r="BA20" s="241"/>
      <c r="BB20" s="241"/>
      <c r="BC20" s="241"/>
      <c r="BD20" s="241"/>
      <c r="BE20" s="240"/>
      <c r="BF20" s="240"/>
      <c r="BG20" s="240"/>
      <c r="BH20" s="241"/>
      <c r="BI20" s="241"/>
      <c r="BJ20" s="241"/>
      <c r="BK20" s="241"/>
      <c r="BL20" s="240"/>
      <c r="BM20" s="240"/>
      <c r="BN20" s="240"/>
      <c r="BO20" s="240"/>
      <c r="BP20" s="241"/>
      <c r="BQ20" s="240"/>
      <c r="BR20" s="240"/>
      <c r="BS20" s="240"/>
      <c r="BT20" s="241"/>
      <c r="BU20" s="241"/>
      <c r="BV20" s="241"/>
      <c r="BW20" s="241"/>
      <c r="BX20" s="241"/>
      <c r="BY20" s="240"/>
      <c r="BZ20" s="240"/>
      <c r="CA20" s="240"/>
      <c r="CB20" s="240"/>
      <c r="CC20" s="241"/>
      <c r="CD20" s="240"/>
      <c r="CE20" s="240"/>
      <c r="CF20" s="240"/>
      <c r="CG20" s="240"/>
      <c r="CH20" s="241"/>
      <c r="CI20" s="240"/>
      <c r="CJ20" s="240"/>
      <c r="CK20" s="241"/>
      <c r="CL20" s="240"/>
      <c r="CM20" s="240"/>
      <c r="CN20" s="240"/>
      <c r="CO20" s="240"/>
      <c r="CP20" s="241"/>
      <c r="CQ20" s="240"/>
      <c r="CR20" s="240"/>
      <c r="CS20" s="240"/>
      <c r="CT20" s="241"/>
      <c r="CU20" s="240"/>
      <c r="CV20" s="240"/>
      <c r="CW20" s="241"/>
      <c r="CX20" s="240"/>
      <c r="CY20" s="240"/>
      <c r="CZ20" s="240"/>
      <c r="DA20" s="240"/>
      <c r="DB20" s="241"/>
      <c r="DC20" s="240"/>
      <c r="DD20" s="241"/>
      <c r="DE20" s="240"/>
      <c r="DF20" s="240"/>
      <c r="DG20" s="241"/>
      <c r="DH20" s="240"/>
      <c r="DI20" s="241"/>
      <c r="DJ20" s="240"/>
      <c r="DK20" s="241"/>
      <c r="DL20" s="240"/>
      <c r="DM20" s="240"/>
      <c r="DN20" s="240"/>
      <c r="DO20" s="240"/>
      <c r="DP20" s="241"/>
      <c r="DQ20" s="241"/>
      <c r="DR20" s="241"/>
      <c r="DS20" s="240"/>
      <c r="DT20" s="240"/>
      <c r="DU20" s="241"/>
      <c r="DV20" s="240"/>
      <c r="DW20" s="240"/>
      <c r="DX20" s="240"/>
      <c r="DY20" s="240"/>
      <c r="DZ20" s="240"/>
      <c r="EA20" s="241"/>
      <c r="EB20" s="240"/>
      <c r="EC20" s="240"/>
      <c r="ED20" s="241"/>
      <c r="EE20" s="241"/>
      <c r="EF20" s="241"/>
      <c r="EG20" s="240"/>
      <c r="EH20" s="241"/>
      <c r="EI20" s="240"/>
      <c r="EJ20" s="240"/>
      <c r="EK20" s="240"/>
      <c r="EL20" s="240"/>
      <c r="EM20" s="240"/>
      <c r="EN20" s="240"/>
      <c r="EO20" s="241"/>
      <c r="EP20" s="241"/>
      <c r="EQ20" s="240"/>
      <c r="ER20" s="240"/>
      <c r="ES20" s="240"/>
      <c r="ET20" s="241"/>
      <c r="EU20" s="241"/>
      <c r="EV20" s="241"/>
      <c r="EW20" s="240"/>
      <c r="EX20" s="241"/>
      <c r="EY20" s="240"/>
      <c r="EZ20" s="240"/>
      <c r="FA20" s="240"/>
      <c r="FB20" s="240"/>
      <c r="FC20" s="240"/>
      <c r="FD20" s="240"/>
      <c r="FE20" s="240"/>
      <c r="FF20" s="240"/>
      <c r="FG20" s="240"/>
      <c r="FH20" s="240"/>
      <c r="FI20" s="240"/>
      <c r="FJ20" s="240"/>
      <c r="FK20" s="240"/>
      <c r="FL20" s="240"/>
      <c r="FM20" s="240"/>
      <c r="FN20" s="240"/>
      <c r="FO20" s="240"/>
      <c r="FP20" s="240"/>
      <c r="FQ20" s="240"/>
      <c r="FR20" s="240"/>
      <c r="FS20" s="240"/>
      <c r="FT20" s="240"/>
      <c r="FU20" s="240"/>
      <c r="FV20" s="240"/>
      <c r="FW20" s="240"/>
      <c r="FX20" s="240"/>
      <c r="FY20" s="240"/>
      <c r="FZ20" s="240"/>
      <c r="GA20" s="240"/>
      <c r="GB20" s="240"/>
      <c r="GC20" s="241"/>
      <c r="GD20" s="240"/>
      <c r="GE20" s="240"/>
      <c r="GF20" s="240"/>
      <c r="GG20" s="240"/>
      <c r="GH20" s="240"/>
      <c r="GI20" s="240"/>
      <c r="GJ20" s="240"/>
      <c r="GK20" s="240"/>
      <c r="GL20" s="241"/>
      <c r="GM20" s="240"/>
      <c r="GN20" s="240"/>
      <c r="GO20" s="240"/>
      <c r="GP20" s="240"/>
      <c r="GQ20" s="240"/>
      <c r="GR20" s="240"/>
      <c r="GS20" s="240"/>
      <c r="GT20" s="240"/>
      <c r="GU20" s="240"/>
      <c r="GV20" s="240"/>
      <c r="GW20" s="240"/>
      <c r="GX20" s="240"/>
      <c r="GY20" s="240"/>
      <c r="GZ20" s="240"/>
      <c r="HA20" s="240"/>
      <c r="HB20" s="240"/>
      <c r="HC20" s="240"/>
      <c r="HD20" s="240"/>
      <c r="HE20" s="240"/>
      <c r="HF20" s="240"/>
      <c r="HG20" s="240"/>
      <c r="HH20" s="240"/>
      <c r="HI20" s="240"/>
      <c r="HJ20" s="240"/>
      <c r="HK20" s="240"/>
      <c r="HL20" s="240"/>
      <c r="HM20" s="240"/>
      <c r="HN20" s="240"/>
      <c r="HO20" s="240"/>
      <c r="HP20" s="240"/>
      <c r="HQ20" s="240"/>
      <c r="HR20" s="240"/>
      <c r="HS20" s="240"/>
      <c r="HT20" s="240"/>
    </row>
    <row r="21" spans="1:228" ht="15">
      <c r="A21" s="239"/>
      <c r="B21" s="239"/>
      <c r="C21" s="240"/>
      <c r="D21" s="241"/>
      <c r="E21" s="240"/>
      <c r="F21" s="240"/>
      <c r="G21" s="241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1"/>
      <c r="T21" s="241"/>
      <c r="U21" s="240"/>
      <c r="V21" s="240"/>
      <c r="W21" s="240"/>
      <c r="X21" s="240"/>
      <c r="Y21" s="241"/>
      <c r="Z21" s="240"/>
      <c r="AA21" s="240"/>
      <c r="AB21" s="240"/>
      <c r="AC21" s="240"/>
      <c r="AD21" s="241"/>
      <c r="AE21" s="240"/>
      <c r="AF21" s="240"/>
      <c r="AG21" s="241"/>
      <c r="AH21" s="240"/>
      <c r="AI21" s="241"/>
      <c r="AJ21" s="240"/>
      <c r="AK21" s="240"/>
      <c r="AL21" s="240"/>
      <c r="AM21" s="241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240"/>
      <c r="BA21" s="240"/>
      <c r="BB21" s="240"/>
      <c r="BC21" s="240"/>
      <c r="BD21" s="240"/>
      <c r="BE21" s="240"/>
      <c r="BF21" s="240"/>
      <c r="BG21" s="240"/>
      <c r="BH21" s="241"/>
      <c r="BI21" s="240"/>
      <c r="BJ21" s="240"/>
      <c r="BK21" s="240"/>
      <c r="BL21" s="240"/>
      <c r="BM21" s="240"/>
      <c r="BN21" s="241"/>
      <c r="BO21" s="240"/>
      <c r="BP21" s="241"/>
      <c r="BQ21" s="240"/>
      <c r="BR21" s="240"/>
      <c r="BS21" s="240"/>
      <c r="BT21" s="240"/>
      <c r="BU21" s="240"/>
      <c r="BV21" s="240"/>
      <c r="BW21" s="240"/>
      <c r="BX21" s="240"/>
      <c r="BY21" s="240"/>
      <c r="BZ21" s="240"/>
      <c r="CA21" s="240"/>
      <c r="CB21" s="240"/>
      <c r="CC21" s="240"/>
      <c r="CD21" s="240"/>
      <c r="CE21" s="240"/>
      <c r="CF21" s="240"/>
      <c r="CG21" s="240"/>
      <c r="CH21" s="240"/>
      <c r="CI21" s="240"/>
      <c r="CJ21" s="240"/>
      <c r="CK21" s="240"/>
      <c r="CL21" s="240"/>
      <c r="CM21" s="240"/>
      <c r="CN21" s="240"/>
      <c r="CO21" s="240"/>
      <c r="CP21" s="240"/>
      <c r="CQ21" s="240"/>
      <c r="CR21" s="240"/>
      <c r="CS21" s="240"/>
      <c r="CT21" s="241"/>
      <c r="CU21" s="240"/>
      <c r="CV21" s="240"/>
      <c r="CW21" s="240"/>
      <c r="CX21" s="240"/>
      <c r="CY21" s="240"/>
      <c r="CZ21" s="240"/>
      <c r="DA21" s="240"/>
      <c r="DB21" s="240"/>
      <c r="DC21" s="240"/>
      <c r="DD21" s="240"/>
      <c r="DE21" s="240"/>
      <c r="DF21" s="240"/>
      <c r="DG21" s="240"/>
      <c r="DH21" s="240"/>
      <c r="DI21" s="240"/>
      <c r="DJ21" s="240"/>
      <c r="DK21" s="240"/>
      <c r="DL21" s="240"/>
      <c r="DM21" s="240"/>
      <c r="DN21" s="240"/>
      <c r="DO21" s="240"/>
      <c r="DP21" s="240"/>
      <c r="DQ21" s="240"/>
      <c r="DR21" s="240"/>
      <c r="DS21" s="240"/>
      <c r="DT21" s="240"/>
      <c r="DU21" s="240"/>
      <c r="DV21" s="240"/>
      <c r="DW21" s="240"/>
      <c r="DX21" s="240"/>
      <c r="DY21" s="240"/>
      <c r="DZ21" s="240"/>
      <c r="EA21" s="240"/>
      <c r="EB21" s="240"/>
      <c r="EC21" s="240"/>
      <c r="ED21" s="240"/>
      <c r="EE21" s="240"/>
      <c r="EF21" s="240"/>
      <c r="EG21" s="240"/>
      <c r="EH21" s="240"/>
      <c r="EI21" s="240"/>
      <c r="EJ21" s="240"/>
      <c r="EK21" s="240"/>
      <c r="EL21" s="240"/>
      <c r="EM21" s="240"/>
      <c r="EN21" s="240"/>
      <c r="EO21" s="240"/>
      <c r="EP21" s="240"/>
      <c r="EQ21" s="240"/>
      <c r="ER21" s="240"/>
      <c r="ES21" s="240"/>
      <c r="ET21" s="240"/>
      <c r="EU21" s="240"/>
      <c r="EV21" s="240"/>
      <c r="EW21" s="240"/>
      <c r="EX21" s="240"/>
      <c r="EY21" s="240"/>
      <c r="EZ21" s="240"/>
      <c r="FA21" s="240"/>
      <c r="FB21" s="240"/>
      <c r="FC21" s="240"/>
      <c r="FD21" s="240"/>
      <c r="FE21" s="240"/>
      <c r="FF21" s="240"/>
      <c r="FG21" s="240"/>
      <c r="FH21" s="240"/>
      <c r="FI21" s="240"/>
      <c r="FJ21" s="240"/>
      <c r="FK21" s="240"/>
      <c r="FL21" s="240"/>
      <c r="FM21" s="240"/>
      <c r="FN21" s="240"/>
      <c r="FO21" s="240"/>
      <c r="FP21" s="240"/>
      <c r="FQ21" s="240"/>
      <c r="FR21" s="240"/>
      <c r="FS21" s="240"/>
      <c r="FT21" s="240"/>
      <c r="FU21" s="240"/>
      <c r="FV21" s="240"/>
      <c r="FW21" s="240"/>
      <c r="FX21" s="240"/>
      <c r="FY21" s="240"/>
      <c r="FZ21" s="240"/>
      <c r="GA21" s="240"/>
      <c r="GB21" s="240"/>
      <c r="GC21" s="241"/>
      <c r="GD21" s="240"/>
      <c r="GE21" s="240"/>
      <c r="GF21" s="240"/>
      <c r="GG21" s="240"/>
      <c r="GH21" s="241"/>
      <c r="GI21" s="241"/>
      <c r="GJ21" s="240"/>
      <c r="GK21" s="241"/>
      <c r="GL21" s="241"/>
      <c r="GM21" s="241"/>
      <c r="GN21" s="241"/>
      <c r="GO21" s="241"/>
      <c r="GP21" s="241"/>
      <c r="GQ21" s="241"/>
      <c r="GR21" s="241"/>
      <c r="GS21" s="241"/>
      <c r="GT21" s="241"/>
      <c r="GU21" s="241"/>
      <c r="GV21" s="241"/>
      <c r="GW21" s="241"/>
      <c r="GX21" s="241"/>
      <c r="GY21" s="241"/>
      <c r="GZ21" s="241"/>
      <c r="HA21" s="241"/>
      <c r="HB21" s="241"/>
      <c r="HC21" s="241"/>
      <c r="HD21" s="241"/>
      <c r="HE21" s="241"/>
      <c r="HF21" s="241"/>
      <c r="HG21" s="241"/>
      <c r="HH21" s="241"/>
      <c r="HI21" s="241"/>
      <c r="HJ21" s="241"/>
      <c r="HK21" s="241"/>
      <c r="HL21" s="241"/>
      <c r="HM21" s="241"/>
      <c r="HN21" s="241"/>
      <c r="HO21" s="241"/>
      <c r="HP21" s="241"/>
      <c r="HQ21" s="241"/>
      <c r="HR21" s="241"/>
      <c r="HS21" s="241"/>
      <c r="HT21" s="241"/>
    </row>
    <row r="22" spans="1:228" ht="15">
      <c r="A22" s="239"/>
      <c r="B22" s="239"/>
      <c r="C22" s="240"/>
      <c r="D22" s="240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0"/>
      <c r="S22" s="241"/>
      <c r="T22" s="241"/>
      <c r="U22" s="241"/>
      <c r="V22" s="241"/>
      <c r="W22" s="240"/>
      <c r="X22" s="241"/>
      <c r="Y22" s="241"/>
      <c r="Z22" s="240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1"/>
      <c r="BG22" s="241"/>
      <c r="BH22" s="241"/>
      <c r="BI22" s="241"/>
      <c r="BJ22" s="241"/>
      <c r="BK22" s="241"/>
      <c r="BL22" s="241"/>
      <c r="BM22" s="241"/>
      <c r="BN22" s="241"/>
      <c r="BO22" s="241"/>
      <c r="BP22" s="241"/>
      <c r="BQ22" s="241"/>
      <c r="BR22" s="241"/>
      <c r="BS22" s="241"/>
      <c r="BT22" s="241"/>
      <c r="BU22" s="241"/>
      <c r="BV22" s="241"/>
      <c r="BW22" s="241"/>
      <c r="BX22" s="241"/>
      <c r="BY22" s="241"/>
      <c r="BZ22" s="241"/>
      <c r="CA22" s="241"/>
      <c r="CB22" s="241"/>
      <c r="CC22" s="241"/>
      <c r="CD22" s="241"/>
      <c r="CE22" s="241"/>
      <c r="CF22" s="241"/>
      <c r="CG22" s="241"/>
      <c r="CH22" s="241"/>
      <c r="CI22" s="241"/>
      <c r="CJ22" s="241"/>
      <c r="CK22" s="241"/>
      <c r="CL22" s="241"/>
      <c r="CM22" s="241"/>
      <c r="CN22" s="241"/>
      <c r="CO22" s="241"/>
      <c r="CP22" s="241"/>
      <c r="CQ22" s="241"/>
      <c r="CR22" s="241"/>
      <c r="CS22" s="241"/>
      <c r="CT22" s="241"/>
      <c r="CU22" s="241"/>
      <c r="CV22" s="241"/>
      <c r="CW22" s="241"/>
      <c r="CX22" s="241"/>
      <c r="CY22" s="241"/>
      <c r="CZ22" s="241"/>
      <c r="DA22" s="241"/>
      <c r="DB22" s="241"/>
      <c r="DC22" s="241"/>
      <c r="DD22" s="241"/>
      <c r="DE22" s="241"/>
      <c r="DF22" s="241"/>
      <c r="DG22" s="241"/>
      <c r="DH22" s="241"/>
      <c r="DI22" s="241"/>
      <c r="DJ22" s="241"/>
      <c r="DK22" s="241"/>
      <c r="DL22" s="241"/>
      <c r="DM22" s="241"/>
      <c r="DN22" s="241"/>
      <c r="DO22" s="241"/>
      <c r="DP22" s="241"/>
      <c r="DQ22" s="241"/>
      <c r="DR22" s="241"/>
      <c r="DS22" s="241"/>
      <c r="DT22" s="241"/>
      <c r="DU22" s="241"/>
      <c r="DV22" s="241"/>
      <c r="DW22" s="241"/>
      <c r="DX22" s="241"/>
      <c r="DY22" s="241"/>
      <c r="DZ22" s="241"/>
      <c r="EA22" s="241"/>
      <c r="EB22" s="241"/>
      <c r="EC22" s="241"/>
      <c r="ED22" s="241"/>
      <c r="EE22" s="241"/>
      <c r="EF22" s="241"/>
      <c r="EG22" s="241"/>
      <c r="EH22" s="241"/>
      <c r="EI22" s="241"/>
      <c r="EJ22" s="241"/>
      <c r="EK22" s="241"/>
      <c r="EL22" s="241"/>
      <c r="EM22" s="241"/>
      <c r="EN22" s="241"/>
      <c r="EO22" s="241"/>
      <c r="EP22" s="241"/>
      <c r="EQ22" s="241"/>
      <c r="ER22" s="241"/>
      <c r="ES22" s="241"/>
      <c r="ET22" s="241"/>
      <c r="EU22" s="241"/>
      <c r="EV22" s="241"/>
      <c r="EW22" s="241"/>
      <c r="EX22" s="241"/>
      <c r="EY22" s="241"/>
      <c r="EZ22" s="241"/>
      <c r="FA22" s="241"/>
      <c r="FB22" s="241"/>
      <c r="FC22" s="241"/>
      <c r="FD22" s="241"/>
      <c r="FE22" s="241"/>
      <c r="FF22" s="241"/>
      <c r="FG22" s="241"/>
      <c r="FH22" s="241"/>
      <c r="FI22" s="241"/>
      <c r="FJ22" s="240"/>
      <c r="FK22" s="240"/>
      <c r="FL22" s="240"/>
      <c r="FM22" s="240"/>
      <c r="FN22" s="240"/>
      <c r="FO22" s="240"/>
      <c r="FP22" s="240"/>
      <c r="FQ22" s="240"/>
      <c r="FR22" s="241"/>
      <c r="FS22" s="241"/>
      <c r="FT22" s="240"/>
      <c r="FU22" s="241"/>
      <c r="FV22" s="240"/>
      <c r="FW22" s="241"/>
      <c r="FX22" s="240"/>
      <c r="FY22" s="241"/>
      <c r="FZ22" s="240"/>
      <c r="GA22" s="240"/>
      <c r="GB22" s="240"/>
      <c r="GC22" s="241"/>
      <c r="GD22" s="241"/>
      <c r="GE22" s="240"/>
      <c r="GF22" s="240"/>
      <c r="GG22" s="241"/>
      <c r="GH22" s="241"/>
      <c r="GI22" s="241"/>
      <c r="GJ22" s="241"/>
      <c r="GK22" s="240"/>
      <c r="GL22" s="240"/>
      <c r="GM22" s="240"/>
      <c r="GN22" s="240"/>
      <c r="GO22" s="240"/>
      <c r="GP22" s="240"/>
      <c r="GQ22" s="240"/>
      <c r="GR22" s="240"/>
      <c r="GS22" s="240"/>
      <c r="GT22" s="240"/>
      <c r="GU22" s="240"/>
      <c r="GV22" s="240"/>
      <c r="GW22" s="240"/>
      <c r="GX22" s="240"/>
      <c r="GY22" s="240"/>
      <c r="GZ22" s="240"/>
      <c r="HA22" s="240"/>
      <c r="HB22" s="240"/>
      <c r="HC22" s="240"/>
      <c r="HD22" s="240"/>
      <c r="HE22" s="240"/>
      <c r="HF22" s="240"/>
      <c r="HG22" s="240"/>
      <c r="HH22" s="240"/>
      <c r="HI22" s="240"/>
      <c r="HJ22" s="240"/>
      <c r="HK22" s="240"/>
      <c r="HL22" s="240"/>
      <c r="HM22" s="240"/>
      <c r="HN22" s="240"/>
      <c r="HO22" s="240"/>
      <c r="HP22" s="240"/>
      <c r="HQ22" s="240"/>
      <c r="HR22" s="240"/>
      <c r="HS22" s="240"/>
      <c r="HT22" s="241"/>
    </row>
    <row r="23" spans="1:228" ht="15">
      <c r="A23" s="239"/>
      <c r="B23" s="239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1"/>
      <c r="AE23" s="240"/>
      <c r="AF23" s="240"/>
      <c r="AG23" s="240"/>
      <c r="AH23" s="241"/>
      <c r="AI23" s="240"/>
      <c r="AJ23" s="240"/>
      <c r="AK23" s="240"/>
      <c r="AL23" s="240"/>
      <c r="AM23" s="240"/>
      <c r="AN23" s="240"/>
      <c r="AO23" s="240"/>
      <c r="AP23" s="241"/>
      <c r="AQ23" s="240"/>
      <c r="AR23" s="240"/>
      <c r="AS23" s="240"/>
      <c r="AT23" s="240"/>
      <c r="AU23" s="240"/>
      <c r="AV23" s="240"/>
      <c r="AW23" s="240"/>
      <c r="AX23" s="241"/>
      <c r="AY23" s="240"/>
      <c r="AZ23" s="240"/>
      <c r="BA23" s="240"/>
      <c r="BB23" s="240"/>
      <c r="BC23" s="240"/>
      <c r="BD23" s="240"/>
      <c r="BE23" s="240"/>
      <c r="BF23" s="240"/>
      <c r="BG23" s="240"/>
      <c r="BH23" s="240"/>
      <c r="BI23" s="240"/>
      <c r="BJ23" s="240"/>
      <c r="BK23" s="240"/>
      <c r="BL23" s="240"/>
      <c r="BM23" s="240"/>
      <c r="BN23" s="240"/>
      <c r="BO23" s="240"/>
      <c r="BP23" s="240"/>
      <c r="BQ23" s="240"/>
      <c r="BR23" s="240"/>
      <c r="BS23" s="240"/>
      <c r="BT23" s="240"/>
      <c r="BU23" s="240"/>
      <c r="BV23" s="240"/>
      <c r="BW23" s="240"/>
      <c r="BX23" s="240"/>
      <c r="BY23" s="240"/>
      <c r="BZ23" s="240"/>
      <c r="CA23" s="240"/>
      <c r="CB23" s="240"/>
      <c r="CC23" s="240"/>
      <c r="CD23" s="240"/>
      <c r="CE23" s="240"/>
      <c r="CF23" s="240"/>
      <c r="CG23" s="240"/>
      <c r="CH23" s="240"/>
      <c r="CI23" s="240"/>
      <c r="CJ23" s="240"/>
      <c r="CK23" s="240"/>
      <c r="CL23" s="240"/>
      <c r="CM23" s="240"/>
      <c r="CN23" s="240"/>
      <c r="CO23" s="240"/>
      <c r="CP23" s="240"/>
      <c r="CQ23" s="240"/>
      <c r="CR23" s="240"/>
      <c r="CS23" s="240"/>
      <c r="CT23" s="240"/>
      <c r="CU23" s="240"/>
      <c r="CV23" s="241"/>
      <c r="CW23" s="240"/>
      <c r="CX23" s="240"/>
      <c r="CY23" s="240"/>
      <c r="CZ23" s="240"/>
      <c r="DA23" s="240"/>
      <c r="DB23" s="240"/>
      <c r="DC23" s="240"/>
      <c r="DD23" s="240"/>
      <c r="DE23" s="240"/>
      <c r="DF23" s="240"/>
      <c r="DG23" s="240"/>
      <c r="DH23" s="240"/>
      <c r="DI23" s="240"/>
      <c r="DJ23" s="240"/>
      <c r="DK23" s="240"/>
      <c r="DL23" s="240"/>
      <c r="DM23" s="240"/>
      <c r="DN23" s="240"/>
      <c r="DO23" s="240"/>
      <c r="DP23" s="240"/>
      <c r="DQ23" s="240"/>
      <c r="DR23" s="240"/>
      <c r="DS23" s="240"/>
      <c r="DT23" s="240"/>
      <c r="DU23" s="240"/>
      <c r="DV23" s="240"/>
      <c r="DW23" s="240"/>
      <c r="DX23" s="240"/>
      <c r="DY23" s="240"/>
      <c r="DZ23" s="241"/>
      <c r="EA23" s="240"/>
      <c r="EB23" s="240"/>
      <c r="EC23" s="240"/>
      <c r="ED23" s="240"/>
      <c r="EE23" s="240"/>
      <c r="EF23" s="240"/>
      <c r="EG23" s="240"/>
      <c r="EH23" s="240"/>
      <c r="EI23" s="240"/>
      <c r="EJ23" s="240"/>
      <c r="EK23" s="240"/>
      <c r="EL23" s="240"/>
      <c r="EM23" s="240"/>
      <c r="EN23" s="240"/>
      <c r="EO23" s="240"/>
      <c r="EP23" s="240"/>
      <c r="EQ23" s="240"/>
      <c r="ER23" s="240"/>
      <c r="ES23" s="240"/>
      <c r="ET23" s="240"/>
      <c r="EU23" s="240"/>
      <c r="EV23" s="240"/>
      <c r="EW23" s="240"/>
      <c r="EX23" s="240"/>
      <c r="EY23" s="240"/>
      <c r="EZ23" s="240"/>
      <c r="FA23" s="240"/>
      <c r="FB23" s="240"/>
      <c r="FC23" s="240"/>
      <c r="FD23" s="240"/>
      <c r="FE23" s="240"/>
      <c r="FF23" s="240"/>
      <c r="FG23" s="240"/>
      <c r="FH23" s="240"/>
      <c r="FI23" s="240"/>
      <c r="FJ23" s="240"/>
      <c r="FK23" s="240"/>
      <c r="FL23" s="240"/>
      <c r="FM23" s="240"/>
      <c r="FN23" s="240"/>
      <c r="FO23" s="240"/>
      <c r="FP23" s="240"/>
      <c r="FQ23" s="240"/>
      <c r="FR23" s="240"/>
      <c r="FS23" s="240"/>
      <c r="FT23" s="240"/>
      <c r="FU23" s="240"/>
      <c r="FV23" s="240"/>
      <c r="FW23" s="240"/>
      <c r="FX23" s="240"/>
      <c r="FY23" s="240"/>
      <c r="FZ23" s="240"/>
      <c r="GA23" s="240"/>
      <c r="GB23" s="240"/>
      <c r="GC23" s="241"/>
      <c r="GD23" s="240"/>
      <c r="GE23" s="240"/>
      <c r="GF23" s="240"/>
      <c r="GG23" s="240"/>
      <c r="GH23" s="240"/>
      <c r="GI23" s="240"/>
      <c r="GJ23" s="240"/>
      <c r="GK23" s="240"/>
      <c r="GL23" s="241"/>
      <c r="GM23" s="240"/>
      <c r="GN23" s="240"/>
      <c r="GO23" s="240"/>
      <c r="GP23" s="240"/>
      <c r="GQ23" s="241"/>
      <c r="GR23" s="240"/>
      <c r="GS23" s="240"/>
      <c r="GT23" s="241"/>
      <c r="GU23" s="241"/>
      <c r="GV23" s="240"/>
      <c r="GW23" s="241"/>
      <c r="GX23" s="241"/>
      <c r="GY23" s="241"/>
      <c r="GZ23" s="241"/>
      <c r="HA23" s="241"/>
      <c r="HB23" s="240"/>
      <c r="HC23" s="240"/>
      <c r="HD23" s="241"/>
      <c r="HE23" s="240"/>
      <c r="HF23" s="241"/>
      <c r="HG23" s="240"/>
      <c r="HH23" s="241"/>
      <c r="HI23" s="241"/>
      <c r="HJ23" s="241"/>
      <c r="HK23" s="241"/>
      <c r="HL23" s="241"/>
      <c r="HM23" s="241"/>
      <c r="HN23" s="241"/>
      <c r="HO23" s="240"/>
      <c r="HP23" s="240"/>
      <c r="HQ23" s="241"/>
      <c r="HR23" s="240"/>
      <c r="HS23" s="241"/>
      <c r="HT23" s="241"/>
    </row>
    <row r="24" spans="1:228" ht="15">
      <c r="A24" s="239"/>
      <c r="B24" s="239"/>
      <c r="C24" s="240"/>
      <c r="D24" s="241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1"/>
      <c r="R24" s="241"/>
      <c r="S24" s="241"/>
      <c r="T24" s="240"/>
      <c r="U24" s="240"/>
      <c r="V24" s="240"/>
      <c r="W24" s="241"/>
      <c r="X24" s="240"/>
      <c r="Y24" s="241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1"/>
      <c r="AO24" s="241"/>
      <c r="AP24" s="241"/>
      <c r="AQ24" s="240"/>
      <c r="AR24" s="241"/>
      <c r="AS24" s="241"/>
      <c r="AT24" s="241"/>
      <c r="AU24" s="240"/>
      <c r="AV24" s="241"/>
      <c r="AW24" s="240"/>
      <c r="AX24" s="240"/>
      <c r="AY24" s="240"/>
      <c r="AZ24" s="240"/>
      <c r="BA24" s="240"/>
      <c r="BB24" s="240"/>
      <c r="BC24" s="240"/>
      <c r="BD24" s="240"/>
      <c r="BE24" s="240"/>
      <c r="BF24" s="240"/>
      <c r="BG24" s="240"/>
      <c r="BH24" s="240"/>
      <c r="BI24" s="241"/>
      <c r="BJ24" s="240"/>
      <c r="BK24" s="240"/>
      <c r="BL24" s="240"/>
      <c r="BM24" s="240"/>
      <c r="BN24" s="240"/>
      <c r="BO24" s="241"/>
      <c r="BP24" s="241"/>
      <c r="BQ24" s="241"/>
      <c r="BR24" s="240"/>
      <c r="BS24" s="240"/>
      <c r="BT24" s="240"/>
      <c r="BU24" s="240"/>
      <c r="BV24" s="241"/>
      <c r="BW24" s="241"/>
      <c r="BX24" s="240"/>
      <c r="BY24" s="241"/>
      <c r="BZ24" s="241"/>
      <c r="CA24" s="240"/>
      <c r="CB24" s="241"/>
      <c r="CC24" s="240"/>
      <c r="CD24" s="241"/>
      <c r="CE24" s="241"/>
      <c r="CF24" s="240"/>
      <c r="CG24" s="240"/>
      <c r="CH24" s="240"/>
      <c r="CI24" s="240"/>
      <c r="CJ24" s="240"/>
      <c r="CK24" s="240"/>
      <c r="CL24" s="240"/>
      <c r="CM24" s="240"/>
      <c r="CN24" s="240"/>
      <c r="CO24" s="240"/>
      <c r="CP24" s="240"/>
      <c r="CQ24" s="240"/>
      <c r="CR24" s="240"/>
      <c r="CS24" s="240"/>
      <c r="CT24" s="240"/>
      <c r="CU24" s="240"/>
      <c r="CV24" s="240"/>
      <c r="CW24" s="240"/>
      <c r="CX24" s="240"/>
      <c r="CY24" s="240"/>
      <c r="CZ24" s="240"/>
      <c r="DA24" s="240"/>
      <c r="DB24" s="240"/>
      <c r="DC24" s="240"/>
      <c r="DD24" s="240"/>
      <c r="DE24" s="240"/>
      <c r="DF24" s="240"/>
      <c r="DG24" s="240"/>
      <c r="DH24" s="240"/>
      <c r="DI24" s="240"/>
      <c r="DJ24" s="240"/>
      <c r="DK24" s="240"/>
      <c r="DL24" s="240"/>
      <c r="DM24" s="240"/>
      <c r="DN24" s="240"/>
      <c r="DO24" s="240"/>
      <c r="DP24" s="241"/>
      <c r="DQ24" s="241"/>
      <c r="DR24" s="240"/>
      <c r="DS24" s="240"/>
      <c r="DT24" s="240"/>
      <c r="DU24" s="241"/>
      <c r="DV24" s="240"/>
      <c r="DW24" s="240"/>
      <c r="DX24" s="241"/>
      <c r="DY24" s="241"/>
      <c r="DZ24" s="240"/>
      <c r="EA24" s="240"/>
      <c r="EB24" s="240"/>
      <c r="EC24" s="240"/>
      <c r="ED24" s="241"/>
      <c r="EE24" s="241"/>
      <c r="EF24" s="240"/>
      <c r="EG24" s="240"/>
      <c r="EH24" s="240"/>
      <c r="EI24" s="241"/>
      <c r="EJ24" s="241"/>
      <c r="EK24" s="241"/>
      <c r="EL24" s="241"/>
      <c r="EM24" s="241"/>
      <c r="EN24" s="240"/>
      <c r="EO24" s="240"/>
      <c r="EP24" s="241"/>
      <c r="EQ24" s="240"/>
      <c r="ER24" s="240"/>
      <c r="ES24" s="240"/>
      <c r="ET24" s="241"/>
      <c r="EU24" s="240"/>
      <c r="EV24" s="241"/>
      <c r="EW24" s="240"/>
      <c r="EX24" s="241"/>
      <c r="EY24" s="241"/>
      <c r="EZ24" s="241"/>
      <c r="FA24" s="241"/>
      <c r="FB24" s="241"/>
      <c r="FC24" s="241"/>
      <c r="FD24" s="240"/>
      <c r="FE24" s="240"/>
      <c r="FF24" s="240"/>
      <c r="FG24" s="240"/>
      <c r="FH24" s="240"/>
      <c r="FI24" s="240"/>
      <c r="FJ24" s="241"/>
      <c r="FK24" s="241"/>
      <c r="FL24" s="241"/>
      <c r="FM24" s="241"/>
      <c r="FN24" s="241"/>
      <c r="FO24" s="241"/>
      <c r="FP24" s="241"/>
      <c r="FQ24" s="241"/>
      <c r="FR24" s="241"/>
      <c r="FS24" s="240"/>
      <c r="FT24" s="240"/>
      <c r="FU24" s="241"/>
      <c r="FV24" s="241"/>
      <c r="FW24" s="240"/>
      <c r="FX24" s="241"/>
      <c r="FY24" s="241"/>
      <c r="FZ24" s="241"/>
      <c r="GA24" s="241"/>
      <c r="GB24" s="240"/>
      <c r="GC24" s="241"/>
      <c r="GD24" s="241"/>
      <c r="GE24" s="241"/>
      <c r="GF24" s="240"/>
      <c r="GG24" s="240"/>
      <c r="GH24" s="241"/>
      <c r="GI24" s="241"/>
      <c r="GJ24" s="241"/>
      <c r="GK24" s="240"/>
      <c r="GL24" s="240"/>
      <c r="GM24" s="241"/>
      <c r="GN24" s="240"/>
      <c r="GO24" s="240"/>
      <c r="GP24" s="240"/>
      <c r="GQ24" s="241"/>
      <c r="GR24" s="240"/>
      <c r="GS24" s="240"/>
      <c r="GT24" s="241"/>
      <c r="GU24" s="240"/>
      <c r="GV24" s="240"/>
      <c r="GW24" s="240"/>
      <c r="GX24" s="240"/>
      <c r="GY24" s="240"/>
      <c r="GZ24" s="240"/>
      <c r="HA24" s="240"/>
      <c r="HB24" s="240"/>
      <c r="HC24" s="240"/>
      <c r="HD24" s="240"/>
      <c r="HE24" s="240"/>
      <c r="HF24" s="240"/>
      <c r="HG24" s="240"/>
      <c r="HH24" s="240"/>
      <c r="HI24" s="240"/>
      <c r="HJ24" s="240"/>
      <c r="HK24" s="240"/>
      <c r="HL24" s="240"/>
      <c r="HM24" s="240"/>
      <c r="HN24" s="240"/>
      <c r="HO24" s="240"/>
      <c r="HP24" s="240"/>
      <c r="HQ24" s="240"/>
      <c r="HR24" s="240"/>
      <c r="HS24" s="240"/>
      <c r="HT24" s="241"/>
    </row>
    <row r="25" spans="1:228" ht="15">
      <c r="A25" s="239"/>
      <c r="B25" s="239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240"/>
      <c r="BG25" s="240"/>
      <c r="BH25" s="240"/>
      <c r="BI25" s="240"/>
      <c r="BJ25" s="240"/>
      <c r="BK25" s="240"/>
      <c r="BL25" s="240"/>
      <c r="BM25" s="240"/>
      <c r="BN25" s="240"/>
      <c r="BO25" s="240"/>
      <c r="BP25" s="240"/>
      <c r="BQ25" s="240"/>
      <c r="BR25" s="240"/>
      <c r="BS25" s="240"/>
      <c r="BT25" s="240"/>
      <c r="BU25" s="240"/>
      <c r="BV25" s="240"/>
      <c r="BW25" s="240"/>
      <c r="BX25" s="240"/>
      <c r="BY25" s="240"/>
      <c r="BZ25" s="240"/>
      <c r="CA25" s="240"/>
      <c r="CB25" s="240"/>
      <c r="CC25" s="240"/>
      <c r="CD25" s="240"/>
      <c r="CE25" s="240"/>
      <c r="CF25" s="240"/>
      <c r="CG25" s="240"/>
      <c r="CH25" s="240"/>
      <c r="CI25" s="240"/>
      <c r="CJ25" s="240"/>
      <c r="CK25" s="240"/>
      <c r="CL25" s="240"/>
      <c r="CM25" s="240"/>
      <c r="CN25" s="240"/>
      <c r="CO25" s="240"/>
      <c r="CP25" s="240"/>
      <c r="CQ25" s="240"/>
      <c r="CR25" s="240"/>
      <c r="CS25" s="240"/>
      <c r="CT25" s="240"/>
      <c r="CU25" s="240"/>
      <c r="CV25" s="240"/>
      <c r="CW25" s="240"/>
      <c r="CX25" s="240"/>
      <c r="CY25" s="240"/>
      <c r="CZ25" s="240"/>
      <c r="DA25" s="240"/>
      <c r="DB25" s="240"/>
      <c r="DC25" s="240"/>
      <c r="DD25" s="240"/>
      <c r="DE25" s="240"/>
      <c r="DF25" s="240"/>
      <c r="DG25" s="240"/>
      <c r="DH25" s="240"/>
      <c r="DI25" s="240"/>
      <c r="DJ25" s="240"/>
      <c r="DK25" s="240"/>
      <c r="DL25" s="240"/>
      <c r="DM25" s="240"/>
      <c r="DN25" s="240"/>
      <c r="DO25" s="240"/>
      <c r="DP25" s="240"/>
      <c r="DQ25" s="240"/>
      <c r="DR25" s="240"/>
      <c r="DS25" s="240"/>
      <c r="DT25" s="240"/>
      <c r="DU25" s="240"/>
      <c r="DV25" s="240"/>
      <c r="DW25" s="240"/>
      <c r="DX25" s="240"/>
      <c r="DY25" s="240"/>
      <c r="DZ25" s="240"/>
      <c r="EA25" s="240"/>
      <c r="EB25" s="240"/>
      <c r="EC25" s="240"/>
      <c r="ED25" s="240"/>
      <c r="EE25" s="240"/>
      <c r="EF25" s="240"/>
      <c r="EG25" s="240"/>
      <c r="EH25" s="240"/>
      <c r="EI25" s="240"/>
      <c r="EJ25" s="240"/>
      <c r="EK25" s="240"/>
      <c r="EL25" s="240"/>
      <c r="EM25" s="240"/>
      <c r="EN25" s="240"/>
      <c r="EO25" s="240"/>
      <c r="EP25" s="240"/>
      <c r="EQ25" s="240"/>
      <c r="ER25" s="240"/>
      <c r="ES25" s="240"/>
      <c r="ET25" s="240"/>
      <c r="EU25" s="240"/>
      <c r="EV25" s="240"/>
      <c r="EW25" s="240"/>
      <c r="EX25" s="240"/>
      <c r="EY25" s="241"/>
      <c r="EZ25" s="241"/>
      <c r="FA25" s="241"/>
      <c r="FB25" s="241"/>
      <c r="FC25" s="240"/>
      <c r="FD25" s="241"/>
      <c r="FE25" s="241"/>
      <c r="FF25" s="240"/>
      <c r="FG25" s="241"/>
      <c r="FH25" s="241"/>
      <c r="FI25" s="240"/>
      <c r="FJ25" s="241"/>
      <c r="FK25" s="241"/>
      <c r="FL25" s="241"/>
      <c r="FM25" s="241"/>
      <c r="FN25" s="241"/>
      <c r="FO25" s="240"/>
      <c r="FP25" s="240"/>
      <c r="FQ25" s="241"/>
      <c r="FR25" s="240"/>
      <c r="FS25" s="241"/>
      <c r="FT25" s="241"/>
      <c r="FU25" s="241"/>
      <c r="FV25" s="240"/>
      <c r="FW25" s="241"/>
      <c r="FX25" s="240"/>
      <c r="FY25" s="240"/>
      <c r="FZ25" s="241"/>
      <c r="GA25" s="241"/>
      <c r="GB25" s="241"/>
      <c r="GC25" s="241"/>
      <c r="GD25" s="241"/>
      <c r="GE25" s="241"/>
      <c r="GF25" s="240"/>
      <c r="GG25" s="240"/>
      <c r="GH25" s="240"/>
      <c r="GI25" s="241"/>
      <c r="GJ25" s="240"/>
      <c r="GK25" s="241"/>
      <c r="GL25" s="241"/>
      <c r="GM25" s="240"/>
      <c r="GN25" s="240"/>
      <c r="GO25" s="241"/>
      <c r="GP25" s="241"/>
      <c r="GQ25" s="241"/>
      <c r="GR25" s="241"/>
      <c r="GS25" s="241"/>
      <c r="GT25" s="240"/>
      <c r="GU25" s="241"/>
      <c r="GV25" s="241"/>
      <c r="GW25" s="241"/>
      <c r="GX25" s="241"/>
      <c r="GY25" s="241"/>
      <c r="GZ25" s="241"/>
      <c r="HA25" s="241"/>
      <c r="HB25" s="240"/>
      <c r="HC25" s="241"/>
      <c r="HD25" s="241"/>
      <c r="HE25" s="241"/>
      <c r="HF25" s="241"/>
      <c r="HG25" s="241"/>
      <c r="HH25" s="241"/>
      <c r="HI25" s="241"/>
      <c r="HJ25" s="241"/>
      <c r="HK25" s="241"/>
      <c r="HL25" s="241"/>
      <c r="HM25" s="241"/>
      <c r="HN25" s="241"/>
      <c r="HO25" s="241"/>
      <c r="HP25" s="241"/>
      <c r="HQ25" s="241"/>
      <c r="HR25" s="241"/>
      <c r="HS25" s="241"/>
      <c r="HT25" s="241"/>
    </row>
    <row r="26" spans="1:228" ht="15">
      <c r="A26" s="239"/>
      <c r="B26" s="239"/>
      <c r="C26" s="240"/>
      <c r="D26" s="241"/>
      <c r="E26" s="241"/>
      <c r="F26" s="240"/>
      <c r="G26" s="241"/>
      <c r="H26" s="241"/>
      <c r="I26" s="240"/>
      <c r="J26" s="241"/>
      <c r="K26" s="241"/>
      <c r="L26" s="240"/>
      <c r="M26" s="241"/>
      <c r="N26" s="241"/>
      <c r="O26" s="240"/>
      <c r="P26" s="241"/>
      <c r="Q26" s="241"/>
      <c r="R26" s="240"/>
      <c r="S26" s="241"/>
      <c r="T26" s="241"/>
      <c r="U26" s="240"/>
      <c r="V26" s="241"/>
      <c r="W26" s="241"/>
      <c r="X26" s="241"/>
      <c r="Y26" s="241"/>
      <c r="Z26" s="241"/>
      <c r="AA26" s="241"/>
      <c r="AB26" s="241"/>
      <c r="AC26" s="241"/>
      <c r="AD26" s="240"/>
      <c r="AE26" s="241"/>
      <c r="AF26" s="240"/>
      <c r="AG26" s="241"/>
      <c r="AH26" s="241"/>
      <c r="AI26" s="241"/>
      <c r="AJ26" s="241"/>
      <c r="AK26" s="241"/>
      <c r="AL26" s="240"/>
      <c r="AM26" s="241"/>
      <c r="AN26" s="241"/>
      <c r="AO26" s="241"/>
      <c r="AP26" s="240"/>
      <c r="AQ26" s="240"/>
      <c r="AR26" s="240"/>
      <c r="AS26" s="240"/>
      <c r="AT26" s="240"/>
      <c r="AU26" s="241"/>
      <c r="AV26" s="241"/>
      <c r="AW26" s="241"/>
      <c r="AX26" s="241"/>
      <c r="AY26" s="240"/>
      <c r="AZ26" s="241"/>
      <c r="BA26" s="240"/>
      <c r="BB26" s="240"/>
      <c r="BC26" s="240"/>
      <c r="BD26" s="240"/>
      <c r="BE26" s="241"/>
      <c r="BF26" s="240"/>
      <c r="BG26" s="240"/>
      <c r="BH26" s="240"/>
      <c r="BI26" s="241"/>
      <c r="BJ26" s="241"/>
      <c r="BK26" s="240"/>
      <c r="BL26" s="241"/>
      <c r="BM26" s="240"/>
      <c r="BN26" s="240"/>
      <c r="BO26" s="241"/>
      <c r="BP26" s="240"/>
      <c r="BQ26" s="240"/>
      <c r="BR26" s="240"/>
      <c r="BS26" s="240"/>
      <c r="BT26" s="240"/>
      <c r="BU26" s="240"/>
      <c r="BV26" s="241"/>
      <c r="BW26" s="240"/>
      <c r="BX26" s="241"/>
      <c r="BY26" s="240"/>
      <c r="BZ26" s="241"/>
      <c r="CA26" s="241"/>
      <c r="CB26" s="241"/>
      <c r="CC26" s="241"/>
      <c r="CD26" s="240"/>
      <c r="CE26" s="240"/>
      <c r="CF26" s="241"/>
      <c r="CG26" s="241"/>
      <c r="CH26" s="240"/>
      <c r="CI26" s="240"/>
      <c r="CJ26" s="241"/>
      <c r="CK26" s="241"/>
      <c r="CL26" s="241"/>
      <c r="CM26" s="240"/>
      <c r="CN26" s="240"/>
      <c r="CO26" s="241"/>
      <c r="CP26" s="240"/>
      <c r="CQ26" s="240"/>
      <c r="CR26" s="240"/>
      <c r="CS26" s="241"/>
      <c r="CT26" s="241"/>
      <c r="CU26" s="241"/>
      <c r="CV26" s="241"/>
      <c r="CW26" s="241"/>
      <c r="CX26" s="241"/>
      <c r="CY26" s="241"/>
      <c r="CZ26" s="240"/>
      <c r="DA26" s="241"/>
      <c r="DB26" s="240"/>
      <c r="DC26" s="241"/>
      <c r="DD26" s="240"/>
      <c r="DE26" s="241"/>
      <c r="DF26" s="240"/>
      <c r="DG26" s="240"/>
      <c r="DH26" s="240"/>
      <c r="DI26" s="241"/>
      <c r="DJ26" s="240"/>
      <c r="DK26" s="240"/>
      <c r="DL26" s="240"/>
      <c r="DM26" s="240"/>
      <c r="DN26" s="241"/>
      <c r="DO26" s="241"/>
      <c r="DP26" s="241"/>
      <c r="DQ26" s="241"/>
      <c r="DR26" s="240"/>
      <c r="DS26" s="240"/>
      <c r="DT26" s="241"/>
      <c r="DU26" s="241"/>
      <c r="DV26" s="241"/>
      <c r="DW26" s="241"/>
      <c r="DX26" s="241"/>
      <c r="DY26" s="241"/>
      <c r="DZ26" s="241"/>
      <c r="EA26" s="241"/>
      <c r="EB26" s="241"/>
      <c r="EC26" s="241"/>
      <c r="ED26" s="241"/>
      <c r="EE26" s="240"/>
      <c r="EF26" s="241"/>
      <c r="EG26" s="240"/>
      <c r="EH26" s="241"/>
      <c r="EI26" s="241"/>
      <c r="EJ26" s="240"/>
      <c r="EK26" s="240"/>
      <c r="EL26" s="240"/>
      <c r="EM26" s="240"/>
      <c r="EN26" s="240"/>
      <c r="EO26" s="240"/>
      <c r="EP26" s="241"/>
      <c r="EQ26" s="241"/>
      <c r="ER26" s="241"/>
      <c r="ES26" s="240"/>
      <c r="ET26" s="241"/>
      <c r="EU26" s="241"/>
      <c r="EV26" s="241"/>
      <c r="EW26" s="241"/>
      <c r="EX26" s="241"/>
      <c r="EY26" s="240"/>
      <c r="EZ26" s="240"/>
      <c r="FA26" s="240"/>
      <c r="FB26" s="240"/>
      <c r="FC26" s="240"/>
      <c r="FD26" s="240"/>
      <c r="FE26" s="240"/>
      <c r="FF26" s="240"/>
      <c r="FG26" s="240"/>
      <c r="FH26" s="240"/>
      <c r="FI26" s="240"/>
      <c r="FJ26" s="240"/>
      <c r="FK26" s="240"/>
      <c r="FL26" s="240"/>
      <c r="FM26" s="240"/>
      <c r="FN26" s="240"/>
      <c r="FO26" s="240"/>
      <c r="FP26" s="240"/>
      <c r="FQ26" s="240"/>
      <c r="FR26" s="240"/>
      <c r="FS26" s="240"/>
      <c r="FT26" s="240"/>
      <c r="FU26" s="240"/>
      <c r="FV26" s="240"/>
      <c r="FW26" s="240"/>
      <c r="FX26" s="240"/>
      <c r="FY26" s="240"/>
      <c r="FZ26" s="240"/>
      <c r="GA26" s="240"/>
      <c r="GB26" s="240"/>
      <c r="GC26" s="240"/>
      <c r="GD26" s="240"/>
      <c r="GE26" s="240"/>
      <c r="GF26" s="240"/>
      <c r="GG26" s="240"/>
      <c r="GH26" s="240"/>
      <c r="GI26" s="240"/>
      <c r="GJ26" s="240"/>
      <c r="GK26" s="240"/>
      <c r="GL26" s="240"/>
      <c r="GM26" s="240"/>
      <c r="GN26" s="240"/>
      <c r="GO26" s="240"/>
      <c r="GP26" s="240"/>
      <c r="GQ26" s="240"/>
      <c r="GR26" s="240"/>
      <c r="GS26" s="240"/>
      <c r="GT26" s="240"/>
      <c r="GU26" s="240"/>
      <c r="GV26" s="240"/>
      <c r="GW26" s="240"/>
      <c r="GX26" s="240"/>
      <c r="GY26" s="240"/>
      <c r="GZ26" s="240"/>
      <c r="HA26" s="240"/>
      <c r="HB26" s="240"/>
      <c r="HC26" s="240"/>
      <c r="HD26" s="240"/>
      <c r="HE26" s="240"/>
      <c r="HF26" s="240"/>
      <c r="HG26" s="240"/>
      <c r="HH26" s="240"/>
      <c r="HI26" s="240"/>
      <c r="HJ26" s="240"/>
      <c r="HK26" s="240"/>
      <c r="HL26" s="240"/>
      <c r="HM26" s="240"/>
      <c r="HN26" s="240"/>
      <c r="HO26" s="240"/>
      <c r="HP26" s="240"/>
      <c r="HQ26" s="240"/>
      <c r="HR26" s="240"/>
      <c r="HS26" s="240"/>
      <c r="HT26" s="241"/>
    </row>
    <row r="27" spans="1:228" ht="15">
      <c r="A27" s="239"/>
      <c r="B27" s="239"/>
      <c r="C27" s="240"/>
      <c r="D27" s="241"/>
      <c r="E27" s="241"/>
      <c r="F27" s="240"/>
      <c r="G27" s="241"/>
      <c r="H27" s="240"/>
      <c r="I27" s="240"/>
      <c r="J27" s="241"/>
      <c r="K27" s="240"/>
      <c r="L27" s="240"/>
      <c r="M27" s="240"/>
      <c r="N27" s="241"/>
      <c r="O27" s="240"/>
      <c r="P27" s="241"/>
      <c r="Q27" s="240"/>
      <c r="R27" s="240"/>
      <c r="S27" s="241"/>
      <c r="T27" s="241"/>
      <c r="U27" s="240"/>
      <c r="V27" s="240"/>
      <c r="W27" s="241"/>
      <c r="X27" s="241"/>
      <c r="Y27" s="240"/>
      <c r="Z27" s="240"/>
      <c r="AA27" s="240"/>
      <c r="AB27" s="240"/>
      <c r="AC27" s="240"/>
      <c r="AD27" s="240"/>
      <c r="AE27" s="240"/>
      <c r="AF27" s="241"/>
      <c r="AG27" s="240"/>
      <c r="AH27" s="240"/>
      <c r="AI27" s="241"/>
      <c r="AJ27" s="240"/>
      <c r="AK27" s="240"/>
      <c r="AL27" s="240"/>
      <c r="AM27" s="240"/>
      <c r="AN27" s="240"/>
      <c r="AO27" s="240"/>
      <c r="AP27" s="240"/>
      <c r="AQ27" s="240"/>
      <c r="AR27" s="240"/>
      <c r="AS27" s="240"/>
      <c r="AT27" s="240"/>
      <c r="AU27" s="240"/>
      <c r="AV27" s="240"/>
      <c r="AW27" s="240"/>
      <c r="AX27" s="240"/>
      <c r="AY27" s="240"/>
      <c r="AZ27" s="240"/>
      <c r="BA27" s="240"/>
      <c r="BB27" s="241"/>
      <c r="BC27" s="240"/>
      <c r="BD27" s="240"/>
      <c r="BE27" s="240"/>
      <c r="BF27" s="240"/>
      <c r="BG27" s="240"/>
      <c r="BH27" s="241"/>
      <c r="BI27" s="240"/>
      <c r="BJ27" s="240"/>
      <c r="BK27" s="241"/>
      <c r="BL27" s="240"/>
      <c r="BM27" s="241"/>
      <c r="BN27" s="240"/>
      <c r="BO27" s="240"/>
      <c r="BP27" s="241"/>
      <c r="BQ27" s="241"/>
      <c r="BR27" s="241"/>
      <c r="BS27" s="241"/>
      <c r="BT27" s="240"/>
      <c r="BU27" s="241"/>
      <c r="BV27" s="240"/>
      <c r="BW27" s="240"/>
      <c r="BX27" s="240"/>
      <c r="BY27" s="241"/>
      <c r="BZ27" s="240"/>
      <c r="CA27" s="240"/>
      <c r="CB27" s="240"/>
      <c r="CC27" s="240"/>
      <c r="CD27" s="241"/>
      <c r="CE27" s="240"/>
      <c r="CF27" s="240"/>
      <c r="CG27" s="240"/>
      <c r="CH27" s="240"/>
      <c r="CI27" s="240"/>
      <c r="CJ27" s="240"/>
      <c r="CK27" s="240"/>
      <c r="CL27" s="240"/>
      <c r="CM27" s="240"/>
      <c r="CN27" s="240"/>
      <c r="CO27" s="240"/>
      <c r="CP27" s="241"/>
      <c r="CQ27" s="240"/>
      <c r="CR27" s="240"/>
      <c r="CS27" s="240"/>
      <c r="CT27" s="240"/>
      <c r="CU27" s="241"/>
      <c r="CV27" s="240"/>
      <c r="CW27" s="240"/>
      <c r="CX27" s="240"/>
      <c r="CY27" s="240"/>
      <c r="CZ27" s="240"/>
      <c r="DA27" s="240"/>
      <c r="DB27" s="240"/>
      <c r="DC27" s="240"/>
      <c r="DD27" s="240"/>
      <c r="DE27" s="240"/>
      <c r="DF27" s="240"/>
      <c r="DG27" s="240"/>
      <c r="DH27" s="240"/>
      <c r="DI27" s="240"/>
      <c r="DJ27" s="240"/>
      <c r="DK27" s="241"/>
      <c r="DL27" s="240"/>
      <c r="DM27" s="240"/>
      <c r="DN27" s="240"/>
      <c r="DO27" s="240"/>
      <c r="DP27" s="240"/>
      <c r="DQ27" s="240"/>
      <c r="DR27" s="240"/>
      <c r="DS27" s="240"/>
      <c r="DT27" s="240"/>
      <c r="DU27" s="240"/>
      <c r="DV27" s="240"/>
      <c r="DW27" s="240"/>
      <c r="DX27" s="240"/>
      <c r="DY27" s="241"/>
      <c r="DZ27" s="240"/>
      <c r="EA27" s="240"/>
      <c r="EB27" s="241"/>
      <c r="EC27" s="240"/>
      <c r="ED27" s="241"/>
      <c r="EE27" s="240"/>
      <c r="EF27" s="240"/>
      <c r="EG27" s="240"/>
      <c r="EH27" s="240"/>
      <c r="EI27" s="240"/>
      <c r="EJ27" s="241"/>
      <c r="EK27" s="241"/>
      <c r="EL27" s="241"/>
      <c r="EM27" s="241"/>
      <c r="EN27" s="240"/>
      <c r="EO27" s="240"/>
      <c r="EP27" s="240"/>
      <c r="EQ27" s="240"/>
      <c r="ER27" s="240"/>
      <c r="ES27" s="240"/>
      <c r="ET27" s="240"/>
      <c r="EU27" s="240"/>
      <c r="EV27" s="240"/>
      <c r="EW27" s="240"/>
      <c r="EX27" s="241"/>
      <c r="EY27" s="240"/>
      <c r="EZ27" s="240"/>
      <c r="FA27" s="240"/>
      <c r="FB27" s="240"/>
      <c r="FC27" s="240"/>
      <c r="FD27" s="240"/>
      <c r="FE27" s="240"/>
      <c r="FF27" s="240"/>
      <c r="FG27" s="240"/>
      <c r="FH27" s="240"/>
      <c r="FI27" s="240"/>
      <c r="FJ27" s="240"/>
      <c r="FK27" s="240"/>
      <c r="FL27" s="240"/>
      <c r="FM27" s="240"/>
      <c r="FN27" s="240"/>
      <c r="FO27" s="240"/>
      <c r="FP27" s="240"/>
      <c r="FQ27" s="240"/>
      <c r="FR27" s="240"/>
      <c r="FS27" s="240"/>
      <c r="FT27" s="240"/>
      <c r="FU27" s="240"/>
      <c r="FV27" s="240"/>
      <c r="FW27" s="240"/>
      <c r="FX27" s="240"/>
      <c r="FY27" s="240"/>
      <c r="FZ27" s="240"/>
      <c r="GA27" s="240"/>
      <c r="GB27" s="240"/>
      <c r="GC27" s="240"/>
      <c r="GD27" s="240"/>
      <c r="GE27" s="240"/>
      <c r="GF27" s="240"/>
      <c r="GG27" s="240"/>
      <c r="GH27" s="240"/>
      <c r="GI27" s="240"/>
      <c r="GJ27" s="240"/>
      <c r="GK27" s="240"/>
      <c r="GL27" s="240"/>
      <c r="GM27" s="240"/>
      <c r="GN27" s="240"/>
      <c r="GO27" s="240"/>
      <c r="GP27" s="240"/>
      <c r="GQ27" s="240"/>
      <c r="GR27" s="240"/>
      <c r="GS27" s="240"/>
      <c r="GT27" s="241"/>
      <c r="GU27" s="240"/>
      <c r="GV27" s="241"/>
      <c r="GW27" s="240"/>
      <c r="GX27" s="240"/>
      <c r="GY27" s="240"/>
      <c r="GZ27" s="240"/>
      <c r="HA27" s="240"/>
      <c r="HB27" s="240"/>
      <c r="HC27" s="240"/>
      <c r="HD27" s="241"/>
      <c r="HE27" s="241"/>
      <c r="HF27" s="240"/>
      <c r="HG27" s="240"/>
      <c r="HH27" s="240"/>
      <c r="HI27" s="241"/>
      <c r="HJ27" s="240"/>
      <c r="HK27" s="240"/>
      <c r="HL27" s="240"/>
      <c r="HM27" s="240"/>
      <c r="HN27" s="240"/>
      <c r="HO27" s="240"/>
      <c r="HP27" s="241"/>
      <c r="HQ27" s="240"/>
      <c r="HR27" s="240"/>
      <c r="HS27" s="240"/>
      <c r="HT27" s="241"/>
    </row>
    <row r="28" spans="1:228" ht="15">
      <c r="A28" s="239"/>
      <c r="B28" s="239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0"/>
      <c r="BI28" s="240"/>
      <c r="BJ28" s="240"/>
      <c r="BK28" s="240"/>
      <c r="BL28" s="240"/>
      <c r="BM28" s="240"/>
      <c r="BN28" s="240"/>
      <c r="BO28" s="240"/>
      <c r="BP28" s="240"/>
      <c r="BQ28" s="240"/>
      <c r="BR28" s="240"/>
      <c r="BS28" s="240"/>
      <c r="BT28" s="240"/>
      <c r="BU28" s="240"/>
      <c r="BV28" s="240"/>
      <c r="BW28" s="240"/>
      <c r="BX28" s="240"/>
      <c r="BY28" s="240"/>
      <c r="BZ28" s="240"/>
      <c r="CA28" s="240"/>
      <c r="CB28" s="240"/>
      <c r="CC28" s="240"/>
      <c r="CD28" s="240"/>
      <c r="CE28" s="240"/>
      <c r="CF28" s="240"/>
      <c r="CG28" s="240"/>
      <c r="CH28" s="240"/>
      <c r="CI28" s="240"/>
      <c r="CJ28" s="240"/>
      <c r="CK28" s="240"/>
      <c r="CL28" s="240"/>
      <c r="CM28" s="240"/>
      <c r="CN28" s="240"/>
      <c r="CO28" s="240"/>
      <c r="CP28" s="240"/>
      <c r="CQ28" s="240"/>
      <c r="CR28" s="240"/>
      <c r="CS28" s="240"/>
      <c r="CT28" s="240"/>
      <c r="CU28" s="240"/>
      <c r="CV28" s="240"/>
      <c r="CW28" s="240"/>
      <c r="CX28" s="240"/>
      <c r="CY28" s="240"/>
      <c r="CZ28" s="240"/>
      <c r="DA28" s="240"/>
      <c r="DB28" s="240"/>
      <c r="DC28" s="240"/>
      <c r="DD28" s="240"/>
      <c r="DE28" s="240"/>
      <c r="DF28" s="240"/>
      <c r="DG28" s="240"/>
      <c r="DH28" s="240"/>
      <c r="DI28" s="240"/>
      <c r="DJ28" s="240"/>
      <c r="DK28" s="240"/>
      <c r="DL28" s="240"/>
      <c r="DM28" s="240"/>
      <c r="DN28" s="240"/>
      <c r="DO28" s="240"/>
      <c r="DP28" s="240"/>
      <c r="DQ28" s="240"/>
      <c r="DR28" s="240"/>
      <c r="DS28" s="240"/>
      <c r="DT28" s="240"/>
      <c r="DU28" s="240"/>
      <c r="DV28" s="240"/>
      <c r="DW28" s="240"/>
      <c r="DX28" s="240"/>
      <c r="DY28" s="240"/>
      <c r="DZ28" s="240"/>
      <c r="EA28" s="240"/>
      <c r="EB28" s="240"/>
      <c r="EC28" s="240"/>
      <c r="ED28" s="240"/>
      <c r="EE28" s="240"/>
      <c r="EF28" s="240"/>
      <c r="EG28" s="240"/>
      <c r="EH28" s="240"/>
      <c r="EI28" s="240"/>
      <c r="EJ28" s="240"/>
      <c r="EK28" s="240"/>
      <c r="EL28" s="240"/>
      <c r="EM28" s="240"/>
      <c r="EN28" s="240"/>
      <c r="EO28" s="240"/>
      <c r="EP28" s="240"/>
      <c r="EQ28" s="240"/>
      <c r="ER28" s="240"/>
      <c r="ES28" s="240"/>
      <c r="ET28" s="240"/>
      <c r="EU28" s="240"/>
      <c r="EV28" s="240"/>
      <c r="EW28" s="240"/>
      <c r="EX28" s="240"/>
      <c r="EY28" s="240"/>
      <c r="EZ28" s="241"/>
      <c r="FA28" s="240"/>
      <c r="FB28" s="241"/>
      <c r="FC28" s="240"/>
      <c r="FD28" s="241"/>
      <c r="FE28" s="241"/>
      <c r="FF28" s="240"/>
      <c r="FG28" s="240"/>
      <c r="FH28" s="241"/>
      <c r="FI28" s="241"/>
      <c r="FJ28" s="241"/>
      <c r="FK28" s="241"/>
      <c r="FL28" s="241"/>
      <c r="FM28" s="241"/>
      <c r="FN28" s="241"/>
      <c r="FO28" s="241"/>
      <c r="FP28" s="241"/>
      <c r="FQ28" s="241"/>
      <c r="FR28" s="241"/>
      <c r="FS28" s="241"/>
      <c r="FT28" s="241"/>
      <c r="FU28" s="241"/>
      <c r="FV28" s="241"/>
      <c r="FW28" s="241"/>
      <c r="FX28" s="241"/>
      <c r="FY28" s="241"/>
      <c r="FZ28" s="241"/>
      <c r="GA28" s="241"/>
      <c r="GB28" s="240"/>
      <c r="GC28" s="241"/>
      <c r="GD28" s="241"/>
      <c r="GE28" s="240"/>
      <c r="GF28" s="241"/>
      <c r="GG28" s="240"/>
      <c r="GH28" s="241"/>
      <c r="GI28" s="241"/>
      <c r="GJ28" s="241"/>
      <c r="GK28" s="240"/>
      <c r="GL28" s="240"/>
      <c r="GM28" s="240"/>
      <c r="GN28" s="240"/>
      <c r="GO28" s="240"/>
      <c r="GP28" s="240"/>
      <c r="GQ28" s="240"/>
      <c r="GR28" s="240"/>
      <c r="GS28" s="240"/>
      <c r="GT28" s="240"/>
      <c r="GU28" s="240"/>
      <c r="GV28" s="240"/>
      <c r="GW28" s="240"/>
      <c r="GX28" s="240"/>
      <c r="GY28" s="240"/>
      <c r="GZ28" s="240"/>
      <c r="HA28" s="240"/>
      <c r="HB28" s="240"/>
      <c r="HC28" s="240"/>
      <c r="HD28" s="240"/>
      <c r="HE28" s="240"/>
      <c r="HF28" s="240"/>
      <c r="HG28" s="240"/>
      <c r="HH28" s="240"/>
      <c r="HI28" s="240"/>
      <c r="HJ28" s="240"/>
      <c r="HK28" s="240"/>
      <c r="HL28" s="240"/>
      <c r="HM28" s="240"/>
      <c r="HN28" s="240"/>
      <c r="HO28" s="240"/>
      <c r="HP28" s="240"/>
      <c r="HQ28" s="240"/>
      <c r="HR28" s="240"/>
      <c r="HS28" s="240"/>
      <c r="HT28" s="241"/>
    </row>
    <row r="29" spans="1:228" ht="15">
      <c r="A29" s="239"/>
      <c r="B29" s="239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  <c r="BF29" s="240"/>
      <c r="BG29" s="240"/>
      <c r="BH29" s="240"/>
      <c r="BI29" s="240"/>
      <c r="BJ29" s="240"/>
      <c r="BK29" s="240"/>
      <c r="BL29" s="240"/>
      <c r="BM29" s="240"/>
      <c r="BN29" s="240"/>
      <c r="BO29" s="240"/>
      <c r="BP29" s="240"/>
      <c r="BQ29" s="240"/>
      <c r="BR29" s="240"/>
      <c r="BS29" s="240"/>
      <c r="BT29" s="240"/>
      <c r="BU29" s="240"/>
      <c r="BV29" s="240"/>
      <c r="BW29" s="240"/>
      <c r="BX29" s="240"/>
      <c r="BY29" s="240"/>
      <c r="BZ29" s="240"/>
      <c r="CA29" s="240"/>
      <c r="CB29" s="240"/>
      <c r="CC29" s="240"/>
      <c r="CD29" s="240"/>
      <c r="CE29" s="240"/>
      <c r="CF29" s="240"/>
      <c r="CG29" s="240"/>
      <c r="CH29" s="240"/>
      <c r="CI29" s="240"/>
      <c r="CJ29" s="240"/>
      <c r="CK29" s="240"/>
      <c r="CL29" s="240"/>
      <c r="CM29" s="240"/>
      <c r="CN29" s="240"/>
      <c r="CO29" s="240"/>
      <c r="CP29" s="240"/>
      <c r="CQ29" s="240"/>
      <c r="CR29" s="240"/>
      <c r="CS29" s="240"/>
      <c r="CT29" s="240"/>
      <c r="CU29" s="240"/>
      <c r="CV29" s="240"/>
      <c r="CW29" s="240"/>
      <c r="CX29" s="240"/>
      <c r="CY29" s="240"/>
      <c r="CZ29" s="240"/>
      <c r="DA29" s="240"/>
      <c r="DB29" s="240"/>
      <c r="DC29" s="240"/>
      <c r="DD29" s="240"/>
      <c r="DE29" s="240"/>
      <c r="DF29" s="240"/>
      <c r="DG29" s="240"/>
      <c r="DH29" s="240"/>
      <c r="DI29" s="240"/>
      <c r="DJ29" s="240"/>
      <c r="DK29" s="240"/>
      <c r="DL29" s="240"/>
      <c r="DM29" s="240"/>
      <c r="DN29" s="240"/>
      <c r="DO29" s="240"/>
      <c r="DP29" s="240"/>
      <c r="DQ29" s="240"/>
      <c r="DR29" s="240"/>
      <c r="DS29" s="240"/>
      <c r="DT29" s="240"/>
      <c r="DU29" s="240"/>
      <c r="DV29" s="240"/>
      <c r="DW29" s="240"/>
      <c r="DX29" s="240"/>
      <c r="DY29" s="240"/>
      <c r="DZ29" s="240"/>
      <c r="EA29" s="240"/>
      <c r="EB29" s="240"/>
      <c r="EC29" s="240"/>
      <c r="ED29" s="240"/>
      <c r="EE29" s="240"/>
      <c r="EF29" s="240"/>
      <c r="EG29" s="240"/>
      <c r="EH29" s="240"/>
      <c r="EI29" s="240"/>
      <c r="EJ29" s="240"/>
      <c r="EK29" s="240"/>
      <c r="EL29" s="240"/>
      <c r="EM29" s="240"/>
      <c r="EN29" s="240"/>
      <c r="EO29" s="240"/>
      <c r="EP29" s="240"/>
      <c r="EQ29" s="240"/>
      <c r="ER29" s="240"/>
      <c r="ES29" s="240"/>
      <c r="ET29" s="240"/>
      <c r="EU29" s="240"/>
      <c r="EV29" s="240"/>
      <c r="EW29" s="240"/>
      <c r="EX29" s="240"/>
      <c r="EY29" s="241"/>
      <c r="EZ29" s="241"/>
      <c r="FA29" s="241"/>
      <c r="FB29" s="241"/>
      <c r="FC29" s="241"/>
      <c r="FD29" s="241"/>
      <c r="FE29" s="241"/>
      <c r="FF29" s="241"/>
      <c r="FG29" s="241"/>
      <c r="FH29" s="241"/>
      <c r="FI29" s="241"/>
      <c r="FJ29" s="241"/>
      <c r="FK29" s="241"/>
      <c r="FL29" s="241"/>
      <c r="FM29" s="241"/>
      <c r="FN29" s="241"/>
      <c r="FO29" s="241"/>
      <c r="FP29" s="241"/>
      <c r="FQ29" s="241"/>
      <c r="FR29" s="241"/>
      <c r="FS29" s="241"/>
      <c r="FT29" s="241"/>
      <c r="FU29" s="241"/>
      <c r="FV29" s="241"/>
      <c r="FW29" s="241"/>
      <c r="FX29" s="241"/>
      <c r="FY29" s="241"/>
      <c r="FZ29" s="241"/>
      <c r="GA29" s="241"/>
      <c r="GB29" s="241"/>
      <c r="GC29" s="241"/>
      <c r="GD29" s="241"/>
      <c r="GE29" s="241"/>
      <c r="GF29" s="241"/>
      <c r="GG29" s="241"/>
      <c r="GH29" s="241"/>
      <c r="GI29" s="241"/>
      <c r="GJ29" s="241"/>
      <c r="GK29" s="241"/>
      <c r="GL29" s="241"/>
      <c r="GM29" s="241"/>
      <c r="GN29" s="241"/>
      <c r="GO29" s="241"/>
      <c r="GP29" s="241"/>
      <c r="GQ29" s="241"/>
      <c r="GR29" s="241"/>
      <c r="GS29" s="241"/>
      <c r="GT29" s="241"/>
      <c r="GU29" s="241"/>
      <c r="GV29" s="241"/>
      <c r="GW29" s="241"/>
      <c r="GX29" s="241"/>
      <c r="GY29" s="241"/>
      <c r="GZ29" s="241"/>
      <c r="HA29" s="240"/>
      <c r="HB29" s="241"/>
      <c r="HC29" s="241"/>
      <c r="HD29" s="241"/>
      <c r="HE29" s="241"/>
      <c r="HF29" s="241"/>
      <c r="HG29" s="241"/>
      <c r="HH29" s="241"/>
      <c r="HI29" s="241"/>
      <c r="HJ29" s="241"/>
      <c r="HK29" s="241"/>
      <c r="HL29" s="241"/>
      <c r="HM29" s="241"/>
      <c r="HN29" s="241"/>
      <c r="HO29" s="241"/>
      <c r="HP29" s="241"/>
      <c r="HQ29" s="241"/>
      <c r="HR29" s="241"/>
      <c r="HS29" s="241"/>
      <c r="HT29" s="241"/>
    </row>
    <row r="30" spans="1:228" ht="15">
      <c r="A30" s="239"/>
      <c r="B30" s="239"/>
      <c r="C30" s="240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/>
      <c r="BD30" s="241"/>
      <c r="BE30" s="241"/>
      <c r="BF30" s="241"/>
      <c r="BG30" s="241"/>
      <c r="BH30" s="241"/>
      <c r="BI30" s="241"/>
      <c r="BJ30" s="241"/>
      <c r="BK30" s="241"/>
      <c r="BL30" s="241"/>
      <c r="BM30" s="241"/>
      <c r="BN30" s="241"/>
      <c r="BO30" s="241"/>
      <c r="BP30" s="241"/>
      <c r="BQ30" s="241"/>
      <c r="BR30" s="241"/>
      <c r="BS30" s="241"/>
      <c r="BT30" s="241"/>
      <c r="BU30" s="241"/>
      <c r="BV30" s="241"/>
      <c r="BW30" s="241"/>
      <c r="BX30" s="241"/>
      <c r="BY30" s="241"/>
      <c r="BZ30" s="241"/>
      <c r="CA30" s="241"/>
      <c r="CB30" s="241"/>
      <c r="CC30" s="241"/>
      <c r="CD30" s="241"/>
      <c r="CE30" s="241"/>
      <c r="CF30" s="241"/>
      <c r="CG30" s="241"/>
      <c r="CH30" s="241"/>
      <c r="CI30" s="241"/>
      <c r="CJ30" s="241"/>
      <c r="CK30" s="241"/>
      <c r="CL30" s="241"/>
      <c r="CM30" s="241"/>
      <c r="CN30" s="241"/>
      <c r="CO30" s="241"/>
      <c r="CP30" s="241"/>
      <c r="CQ30" s="241"/>
      <c r="CR30" s="241"/>
      <c r="CS30" s="241"/>
      <c r="CT30" s="241"/>
      <c r="CU30" s="241"/>
      <c r="CV30" s="241"/>
      <c r="CW30" s="241"/>
      <c r="CX30" s="241"/>
      <c r="CY30" s="241"/>
      <c r="CZ30" s="241"/>
      <c r="DA30" s="241"/>
      <c r="DB30" s="241"/>
      <c r="DC30" s="241"/>
      <c r="DD30" s="241"/>
      <c r="DE30" s="241"/>
      <c r="DF30" s="241"/>
      <c r="DG30" s="241"/>
      <c r="DH30" s="241"/>
      <c r="DI30" s="241"/>
      <c r="DJ30" s="241"/>
      <c r="DK30" s="241"/>
      <c r="DL30" s="241"/>
      <c r="DM30" s="241"/>
      <c r="DN30" s="241"/>
      <c r="DO30" s="241"/>
      <c r="DP30" s="241"/>
      <c r="DQ30" s="241"/>
      <c r="DR30" s="241"/>
      <c r="DS30" s="241"/>
      <c r="DT30" s="241"/>
      <c r="DU30" s="241"/>
      <c r="DV30" s="241"/>
      <c r="DW30" s="241"/>
      <c r="DX30" s="241"/>
      <c r="DY30" s="241"/>
      <c r="DZ30" s="241"/>
      <c r="EA30" s="241"/>
      <c r="EB30" s="241"/>
      <c r="EC30" s="241"/>
      <c r="ED30" s="241"/>
      <c r="EE30" s="241"/>
      <c r="EF30" s="241"/>
      <c r="EG30" s="241"/>
      <c r="EH30" s="241"/>
      <c r="EI30" s="241"/>
      <c r="EJ30" s="241"/>
      <c r="EK30" s="241"/>
      <c r="EL30" s="241"/>
      <c r="EM30" s="241"/>
      <c r="EN30" s="241"/>
      <c r="EO30" s="241"/>
      <c r="EP30" s="241"/>
      <c r="EQ30" s="241"/>
      <c r="ER30" s="241"/>
      <c r="ES30" s="241"/>
      <c r="ET30" s="241"/>
      <c r="EU30" s="241"/>
      <c r="EV30" s="240"/>
      <c r="EW30" s="241"/>
      <c r="EX30" s="241"/>
      <c r="EY30" s="241"/>
      <c r="EZ30" s="241"/>
      <c r="FA30" s="241"/>
      <c r="FB30" s="241"/>
      <c r="FC30" s="241"/>
      <c r="FD30" s="241"/>
      <c r="FE30" s="241"/>
      <c r="FF30" s="240"/>
      <c r="FG30" s="240"/>
      <c r="FH30" s="240"/>
      <c r="FI30" s="241"/>
      <c r="FJ30" s="240"/>
      <c r="FK30" s="240"/>
      <c r="FL30" s="240"/>
      <c r="FM30" s="240"/>
      <c r="FN30" s="240"/>
      <c r="FO30" s="240"/>
      <c r="FP30" s="240"/>
      <c r="FQ30" s="240"/>
      <c r="FR30" s="240"/>
      <c r="FS30" s="241"/>
      <c r="FT30" s="241"/>
      <c r="FU30" s="240"/>
      <c r="FV30" s="241"/>
      <c r="FW30" s="240"/>
      <c r="FX30" s="240"/>
      <c r="FY30" s="240"/>
      <c r="FZ30" s="240"/>
      <c r="GA30" s="240"/>
      <c r="GB30" s="240"/>
      <c r="GC30" s="240"/>
      <c r="GD30" s="240"/>
      <c r="GE30" s="240"/>
      <c r="GF30" s="240"/>
      <c r="GG30" s="241"/>
      <c r="GH30" s="240"/>
      <c r="GI30" s="240"/>
      <c r="GJ30" s="240"/>
      <c r="GK30" s="240"/>
      <c r="GL30" s="240"/>
      <c r="GM30" s="240"/>
      <c r="GN30" s="241"/>
      <c r="GO30" s="240"/>
      <c r="GP30" s="240"/>
      <c r="GQ30" s="240"/>
      <c r="GR30" s="240"/>
      <c r="GS30" s="240"/>
      <c r="GT30" s="240"/>
      <c r="GU30" s="241"/>
      <c r="GV30" s="240"/>
      <c r="GW30" s="240"/>
      <c r="GX30" s="240"/>
      <c r="GY30" s="240"/>
      <c r="GZ30" s="241"/>
      <c r="HA30" s="240"/>
      <c r="HB30" s="240"/>
      <c r="HC30" s="241"/>
      <c r="HD30" s="241"/>
      <c r="HE30" s="240"/>
      <c r="HF30" s="240"/>
      <c r="HG30" s="240"/>
      <c r="HH30" s="240"/>
      <c r="HI30" s="240"/>
      <c r="HJ30" s="240"/>
      <c r="HK30" s="240"/>
      <c r="HL30" s="240"/>
      <c r="HM30" s="241"/>
      <c r="HN30" s="240"/>
      <c r="HO30" s="240"/>
      <c r="HP30" s="241"/>
      <c r="HQ30" s="240"/>
      <c r="HR30" s="240"/>
      <c r="HS30" s="241"/>
      <c r="HT30" s="240"/>
    </row>
    <row r="31" spans="1:228" ht="15">
      <c r="A31" s="239"/>
      <c r="B31" s="239"/>
      <c r="C31" s="240"/>
      <c r="D31" s="241"/>
      <c r="E31" s="241"/>
      <c r="F31" s="241"/>
      <c r="G31" s="240"/>
      <c r="H31" s="240"/>
      <c r="I31" s="241"/>
      <c r="J31" s="241"/>
      <c r="K31" s="241"/>
      <c r="L31" s="241"/>
      <c r="M31" s="240"/>
      <c r="N31" s="241"/>
      <c r="O31" s="240"/>
      <c r="P31" s="241"/>
      <c r="Q31" s="241"/>
      <c r="R31" s="240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0"/>
      <c r="AD31" s="241"/>
      <c r="AE31" s="241"/>
      <c r="AF31" s="240"/>
      <c r="AG31" s="240"/>
      <c r="AH31" s="241"/>
      <c r="AI31" s="241"/>
      <c r="AJ31" s="241"/>
      <c r="AK31" s="241"/>
      <c r="AL31" s="241"/>
      <c r="AM31" s="240"/>
      <c r="AN31" s="241"/>
      <c r="AO31" s="241"/>
      <c r="AP31" s="241"/>
      <c r="AQ31" s="240"/>
      <c r="AR31" s="241"/>
      <c r="AS31" s="241"/>
      <c r="AT31" s="241"/>
      <c r="AU31" s="241"/>
      <c r="AV31" s="241"/>
      <c r="AW31" s="241"/>
      <c r="AX31" s="240"/>
      <c r="AY31" s="241"/>
      <c r="AZ31" s="241"/>
      <c r="BA31" s="241"/>
      <c r="BB31" s="241"/>
      <c r="BC31" s="241"/>
      <c r="BD31" s="241"/>
      <c r="BE31" s="241"/>
      <c r="BF31" s="240"/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0"/>
      <c r="BY31" s="240"/>
      <c r="BZ31" s="241"/>
      <c r="CA31" s="241"/>
      <c r="CB31" s="241"/>
      <c r="CC31" s="241"/>
      <c r="CD31" s="241"/>
      <c r="CE31" s="241"/>
      <c r="CF31" s="241"/>
      <c r="CG31" s="241"/>
      <c r="CH31" s="241"/>
      <c r="CI31" s="241"/>
      <c r="CJ31" s="241"/>
      <c r="CK31" s="241"/>
      <c r="CL31" s="241"/>
      <c r="CM31" s="241"/>
      <c r="CN31" s="241"/>
      <c r="CO31" s="241"/>
      <c r="CP31" s="241"/>
      <c r="CQ31" s="240"/>
      <c r="CR31" s="241"/>
      <c r="CS31" s="240"/>
      <c r="CT31" s="241"/>
      <c r="CU31" s="241"/>
      <c r="CV31" s="241"/>
      <c r="CW31" s="241"/>
      <c r="CX31" s="241"/>
      <c r="CY31" s="241"/>
      <c r="CZ31" s="241"/>
      <c r="DA31" s="241"/>
      <c r="DB31" s="241"/>
      <c r="DC31" s="241"/>
      <c r="DD31" s="240"/>
      <c r="DE31" s="241"/>
      <c r="DF31" s="241"/>
      <c r="DG31" s="241"/>
      <c r="DH31" s="240"/>
      <c r="DI31" s="241"/>
      <c r="DJ31" s="241"/>
      <c r="DK31" s="241"/>
      <c r="DL31" s="241"/>
      <c r="DM31" s="241"/>
      <c r="DN31" s="241"/>
      <c r="DO31" s="241"/>
      <c r="DP31" s="241"/>
      <c r="DQ31" s="241"/>
      <c r="DR31" s="241"/>
      <c r="DS31" s="241"/>
      <c r="DT31" s="241"/>
      <c r="DU31" s="241"/>
      <c r="DV31" s="241"/>
      <c r="DW31" s="241"/>
      <c r="DX31" s="241"/>
      <c r="DY31" s="241"/>
      <c r="DZ31" s="241"/>
      <c r="EA31" s="241"/>
      <c r="EB31" s="241"/>
      <c r="EC31" s="241"/>
      <c r="ED31" s="241"/>
      <c r="EE31" s="241"/>
      <c r="EF31" s="241"/>
      <c r="EG31" s="241"/>
      <c r="EH31" s="241"/>
      <c r="EI31" s="241"/>
      <c r="EJ31" s="241"/>
      <c r="EK31" s="241"/>
      <c r="EL31" s="241"/>
      <c r="EM31" s="241"/>
      <c r="EN31" s="240"/>
      <c r="EO31" s="240"/>
      <c r="EP31" s="241"/>
      <c r="EQ31" s="241"/>
      <c r="ER31" s="241"/>
      <c r="ES31" s="241"/>
      <c r="ET31" s="241"/>
      <c r="EU31" s="241"/>
      <c r="EV31" s="241"/>
      <c r="EW31" s="241"/>
      <c r="EX31" s="241"/>
      <c r="EY31" s="240"/>
      <c r="EZ31" s="240"/>
      <c r="FA31" s="240"/>
      <c r="FB31" s="240"/>
      <c r="FC31" s="240"/>
      <c r="FD31" s="240"/>
      <c r="FE31" s="240"/>
      <c r="FF31" s="241"/>
      <c r="FG31" s="241"/>
      <c r="FH31" s="241"/>
      <c r="FI31" s="241"/>
      <c r="FJ31" s="241"/>
      <c r="FK31" s="241"/>
      <c r="FL31" s="241"/>
      <c r="FM31" s="241"/>
      <c r="FN31" s="241"/>
      <c r="FO31" s="241"/>
      <c r="FP31" s="241"/>
      <c r="FQ31" s="241"/>
      <c r="FR31" s="241"/>
      <c r="FS31" s="240"/>
      <c r="FT31" s="240"/>
      <c r="FU31" s="240"/>
      <c r="FV31" s="240"/>
      <c r="FW31" s="240"/>
      <c r="FX31" s="241"/>
      <c r="FY31" s="240"/>
      <c r="FZ31" s="240"/>
      <c r="GA31" s="240"/>
      <c r="GB31" s="241"/>
      <c r="GC31" s="241"/>
      <c r="GD31" s="240"/>
      <c r="GE31" s="241"/>
      <c r="GF31" s="241"/>
      <c r="GG31" s="240"/>
      <c r="GH31" s="240"/>
      <c r="GI31" s="241"/>
      <c r="GJ31" s="241"/>
      <c r="GK31" s="241"/>
      <c r="GL31" s="241"/>
      <c r="GM31" s="240"/>
      <c r="GN31" s="240"/>
      <c r="GO31" s="241"/>
      <c r="GP31" s="241"/>
      <c r="GQ31" s="240"/>
      <c r="GR31" s="240"/>
      <c r="GS31" s="240"/>
      <c r="GT31" s="240"/>
      <c r="GU31" s="240"/>
      <c r="GV31" s="241"/>
      <c r="GW31" s="241"/>
      <c r="GX31" s="241"/>
      <c r="GY31" s="240"/>
      <c r="GZ31" s="240"/>
      <c r="HA31" s="241"/>
      <c r="HB31" s="240"/>
      <c r="HC31" s="240"/>
      <c r="HD31" s="240"/>
      <c r="HE31" s="241"/>
      <c r="HF31" s="241"/>
      <c r="HG31" s="241"/>
      <c r="HH31" s="241"/>
      <c r="HI31" s="240"/>
      <c r="HJ31" s="241"/>
      <c r="HK31" s="241"/>
      <c r="HL31" s="241"/>
      <c r="HM31" s="240"/>
      <c r="HN31" s="241"/>
      <c r="HO31" s="241"/>
      <c r="HP31" s="240"/>
      <c r="HQ31" s="241"/>
      <c r="HR31" s="240"/>
      <c r="HS31" s="240"/>
      <c r="HT31" s="241"/>
    </row>
    <row r="32" spans="1:228" ht="15">
      <c r="A32" s="239"/>
      <c r="B32" s="239"/>
      <c r="C32" s="240"/>
      <c r="D32" s="241"/>
      <c r="E32" s="240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0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0"/>
      <c r="AP32" s="241"/>
      <c r="AQ32" s="241"/>
      <c r="AR32" s="240"/>
      <c r="AS32" s="241"/>
      <c r="AT32" s="241"/>
      <c r="AU32" s="240"/>
      <c r="AV32" s="241"/>
      <c r="AW32" s="241"/>
      <c r="AX32" s="241"/>
      <c r="AY32" s="241"/>
      <c r="AZ32" s="240"/>
      <c r="BA32" s="241"/>
      <c r="BB32" s="241"/>
      <c r="BC32" s="241"/>
      <c r="BD32" s="240"/>
      <c r="BE32" s="241"/>
      <c r="BF32" s="241"/>
      <c r="BG32" s="241"/>
      <c r="BH32" s="241"/>
      <c r="BI32" s="240"/>
      <c r="BJ32" s="241"/>
      <c r="BK32" s="240"/>
      <c r="BL32" s="240"/>
      <c r="BM32" s="241"/>
      <c r="BN32" s="240"/>
      <c r="BO32" s="240"/>
      <c r="BP32" s="240"/>
      <c r="BQ32" s="240"/>
      <c r="BR32" s="240"/>
      <c r="BS32" s="240"/>
      <c r="BT32" s="240"/>
      <c r="BU32" s="241"/>
      <c r="BV32" s="240"/>
      <c r="BW32" s="240"/>
      <c r="BX32" s="240"/>
      <c r="BY32" s="241"/>
      <c r="BZ32" s="241"/>
      <c r="CA32" s="241"/>
      <c r="CB32" s="241"/>
      <c r="CC32" s="241"/>
      <c r="CD32" s="240"/>
      <c r="CE32" s="240"/>
      <c r="CF32" s="241"/>
      <c r="CG32" s="241"/>
      <c r="CH32" s="241"/>
      <c r="CI32" s="241"/>
      <c r="CJ32" s="240"/>
      <c r="CK32" s="241"/>
      <c r="CL32" s="240"/>
      <c r="CM32" s="241"/>
      <c r="CN32" s="241"/>
      <c r="CO32" s="241"/>
      <c r="CP32" s="240"/>
      <c r="CQ32" s="241"/>
      <c r="CR32" s="241"/>
      <c r="CS32" s="240"/>
      <c r="CT32" s="241"/>
      <c r="CU32" s="241"/>
      <c r="CV32" s="241"/>
      <c r="CW32" s="241"/>
      <c r="CX32" s="241"/>
      <c r="CY32" s="241"/>
      <c r="CZ32" s="241"/>
      <c r="DA32" s="241"/>
      <c r="DB32" s="241"/>
      <c r="DC32" s="241"/>
      <c r="DD32" s="241"/>
      <c r="DE32" s="241"/>
      <c r="DF32" s="241"/>
      <c r="DG32" s="241"/>
      <c r="DH32" s="241"/>
      <c r="DI32" s="241"/>
      <c r="DJ32" s="241"/>
      <c r="DK32" s="241"/>
      <c r="DL32" s="241"/>
      <c r="DM32" s="241"/>
      <c r="DN32" s="241"/>
      <c r="DO32" s="241"/>
      <c r="DP32" s="241"/>
      <c r="DQ32" s="240"/>
      <c r="DR32" s="241"/>
      <c r="DS32" s="241"/>
      <c r="DT32" s="241"/>
      <c r="DU32" s="241"/>
      <c r="DV32" s="241"/>
      <c r="DW32" s="241"/>
      <c r="DX32" s="240"/>
      <c r="DY32" s="240"/>
      <c r="DZ32" s="241"/>
      <c r="EA32" s="240"/>
      <c r="EB32" s="240"/>
      <c r="EC32" s="240"/>
      <c r="ED32" s="240"/>
      <c r="EE32" s="240"/>
      <c r="EF32" s="240"/>
      <c r="EG32" s="240"/>
      <c r="EH32" s="240"/>
      <c r="EI32" s="240"/>
      <c r="EJ32" s="240"/>
      <c r="EK32" s="240"/>
      <c r="EL32" s="240"/>
      <c r="EM32" s="240"/>
      <c r="EN32" s="240"/>
      <c r="EO32" s="240"/>
      <c r="EP32" s="240"/>
      <c r="EQ32" s="240"/>
      <c r="ER32" s="240"/>
      <c r="ES32" s="240"/>
      <c r="ET32" s="240"/>
      <c r="EU32" s="240"/>
      <c r="EV32" s="240"/>
      <c r="EW32" s="240"/>
      <c r="EX32" s="240"/>
      <c r="EY32" s="240"/>
      <c r="EZ32" s="240"/>
      <c r="FA32" s="240"/>
      <c r="FB32" s="240"/>
      <c r="FC32" s="240"/>
      <c r="FD32" s="240"/>
      <c r="FE32" s="240"/>
      <c r="FF32" s="240"/>
      <c r="FG32" s="240"/>
      <c r="FH32" s="240"/>
      <c r="FI32" s="240"/>
      <c r="FJ32" s="240"/>
      <c r="FK32" s="240"/>
      <c r="FL32" s="240"/>
      <c r="FM32" s="240"/>
      <c r="FN32" s="240"/>
      <c r="FO32" s="240"/>
      <c r="FP32" s="240"/>
      <c r="FQ32" s="240"/>
      <c r="FR32" s="240"/>
      <c r="FS32" s="240"/>
      <c r="FT32" s="240"/>
      <c r="FU32" s="240"/>
      <c r="FV32" s="240"/>
      <c r="FW32" s="240"/>
      <c r="FX32" s="240"/>
      <c r="FY32" s="240"/>
      <c r="FZ32" s="240"/>
      <c r="GA32" s="240"/>
      <c r="GB32" s="240"/>
      <c r="GC32" s="240"/>
      <c r="GD32" s="240"/>
      <c r="GE32" s="240"/>
      <c r="GF32" s="240"/>
      <c r="GG32" s="240"/>
      <c r="GH32" s="240"/>
      <c r="GI32" s="240"/>
      <c r="GJ32" s="240"/>
      <c r="GK32" s="240"/>
      <c r="GL32" s="240"/>
      <c r="GM32" s="240"/>
      <c r="GN32" s="240"/>
      <c r="GO32" s="240"/>
      <c r="GP32" s="240"/>
      <c r="GQ32" s="240"/>
      <c r="GR32" s="240"/>
      <c r="GS32" s="240"/>
      <c r="GT32" s="240"/>
      <c r="GU32" s="240"/>
      <c r="GV32" s="240"/>
      <c r="GW32" s="240"/>
      <c r="GX32" s="240"/>
      <c r="GY32" s="240"/>
      <c r="GZ32" s="240"/>
      <c r="HA32" s="240"/>
      <c r="HB32" s="240"/>
      <c r="HC32" s="240"/>
      <c r="HD32" s="240"/>
      <c r="HE32" s="240"/>
      <c r="HF32" s="240"/>
      <c r="HG32" s="240"/>
      <c r="HH32" s="240"/>
      <c r="HI32" s="240"/>
      <c r="HJ32" s="240"/>
      <c r="HK32" s="240"/>
      <c r="HL32" s="240"/>
      <c r="HM32" s="240"/>
      <c r="HN32" s="240"/>
      <c r="HO32" s="240"/>
      <c r="HP32" s="240"/>
      <c r="HQ32" s="240"/>
      <c r="HR32" s="240"/>
      <c r="HS32" s="240"/>
      <c r="HT32" s="240"/>
    </row>
    <row r="33" spans="1:228" ht="15">
      <c r="A33" s="239"/>
      <c r="B33" s="239"/>
      <c r="C33" s="240"/>
      <c r="D33" s="241"/>
      <c r="E33" s="240"/>
      <c r="F33" s="241"/>
      <c r="G33" s="240"/>
      <c r="H33" s="240"/>
      <c r="I33" s="241"/>
      <c r="J33" s="240"/>
      <c r="K33" s="240"/>
      <c r="L33" s="240"/>
      <c r="M33" s="241"/>
      <c r="N33" s="240"/>
      <c r="O33" s="241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240"/>
      <c r="BT33" s="240"/>
      <c r="BU33" s="240"/>
      <c r="BV33" s="240"/>
      <c r="BW33" s="240"/>
      <c r="BX33" s="240"/>
      <c r="BY33" s="240"/>
      <c r="BZ33" s="240"/>
      <c r="CA33" s="240"/>
      <c r="CB33" s="240"/>
      <c r="CC33" s="240"/>
      <c r="CD33" s="240"/>
      <c r="CE33" s="240"/>
      <c r="CF33" s="240"/>
      <c r="CG33" s="240"/>
      <c r="CH33" s="240"/>
      <c r="CI33" s="240"/>
      <c r="CJ33" s="240"/>
      <c r="CK33" s="240"/>
      <c r="CL33" s="240"/>
      <c r="CM33" s="240"/>
      <c r="CN33" s="240"/>
      <c r="CO33" s="240"/>
      <c r="CP33" s="240"/>
      <c r="CQ33" s="240"/>
      <c r="CR33" s="240"/>
      <c r="CS33" s="240"/>
      <c r="CT33" s="240"/>
      <c r="CU33" s="240"/>
      <c r="CV33" s="240"/>
      <c r="CW33" s="240"/>
      <c r="CX33" s="240"/>
      <c r="CY33" s="240"/>
      <c r="CZ33" s="240"/>
      <c r="DA33" s="240"/>
      <c r="DB33" s="240"/>
      <c r="DC33" s="240"/>
      <c r="DD33" s="240"/>
      <c r="DE33" s="240"/>
      <c r="DF33" s="240"/>
      <c r="DG33" s="240"/>
      <c r="DH33" s="240"/>
      <c r="DI33" s="240"/>
      <c r="DJ33" s="240"/>
      <c r="DK33" s="240"/>
      <c r="DL33" s="240"/>
      <c r="DM33" s="240"/>
      <c r="DN33" s="240"/>
      <c r="DO33" s="240"/>
      <c r="DP33" s="240"/>
      <c r="DQ33" s="240"/>
      <c r="DR33" s="240"/>
      <c r="DS33" s="240"/>
      <c r="DT33" s="240"/>
      <c r="DU33" s="240"/>
      <c r="DV33" s="240"/>
      <c r="DW33" s="240"/>
      <c r="DX33" s="240"/>
      <c r="DY33" s="240"/>
      <c r="DZ33" s="240"/>
      <c r="EA33" s="240"/>
      <c r="EB33" s="240"/>
      <c r="EC33" s="240"/>
      <c r="ED33" s="240"/>
      <c r="EE33" s="240"/>
      <c r="EF33" s="240"/>
      <c r="EG33" s="240"/>
      <c r="EH33" s="240"/>
      <c r="EI33" s="240"/>
      <c r="EJ33" s="240"/>
      <c r="EK33" s="240"/>
      <c r="EL33" s="240"/>
      <c r="EM33" s="240"/>
      <c r="EN33" s="240"/>
      <c r="EO33" s="240"/>
      <c r="EP33" s="240"/>
      <c r="EQ33" s="240"/>
      <c r="ER33" s="240"/>
      <c r="ES33" s="240"/>
      <c r="ET33" s="240"/>
      <c r="EU33" s="240"/>
      <c r="EV33" s="240"/>
      <c r="EW33" s="240"/>
      <c r="EX33" s="240"/>
      <c r="EY33" s="240"/>
      <c r="EZ33" s="240"/>
      <c r="FA33" s="240"/>
      <c r="FB33" s="240"/>
      <c r="FC33" s="240"/>
      <c r="FD33" s="240"/>
      <c r="FE33" s="240"/>
      <c r="FF33" s="240"/>
      <c r="FG33" s="240"/>
      <c r="FH33" s="240"/>
      <c r="FI33" s="240"/>
      <c r="FJ33" s="240"/>
      <c r="FK33" s="240"/>
      <c r="FL33" s="240"/>
      <c r="FM33" s="240"/>
      <c r="FN33" s="240"/>
      <c r="FO33" s="240"/>
      <c r="FP33" s="240"/>
      <c r="FQ33" s="240"/>
      <c r="FR33" s="240"/>
      <c r="FS33" s="240"/>
      <c r="FT33" s="240"/>
      <c r="FU33" s="240"/>
      <c r="FV33" s="240"/>
      <c r="FW33" s="240"/>
      <c r="FX33" s="240"/>
      <c r="FY33" s="240"/>
      <c r="FZ33" s="240"/>
      <c r="GA33" s="240"/>
      <c r="GB33" s="240"/>
      <c r="GC33" s="240"/>
      <c r="GD33" s="240"/>
      <c r="GE33" s="240"/>
      <c r="GF33" s="240"/>
      <c r="GG33" s="240"/>
      <c r="GH33" s="240"/>
      <c r="GI33" s="240"/>
      <c r="GJ33" s="240"/>
      <c r="GK33" s="240"/>
      <c r="GL33" s="240"/>
      <c r="GM33" s="240"/>
      <c r="GN33" s="240"/>
      <c r="GO33" s="240"/>
      <c r="GP33" s="240"/>
      <c r="GQ33" s="240"/>
      <c r="GR33" s="240"/>
      <c r="GS33" s="240"/>
      <c r="GT33" s="240"/>
      <c r="GU33" s="240"/>
      <c r="GV33" s="240"/>
      <c r="GW33" s="240"/>
      <c r="GX33" s="240"/>
      <c r="GY33" s="240"/>
      <c r="GZ33" s="240"/>
      <c r="HA33" s="240"/>
      <c r="HB33" s="240"/>
      <c r="HC33" s="240"/>
      <c r="HD33" s="240"/>
      <c r="HE33" s="240"/>
      <c r="HF33" s="240"/>
      <c r="HG33" s="240"/>
      <c r="HH33" s="240"/>
      <c r="HI33" s="240"/>
      <c r="HJ33" s="240"/>
      <c r="HK33" s="240"/>
      <c r="HL33" s="240"/>
      <c r="HM33" s="240"/>
      <c r="HN33" s="240"/>
      <c r="HO33" s="240"/>
      <c r="HP33" s="240"/>
      <c r="HQ33" s="240"/>
      <c r="HR33" s="240"/>
      <c r="HS33" s="240"/>
      <c r="HT33" s="241"/>
    </row>
    <row r="34" spans="1:228" ht="15">
      <c r="A34" s="239"/>
      <c r="B34" s="239"/>
      <c r="C34" s="240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1"/>
      <c r="CB34" s="241"/>
      <c r="CC34" s="241"/>
      <c r="CD34" s="241"/>
      <c r="CE34" s="241"/>
      <c r="CF34" s="241"/>
      <c r="CG34" s="241"/>
      <c r="CH34" s="241"/>
      <c r="CI34" s="241"/>
      <c r="CJ34" s="241"/>
      <c r="CK34" s="241"/>
      <c r="CL34" s="241"/>
      <c r="CM34" s="241"/>
      <c r="CN34" s="241"/>
      <c r="CO34" s="241"/>
      <c r="CP34" s="241"/>
      <c r="CQ34" s="241"/>
      <c r="CR34" s="241"/>
      <c r="CS34" s="241"/>
      <c r="CT34" s="241"/>
      <c r="CU34" s="241"/>
      <c r="CV34" s="241"/>
      <c r="CW34" s="241"/>
      <c r="CX34" s="241"/>
      <c r="CY34" s="241"/>
      <c r="CZ34" s="241"/>
      <c r="DA34" s="241"/>
      <c r="DB34" s="241"/>
      <c r="DC34" s="241"/>
      <c r="DD34" s="241"/>
      <c r="DE34" s="241"/>
      <c r="DF34" s="241"/>
      <c r="DG34" s="241"/>
      <c r="DH34" s="241"/>
      <c r="DI34" s="241"/>
      <c r="DJ34" s="241"/>
      <c r="DK34" s="241"/>
      <c r="DL34" s="241"/>
      <c r="DM34" s="241"/>
      <c r="DN34" s="241"/>
      <c r="DO34" s="241"/>
      <c r="DP34" s="241"/>
      <c r="DQ34" s="241"/>
      <c r="DR34" s="241"/>
      <c r="DS34" s="241"/>
      <c r="DT34" s="241"/>
      <c r="DU34" s="241"/>
      <c r="DV34" s="241"/>
      <c r="DW34" s="241"/>
      <c r="DX34" s="241"/>
      <c r="DY34" s="241"/>
      <c r="DZ34" s="241"/>
      <c r="EA34" s="241"/>
      <c r="EB34" s="241"/>
      <c r="EC34" s="241"/>
      <c r="ED34" s="241"/>
      <c r="EE34" s="241"/>
      <c r="EF34" s="241"/>
      <c r="EG34" s="241"/>
      <c r="EH34" s="241"/>
      <c r="EI34" s="241"/>
      <c r="EJ34" s="241"/>
      <c r="EK34" s="241"/>
      <c r="EL34" s="241"/>
      <c r="EM34" s="241"/>
      <c r="EN34" s="241"/>
      <c r="EO34" s="241"/>
      <c r="EP34" s="241"/>
      <c r="EQ34" s="241"/>
      <c r="ER34" s="241"/>
      <c r="ES34" s="241"/>
      <c r="ET34" s="241"/>
      <c r="EU34" s="241"/>
      <c r="EV34" s="241"/>
      <c r="EW34" s="241"/>
      <c r="EX34" s="241"/>
      <c r="EY34" s="241"/>
      <c r="EZ34" s="241"/>
      <c r="FA34" s="241"/>
      <c r="FB34" s="241"/>
      <c r="FC34" s="241"/>
      <c r="FD34" s="241"/>
      <c r="FE34" s="241"/>
      <c r="FF34" s="241"/>
      <c r="FG34" s="241"/>
      <c r="FH34" s="241"/>
      <c r="FI34" s="241"/>
      <c r="FJ34" s="241"/>
      <c r="FK34" s="241"/>
      <c r="FL34" s="241"/>
      <c r="FM34" s="241"/>
      <c r="FN34" s="241"/>
      <c r="FO34" s="241"/>
      <c r="FP34" s="241"/>
      <c r="FQ34" s="241"/>
      <c r="FR34" s="241"/>
      <c r="FS34" s="241"/>
      <c r="FT34" s="241"/>
      <c r="FU34" s="241"/>
      <c r="FV34" s="241"/>
      <c r="FW34" s="241"/>
      <c r="FX34" s="241"/>
      <c r="FY34" s="240"/>
      <c r="FZ34" s="241"/>
      <c r="GA34" s="241"/>
      <c r="GB34" s="241"/>
      <c r="GC34" s="241"/>
      <c r="GD34" s="241"/>
      <c r="GE34" s="241"/>
      <c r="GF34" s="241"/>
      <c r="GG34" s="241"/>
      <c r="GH34" s="241"/>
      <c r="GI34" s="241"/>
      <c r="GJ34" s="241"/>
      <c r="GK34" s="241"/>
      <c r="GL34" s="241"/>
      <c r="GM34" s="241"/>
      <c r="GN34" s="241"/>
      <c r="GO34" s="241"/>
      <c r="GP34" s="241"/>
      <c r="GQ34" s="241"/>
      <c r="GR34" s="241"/>
      <c r="GS34" s="241"/>
      <c r="GT34" s="241"/>
      <c r="GU34" s="241"/>
      <c r="GV34" s="241"/>
      <c r="GW34" s="241"/>
      <c r="GX34" s="241"/>
      <c r="GY34" s="241"/>
      <c r="GZ34" s="241"/>
      <c r="HA34" s="241"/>
      <c r="HB34" s="241"/>
      <c r="HC34" s="241"/>
      <c r="HD34" s="241"/>
      <c r="HE34" s="241"/>
      <c r="HF34" s="241"/>
      <c r="HG34" s="241"/>
      <c r="HH34" s="241"/>
      <c r="HI34" s="241"/>
      <c r="HJ34" s="241"/>
      <c r="HK34" s="241"/>
      <c r="HL34" s="241"/>
      <c r="HM34" s="241"/>
      <c r="HN34" s="241"/>
      <c r="HO34" s="241"/>
      <c r="HP34" s="241"/>
      <c r="HQ34" s="241"/>
      <c r="HR34" s="241"/>
      <c r="HS34" s="241"/>
      <c r="HT34" s="241"/>
    </row>
    <row r="35" spans="1:228" ht="15">
      <c r="A35" s="239"/>
      <c r="B35" s="239"/>
      <c r="C35" s="240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1"/>
      <c r="BV35" s="241"/>
      <c r="BW35" s="241"/>
      <c r="BX35" s="241"/>
      <c r="BY35" s="241"/>
      <c r="BZ35" s="241"/>
      <c r="CA35" s="240"/>
      <c r="CB35" s="241"/>
      <c r="CC35" s="241"/>
      <c r="CD35" s="241"/>
      <c r="CE35" s="241"/>
      <c r="CF35" s="241"/>
      <c r="CG35" s="241"/>
      <c r="CH35" s="241"/>
      <c r="CI35" s="241"/>
      <c r="CJ35" s="241"/>
      <c r="CK35" s="241"/>
      <c r="CL35" s="241"/>
      <c r="CM35" s="241"/>
      <c r="CN35" s="241"/>
      <c r="CO35" s="241"/>
      <c r="CP35" s="241"/>
      <c r="CQ35" s="241"/>
      <c r="CR35" s="241"/>
      <c r="CS35" s="241"/>
      <c r="CT35" s="241"/>
      <c r="CU35" s="241"/>
      <c r="CV35" s="241"/>
      <c r="CW35" s="241"/>
      <c r="CX35" s="241"/>
      <c r="CY35" s="241"/>
      <c r="CZ35" s="241"/>
      <c r="DA35" s="241"/>
      <c r="DB35" s="241"/>
      <c r="DC35" s="241"/>
      <c r="DD35" s="241"/>
      <c r="DE35" s="241"/>
      <c r="DF35" s="241"/>
      <c r="DG35" s="241"/>
      <c r="DH35" s="241"/>
      <c r="DI35" s="241"/>
      <c r="DJ35" s="241"/>
      <c r="DK35" s="241"/>
      <c r="DL35" s="241"/>
      <c r="DM35" s="241"/>
      <c r="DN35" s="241"/>
      <c r="DO35" s="241"/>
      <c r="DP35" s="241"/>
      <c r="DQ35" s="241"/>
      <c r="DR35" s="241"/>
      <c r="DS35" s="241"/>
      <c r="DT35" s="241"/>
      <c r="DU35" s="241"/>
      <c r="DV35" s="241"/>
      <c r="DW35" s="241"/>
      <c r="DX35" s="241"/>
      <c r="DY35" s="241"/>
      <c r="DZ35" s="241"/>
      <c r="EA35" s="241"/>
      <c r="EB35" s="241"/>
      <c r="EC35" s="241"/>
      <c r="ED35" s="241"/>
      <c r="EE35" s="241"/>
      <c r="EF35" s="241"/>
      <c r="EG35" s="241"/>
      <c r="EH35" s="241"/>
      <c r="EI35" s="241"/>
      <c r="EJ35" s="241"/>
      <c r="EK35" s="241"/>
      <c r="EL35" s="241"/>
      <c r="EM35" s="241"/>
      <c r="EN35" s="241"/>
      <c r="EO35" s="241"/>
      <c r="EP35" s="241"/>
      <c r="EQ35" s="241"/>
      <c r="ER35" s="241"/>
      <c r="ES35" s="241"/>
      <c r="ET35" s="241"/>
      <c r="EU35" s="241"/>
      <c r="EV35" s="241"/>
      <c r="EW35" s="241"/>
      <c r="EX35" s="241"/>
      <c r="EY35" s="241"/>
      <c r="EZ35" s="241"/>
      <c r="FA35" s="241"/>
      <c r="FB35" s="241"/>
      <c r="FC35" s="241"/>
      <c r="FD35" s="241"/>
      <c r="FE35" s="241"/>
      <c r="FF35" s="241"/>
      <c r="FG35" s="241"/>
      <c r="FH35" s="241"/>
      <c r="FI35" s="241"/>
      <c r="FJ35" s="241"/>
      <c r="FK35" s="241"/>
      <c r="FL35" s="241"/>
      <c r="FM35" s="241"/>
      <c r="FN35" s="241"/>
      <c r="FO35" s="241"/>
      <c r="FP35" s="241"/>
      <c r="FQ35" s="241"/>
      <c r="FR35" s="241"/>
      <c r="FS35" s="241"/>
      <c r="FT35" s="241"/>
      <c r="FU35" s="241"/>
      <c r="FV35" s="241"/>
      <c r="FW35" s="241"/>
      <c r="FX35" s="241"/>
      <c r="FY35" s="241"/>
      <c r="FZ35" s="241"/>
      <c r="GA35" s="241"/>
      <c r="GB35" s="241"/>
      <c r="GC35" s="241"/>
      <c r="GD35" s="241"/>
      <c r="GE35" s="241"/>
      <c r="GF35" s="241"/>
      <c r="GG35" s="241"/>
      <c r="GH35" s="241"/>
      <c r="GI35" s="241"/>
      <c r="GJ35" s="241"/>
      <c r="GK35" s="241"/>
      <c r="GL35" s="241"/>
      <c r="GM35" s="241"/>
      <c r="GN35" s="241"/>
      <c r="GO35" s="241"/>
      <c r="GP35" s="241"/>
      <c r="GQ35" s="241"/>
      <c r="GR35" s="241"/>
      <c r="GS35" s="241"/>
      <c r="GT35" s="241"/>
      <c r="GU35" s="241"/>
      <c r="GV35" s="241"/>
      <c r="GW35" s="241"/>
      <c r="GX35" s="241"/>
      <c r="GY35" s="241"/>
      <c r="GZ35" s="241"/>
      <c r="HA35" s="241"/>
      <c r="HB35" s="240"/>
      <c r="HC35" s="241"/>
      <c r="HD35" s="241"/>
      <c r="HE35" s="241"/>
      <c r="HF35" s="241"/>
      <c r="HG35" s="241"/>
      <c r="HH35" s="241"/>
      <c r="HI35" s="241"/>
      <c r="HJ35" s="241"/>
      <c r="HK35" s="241"/>
      <c r="HL35" s="241"/>
      <c r="HM35" s="241"/>
      <c r="HN35" s="241"/>
      <c r="HO35" s="241"/>
      <c r="HP35" s="241"/>
      <c r="HQ35" s="241"/>
      <c r="HR35" s="241"/>
      <c r="HS35" s="241"/>
      <c r="HT35" s="241"/>
    </row>
    <row r="36" spans="1:228" ht="15">
      <c r="A36" s="239"/>
      <c r="B36" s="239"/>
      <c r="C36" s="240"/>
      <c r="D36" s="241"/>
      <c r="E36" s="240"/>
      <c r="F36" s="241"/>
      <c r="G36" s="241"/>
      <c r="H36" s="241"/>
      <c r="I36" s="241"/>
      <c r="J36" s="240"/>
      <c r="K36" s="241"/>
      <c r="L36" s="241"/>
      <c r="M36" s="241"/>
      <c r="N36" s="240"/>
      <c r="O36" s="241"/>
      <c r="P36" s="241"/>
      <c r="Q36" s="241"/>
      <c r="R36" s="241"/>
      <c r="S36" s="240"/>
      <c r="T36" s="241"/>
      <c r="U36" s="241"/>
      <c r="V36" s="241"/>
      <c r="W36" s="240"/>
      <c r="X36" s="240"/>
      <c r="Y36" s="240"/>
      <c r="Z36" s="240"/>
      <c r="AA36" s="241"/>
      <c r="AB36" s="241"/>
      <c r="AC36" s="241"/>
      <c r="AD36" s="240"/>
      <c r="AE36" s="241"/>
      <c r="AF36" s="241"/>
      <c r="AG36" s="240"/>
      <c r="AH36" s="241"/>
      <c r="AI36" s="240"/>
      <c r="AJ36" s="240"/>
      <c r="AK36" s="241"/>
      <c r="AL36" s="241"/>
      <c r="AM36" s="240"/>
      <c r="AN36" s="241"/>
      <c r="AO36" s="240"/>
      <c r="AP36" s="240"/>
      <c r="AQ36" s="241"/>
      <c r="AR36" s="241"/>
      <c r="AS36" s="240"/>
      <c r="AT36" s="240"/>
      <c r="AU36" s="240"/>
      <c r="AV36" s="241"/>
      <c r="AW36" s="241"/>
      <c r="AX36" s="241"/>
      <c r="AY36" s="241"/>
      <c r="AZ36" s="240"/>
      <c r="BA36" s="241"/>
      <c r="BB36" s="241"/>
      <c r="BC36" s="241"/>
      <c r="BD36" s="241"/>
      <c r="BE36" s="240"/>
      <c r="BF36" s="240"/>
      <c r="BG36" s="240"/>
      <c r="BH36" s="240"/>
      <c r="BI36" s="241"/>
      <c r="BJ36" s="240"/>
      <c r="BK36" s="241"/>
      <c r="BL36" s="241"/>
      <c r="BM36" s="241"/>
      <c r="BN36" s="240"/>
      <c r="BO36" s="240"/>
      <c r="BP36" s="240"/>
      <c r="BQ36" s="241"/>
      <c r="BR36" s="240"/>
      <c r="BS36" s="240"/>
      <c r="BT36" s="240"/>
      <c r="BU36" s="240"/>
      <c r="BV36" s="240"/>
      <c r="BW36" s="240"/>
      <c r="BX36" s="241"/>
      <c r="BY36" s="240"/>
      <c r="BZ36" s="240"/>
      <c r="CA36" s="240"/>
      <c r="CB36" s="241"/>
      <c r="CC36" s="241"/>
      <c r="CD36" s="241"/>
      <c r="CE36" s="241"/>
      <c r="CF36" s="241"/>
      <c r="CG36" s="241"/>
      <c r="CH36" s="240"/>
      <c r="CI36" s="241"/>
      <c r="CJ36" s="241"/>
      <c r="CK36" s="241"/>
      <c r="CL36" s="240"/>
      <c r="CM36" s="241"/>
      <c r="CN36" s="241"/>
      <c r="CO36" s="241"/>
      <c r="CP36" s="241"/>
      <c r="CQ36" s="240"/>
      <c r="CR36" s="241"/>
      <c r="CS36" s="241"/>
      <c r="CT36" s="241"/>
      <c r="CU36" s="241"/>
      <c r="CV36" s="241"/>
      <c r="CW36" s="241"/>
      <c r="CX36" s="241"/>
      <c r="CY36" s="241"/>
      <c r="CZ36" s="241"/>
      <c r="DA36" s="240"/>
      <c r="DB36" s="241"/>
      <c r="DC36" s="241"/>
      <c r="DD36" s="240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0"/>
      <c r="DS36" s="240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41"/>
      <c r="EI36" s="240"/>
      <c r="EJ36" s="240"/>
      <c r="EK36" s="241"/>
      <c r="EL36" s="241"/>
      <c r="EM36" s="241"/>
      <c r="EN36" s="241"/>
      <c r="EO36" s="241"/>
      <c r="EP36" s="241"/>
      <c r="EQ36" s="241"/>
      <c r="ER36" s="241"/>
      <c r="ES36" s="241"/>
      <c r="ET36" s="241"/>
      <c r="EU36" s="241"/>
      <c r="EV36" s="241"/>
      <c r="EW36" s="240"/>
      <c r="EX36" s="241"/>
      <c r="EY36" s="240"/>
      <c r="EZ36" s="240"/>
      <c r="FA36" s="241"/>
      <c r="FB36" s="240"/>
      <c r="FC36" s="240"/>
      <c r="FD36" s="240"/>
      <c r="FE36" s="240"/>
      <c r="FF36" s="241"/>
      <c r="FG36" s="241"/>
      <c r="FH36" s="241"/>
      <c r="FI36" s="241"/>
      <c r="FJ36" s="241"/>
      <c r="FK36" s="240"/>
      <c r="FL36" s="241"/>
      <c r="FM36" s="241"/>
      <c r="FN36" s="241"/>
      <c r="FO36" s="241"/>
      <c r="FP36" s="241"/>
      <c r="FQ36" s="241"/>
      <c r="FR36" s="240"/>
      <c r="FS36" s="241"/>
      <c r="FT36" s="240"/>
      <c r="FU36" s="240"/>
      <c r="FV36" s="241"/>
      <c r="FW36" s="241"/>
      <c r="FX36" s="241"/>
      <c r="FY36" s="241"/>
      <c r="FZ36" s="241"/>
      <c r="GA36" s="241"/>
      <c r="GB36" s="240"/>
      <c r="GC36" s="241"/>
      <c r="GD36" s="241"/>
      <c r="GE36" s="241"/>
      <c r="GF36" s="241"/>
      <c r="GG36" s="240"/>
      <c r="GH36" s="241"/>
      <c r="GI36" s="241"/>
      <c r="GJ36" s="241"/>
      <c r="GK36" s="241"/>
      <c r="GL36" s="240"/>
      <c r="GM36" s="241"/>
      <c r="GN36" s="240"/>
      <c r="GO36" s="241"/>
      <c r="GP36" s="241"/>
      <c r="GQ36" s="241"/>
      <c r="GR36" s="240"/>
      <c r="GS36" s="240"/>
      <c r="GT36" s="241"/>
      <c r="GU36" s="241"/>
      <c r="GV36" s="240"/>
      <c r="GW36" s="241"/>
      <c r="GX36" s="241"/>
      <c r="GY36" s="241"/>
      <c r="GZ36" s="241"/>
      <c r="HA36" s="241"/>
      <c r="HB36" s="241"/>
      <c r="HC36" s="240"/>
      <c r="HD36" s="240"/>
      <c r="HE36" s="241"/>
      <c r="HF36" s="240"/>
      <c r="HG36" s="240"/>
      <c r="HH36" s="241"/>
      <c r="HI36" s="241"/>
      <c r="HJ36" s="240"/>
      <c r="HK36" s="241"/>
      <c r="HL36" s="240"/>
      <c r="HM36" s="240"/>
      <c r="HN36" s="241"/>
      <c r="HO36" s="240"/>
      <c r="HP36" s="240"/>
      <c r="HQ36" s="241"/>
      <c r="HR36" s="241"/>
      <c r="HS36" s="240"/>
      <c r="HT36" s="241"/>
    </row>
    <row r="37" spans="1:228" ht="15">
      <c r="A37" s="235"/>
      <c r="B37" s="235"/>
      <c r="C37" s="236"/>
      <c r="D37" s="236"/>
      <c r="E37" s="237"/>
      <c r="F37" s="237"/>
      <c r="G37" s="237"/>
      <c r="H37" s="237"/>
      <c r="I37" s="237"/>
      <c r="J37" s="236"/>
      <c r="K37" s="236"/>
      <c r="L37" s="236"/>
      <c r="M37" s="236"/>
      <c r="N37" s="236"/>
      <c r="O37" s="236"/>
      <c r="P37" s="236"/>
      <c r="Q37" s="237"/>
      <c r="R37" s="236"/>
      <c r="S37" s="237"/>
      <c r="T37" s="236"/>
      <c r="U37" s="236"/>
      <c r="V37" s="236"/>
      <c r="W37" s="237"/>
      <c r="X37" s="236"/>
      <c r="Y37" s="237"/>
      <c r="Z37" s="237"/>
      <c r="AA37" s="236"/>
      <c r="AB37" s="237"/>
      <c r="AC37" s="237"/>
      <c r="AD37" s="237"/>
      <c r="AE37" s="236"/>
      <c r="AF37" s="237"/>
      <c r="AG37" s="237"/>
      <c r="AH37" s="237"/>
      <c r="AI37" s="237"/>
      <c r="AJ37" s="237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7"/>
      <c r="AW37" s="236"/>
      <c r="AX37" s="237"/>
      <c r="AY37" s="237"/>
      <c r="AZ37" s="236"/>
      <c r="BA37" s="236"/>
      <c r="BB37" s="236"/>
      <c r="BC37" s="236"/>
      <c r="BD37" s="237"/>
      <c r="BE37" s="236"/>
      <c r="BF37" s="236"/>
      <c r="BG37" s="236"/>
      <c r="BH37" s="237"/>
      <c r="BI37" s="236"/>
      <c r="BJ37" s="236"/>
      <c r="BK37" s="236"/>
      <c r="BL37" s="236"/>
      <c r="BM37" s="237"/>
      <c r="BN37" s="236"/>
      <c r="BO37" s="237"/>
      <c r="BP37" s="236"/>
      <c r="BQ37" s="236"/>
      <c r="BR37" s="236"/>
      <c r="BS37" s="236"/>
      <c r="BT37" s="236"/>
      <c r="BU37" s="236"/>
      <c r="BV37" s="237"/>
      <c r="BW37" s="236"/>
      <c r="BX37" s="237"/>
      <c r="BY37" s="236"/>
      <c r="BZ37" s="236"/>
      <c r="CA37" s="236"/>
      <c r="CB37" s="236"/>
      <c r="CC37" s="237"/>
      <c r="CD37" s="236"/>
      <c r="CE37" s="236"/>
      <c r="CF37" s="236"/>
      <c r="CG37" s="237"/>
      <c r="CH37" s="236"/>
      <c r="CI37" s="237"/>
      <c r="CJ37" s="236"/>
      <c r="CK37" s="237"/>
      <c r="CL37" s="237"/>
      <c r="CM37" s="237"/>
      <c r="CN37" s="237"/>
      <c r="CO37" s="236"/>
      <c r="CP37" s="237"/>
      <c r="CQ37" s="236"/>
      <c r="CR37" s="237"/>
      <c r="CS37" s="237"/>
      <c r="CT37" s="237"/>
      <c r="CU37" s="236"/>
      <c r="CV37" s="237"/>
      <c r="CW37" s="236"/>
      <c r="CX37" s="237"/>
      <c r="CY37" s="237"/>
      <c r="CZ37" s="237"/>
      <c r="DA37" s="236"/>
      <c r="DB37" s="237"/>
      <c r="DC37" s="236"/>
      <c r="DD37" s="237"/>
      <c r="DE37" s="237"/>
      <c r="DF37" s="237"/>
      <c r="DG37" s="236"/>
      <c r="DH37" s="236"/>
      <c r="DI37" s="237"/>
      <c r="DJ37" s="237"/>
      <c r="DK37" s="237"/>
      <c r="DL37" s="237"/>
      <c r="DM37" s="237"/>
      <c r="DN37" s="237"/>
      <c r="DO37" s="236"/>
      <c r="DP37" s="236"/>
      <c r="DQ37" s="236"/>
      <c r="DR37" s="236"/>
      <c r="DS37" s="237"/>
      <c r="DT37" s="236"/>
      <c r="DU37" s="236"/>
      <c r="DV37" s="237"/>
      <c r="DW37" s="236"/>
      <c r="DX37" s="236"/>
      <c r="DY37" s="237"/>
      <c r="DZ37" s="237"/>
      <c r="EA37" s="237"/>
      <c r="EB37" s="236"/>
      <c r="EC37" s="237"/>
      <c r="ED37" s="236"/>
      <c r="EE37" s="237"/>
      <c r="EF37" s="237"/>
      <c r="EG37" s="236"/>
      <c r="EH37" s="237"/>
      <c r="EI37" s="237"/>
      <c r="EJ37" s="237"/>
      <c r="EK37" s="237"/>
      <c r="EL37" s="237"/>
      <c r="EM37" s="237"/>
      <c r="EN37" s="236"/>
      <c r="EO37" s="236"/>
      <c r="EP37" s="237"/>
      <c r="EQ37" s="237"/>
      <c r="ER37" s="236"/>
      <c r="ES37" s="237"/>
      <c r="ET37" s="236"/>
      <c r="EU37" s="237"/>
      <c r="EV37" s="236"/>
      <c r="EW37" s="237"/>
      <c r="EX37" s="236"/>
      <c r="EY37" s="237"/>
      <c r="EZ37" s="237"/>
      <c r="FA37" s="237"/>
      <c r="FB37" s="237"/>
      <c r="FC37" s="237"/>
      <c r="FD37" s="236"/>
      <c r="FE37" s="237"/>
      <c r="FF37" s="237"/>
      <c r="FG37" s="236"/>
      <c r="FH37" s="237"/>
      <c r="FI37" s="237"/>
      <c r="FJ37" s="236"/>
      <c r="FK37" s="236"/>
      <c r="FL37" s="237"/>
      <c r="FM37" s="236"/>
      <c r="FN37" s="237"/>
      <c r="FO37" s="236"/>
      <c r="FP37" s="236"/>
      <c r="FQ37" s="237"/>
      <c r="FR37" s="237"/>
      <c r="FS37" s="236"/>
      <c r="FT37" s="237"/>
      <c r="FU37" s="237"/>
      <c r="FV37" s="237"/>
      <c r="FW37" s="237"/>
      <c r="FX37" s="237"/>
      <c r="FY37" s="237"/>
      <c r="FZ37" s="237"/>
      <c r="GA37" s="237"/>
      <c r="GB37" s="237"/>
      <c r="GC37" s="237"/>
      <c r="GD37" s="237"/>
      <c r="GE37" s="237"/>
      <c r="GF37" s="237"/>
      <c r="GG37" s="236"/>
      <c r="GH37" s="237"/>
      <c r="GI37" s="236"/>
      <c r="GJ37" s="237"/>
    </row>
    <row r="38" spans="1:228" ht="15">
      <c r="A38" s="235"/>
      <c r="B38" s="235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7"/>
      <c r="FB38" s="237"/>
      <c r="FC38" s="237"/>
      <c r="FD38" s="237"/>
      <c r="FE38" s="237"/>
      <c r="FF38" s="237"/>
      <c r="FG38" s="237"/>
      <c r="FH38" s="236"/>
      <c r="FI38" s="236"/>
      <c r="FJ38" s="236"/>
      <c r="FK38" s="236"/>
      <c r="FL38" s="236"/>
      <c r="FM38" s="236"/>
      <c r="FN38" s="237"/>
      <c r="FO38" s="236"/>
      <c r="FP38" s="236"/>
      <c r="FQ38" s="236"/>
      <c r="FR38" s="237"/>
      <c r="FS38" s="237"/>
      <c r="FT38" s="237"/>
      <c r="FU38" s="237"/>
      <c r="FV38" s="237"/>
      <c r="FW38" s="237"/>
      <c r="FX38" s="237"/>
      <c r="FY38" s="237"/>
      <c r="FZ38" s="237"/>
      <c r="GA38" s="237"/>
      <c r="GB38" s="237"/>
      <c r="GC38" s="237"/>
      <c r="GD38" s="237"/>
      <c r="GE38" s="236"/>
      <c r="GF38" s="236"/>
      <c r="GG38" s="236"/>
      <c r="GH38" s="236"/>
      <c r="GI38" s="237"/>
      <c r="GJ38" s="237"/>
    </row>
    <row r="39" spans="1:228" ht="15">
      <c r="A39" s="235"/>
      <c r="B39" s="235"/>
      <c r="C39" s="236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7"/>
      <c r="BQ39" s="237"/>
      <c r="BR39" s="237"/>
      <c r="BS39" s="237"/>
      <c r="BT39" s="237"/>
      <c r="BU39" s="237"/>
      <c r="BV39" s="237"/>
      <c r="BW39" s="237"/>
      <c r="BX39" s="237"/>
      <c r="BY39" s="237"/>
      <c r="BZ39" s="237"/>
      <c r="CA39" s="237"/>
      <c r="CB39" s="237"/>
      <c r="CC39" s="237"/>
      <c r="CD39" s="237"/>
      <c r="CE39" s="237"/>
      <c r="CF39" s="237"/>
      <c r="CG39" s="237"/>
      <c r="CH39" s="236"/>
      <c r="CI39" s="237"/>
      <c r="CJ39" s="237"/>
      <c r="CK39" s="237"/>
      <c r="CL39" s="237"/>
      <c r="CM39" s="237"/>
      <c r="CN39" s="237"/>
      <c r="CO39" s="237"/>
      <c r="CP39" s="237"/>
      <c r="CQ39" s="237"/>
      <c r="CR39" s="237"/>
      <c r="CS39" s="237"/>
      <c r="CT39" s="237"/>
      <c r="CU39" s="236"/>
      <c r="CV39" s="237"/>
      <c r="CW39" s="237"/>
      <c r="CX39" s="237"/>
      <c r="CY39" s="237"/>
      <c r="CZ39" s="237"/>
      <c r="DA39" s="236"/>
      <c r="DB39" s="237"/>
      <c r="DC39" s="237"/>
      <c r="DD39" s="236"/>
      <c r="DE39" s="237"/>
      <c r="DF39" s="237"/>
      <c r="DG39" s="236"/>
      <c r="DH39" s="237"/>
      <c r="DI39" s="237"/>
      <c r="DJ39" s="237"/>
      <c r="DK39" s="237"/>
      <c r="DL39" s="237"/>
      <c r="DM39" s="237"/>
      <c r="DN39" s="237"/>
      <c r="DO39" s="237"/>
      <c r="DP39" s="237"/>
      <c r="DQ39" s="237"/>
      <c r="DR39" s="237"/>
      <c r="DS39" s="237"/>
      <c r="DT39" s="237"/>
      <c r="DU39" s="237"/>
      <c r="DV39" s="237"/>
      <c r="DW39" s="237"/>
      <c r="DX39" s="237"/>
      <c r="DY39" s="237"/>
      <c r="DZ39" s="237"/>
      <c r="EA39" s="237"/>
      <c r="EB39" s="236"/>
      <c r="EC39" s="236"/>
      <c r="ED39" s="237"/>
      <c r="EE39" s="237"/>
      <c r="EF39" s="237"/>
      <c r="EG39" s="236"/>
      <c r="EH39" s="236"/>
      <c r="EI39" s="237"/>
      <c r="EJ39" s="237"/>
      <c r="EK39" s="237"/>
      <c r="EL39" s="237"/>
      <c r="EM39" s="237"/>
      <c r="EN39" s="237"/>
      <c r="EO39" s="237"/>
      <c r="EP39" s="237"/>
      <c r="EQ39" s="237"/>
      <c r="ER39" s="237"/>
      <c r="ES39" s="237"/>
      <c r="ET39" s="237"/>
      <c r="EU39" s="237"/>
      <c r="EV39" s="236"/>
      <c r="EW39" s="237"/>
      <c r="EX39" s="237"/>
      <c r="EY39" s="237"/>
      <c r="EZ39" s="237"/>
      <c r="FA39" s="237"/>
      <c r="FB39" s="237"/>
      <c r="FC39" s="237"/>
      <c r="FD39" s="237"/>
      <c r="FE39" s="237"/>
      <c r="FF39" s="237"/>
      <c r="FG39" s="237"/>
      <c r="FH39" s="237"/>
      <c r="FI39" s="237"/>
      <c r="FJ39" s="237"/>
      <c r="FK39" s="237"/>
      <c r="FL39" s="237"/>
      <c r="FM39" s="237"/>
      <c r="FN39" s="237"/>
      <c r="FO39" s="237"/>
      <c r="FP39" s="237"/>
      <c r="FQ39" s="237"/>
      <c r="FR39" s="237"/>
      <c r="FS39" s="237"/>
      <c r="FT39" s="237"/>
      <c r="FU39" s="237"/>
      <c r="FV39" s="237"/>
      <c r="FW39" s="237"/>
      <c r="FX39" s="237"/>
      <c r="FY39" s="237"/>
      <c r="FZ39" s="237"/>
      <c r="GA39" s="237"/>
      <c r="GB39" s="237"/>
      <c r="GC39" s="237"/>
      <c r="GD39" s="237"/>
      <c r="GE39" s="237"/>
      <c r="GF39" s="237"/>
      <c r="GG39" s="237"/>
      <c r="GH39" s="237"/>
      <c r="GI39" s="237"/>
      <c r="GJ39" s="237"/>
    </row>
    <row r="40" spans="1:228" ht="15">
      <c r="A40" s="235"/>
      <c r="B40" s="235"/>
      <c r="C40" s="236"/>
      <c r="D40" s="237"/>
      <c r="E40" s="236"/>
      <c r="F40" s="236"/>
      <c r="G40" s="237"/>
      <c r="H40" s="237"/>
      <c r="I40" s="237"/>
      <c r="J40" s="237"/>
      <c r="K40" s="236"/>
      <c r="L40" s="236"/>
      <c r="M40" s="236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6"/>
      <c r="Y40" s="237"/>
      <c r="Z40" s="236"/>
      <c r="AA40" s="236"/>
      <c r="AB40" s="236"/>
      <c r="AC40" s="237"/>
      <c r="AD40" s="237"/>
      <c r="AE40" s="236"/>
      <c r="AF40" s="237"/>
      <c r="AG40" s="237"/>
      <c r="AH40" s="237"/>
      <c r="AI40" s="237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7"/>
      <c r="AW40" s="237"/>
      <c r="AX40" s="237"/>
      <c r="AY40" s="237"/>
      <c r="AZ40" s="236"/>
      <c r="BA40" s="237"/>
      <c r="BB40" s="237"/>
      <c r="BC40" s="237"/>
      <c r="BD40" s="237"/>
      <c r="BE40" s="236"/>
      <c r="BF40" s="236"/>
      <c r="BG40" s="237"/>
      <c r="BH40" s="237"/>
      <c r="BI40" s="237"/>
      <c r="BJ40" s="237"/>
      <c r="BK40" s="237"/>
      <c r="BL40" s="236"/>
      <c r="BM40" s="237"/>
      <c r="BN40" s="237"/>
      <c r="BO40" s="236"/>
      <c r="BP40" s="237"/>
      <c r="BQ40" s="236"/>
      <c r="BR40" s="236"/>
      <c r="BS40" s="237"/>
      <c r="BT40" s="237"/>
      <c r="BU40" s="237"/>
      <c r="BV40" s="237"/>
      <c r="BW40" s="237"/>
      <c r="BX40" s="237"/>
      <c r="BY40" s="237"/>
      <c r="BZ40" s="236"/>
      <c r="CA40" s="237"/>
      <c r="CB40" s="237"/>
      <c r="CC40" s="237"/>
      <c r="CD40" s="236"/>
      <c r="CE40" s="236"/>
      <c r="CF40" s="236"/>
      <c r="CG40" s="236"/>
      <c r="CH40" s="237"/>
      <c r="CI40" s="236"/>
      <c r="CJ40" s="236"/>
      <c r="CK40" s="237"/>
      <c r="CL40" s="237"/>
      <c r="CM40" s="236"/>
      <c r="CN40" s="237"/>
      <c r="CO40" s="236"/>
      <c r="CP40" s="237"/>
      <c r="CQ40" s="236"/>
      <c r="CR40" s="236"/>
      <c r="CS40" s="236"/>
      <c r="CT40" s="237"/>
      <c r="CU40" s="236"/>
      <c r="CV40" s="237"/>
      <c r="CW40" s="237"/>
      <c r="CX40" s="236"/>
      <c r="CY40" s="237"/>
      <c r="CZ40" s="236"/>
      <c r="DA40" s="236"/>
      <c r="DB40" s="237"/>
      <c r="DC40" s="236"/>
      <c r="DD40" s="237"/>
      <c r="DE40" s="237"/>
      <c r="DF40" s="237"/>
      <c r="DG40" s="237"/>
      <c r="DH40" s="236"/>
      <c r="DI40" s="237"/>
      <c r="DJ40" s="236"/>
      <c r="DK40" s="237"/>
      <c r="DL40" s="236"/>
      <c r="DM40" s="236"/>
      <c r="DN40" s="236"/>
      <c r="DO40" s="236"/>
      <c r="DP40" s="237"/>
      <c r="DQ40" s="237"/>
      <c r="DR40" s="237"/>
      <c r="DS40" s="237"/>
      <c r="DT40" s="237"/>
      <c r="DU40" s="237"/>
      <c r="DV40" s="236"/>
      <c r="DW40" s="237"/>
      <c r="DX40" s="237"/>
      <c r="DY40" s="237"/>
      <c r="DZ40" s="237"/>
      <c r="EA40" s="237"/>
      <c r="EB40" s="236"/>
      <c r="EC40" s="236"/>
      <c r="ED40" s="237"/>
      <c r="EE40" s="237"/>
      <c r="EF40" s="237"/>
      <c r="EG40" s="236"/>
      <c r="EH40" s="237"/>
      <c r="EI40" s="236"/>
      <c r="EJ40" s="236"/>
      <c r="EK40" s="236"/>
      <c r="EL40" s="236"/>
      <c r="EM40" s="236"/>
      <c r="EN40" s="236"/>
      <c r="EO40" s="237"/>
      <c r="EP40" s="237"/>
      <c r="EQ40" s="236"/>
      <c r="ER40" s="236"/>
      <c r="ES40" s="236"/>
      <c r="ET40" s="237"/>
      <c r="EU40" s="237"/>
      <c r="EV40" s="237"/>
      <c r="EW40" s="237"/>
      <c r="EX40" s="237"/>
      <c r="EY40" s="237"/>
      <c r="EZ40" s="237"/>
      <c r="FA40" s="237"/>
      <c r="FB40" s="237"/>
      <c r="FC40" s="237"/>
      <c r="FD40" s="237"/>
      <c r="FE40" s="237"/>
      <c r="FF40" s="237"/>
      <c r="FG40" s="237"/>
      <c r="FH40" s="237"/>
      <c r="FI40" s="237"/>
      <c r="FJ40" s="237"/>
      <c r="FK40" s="237"/>
      <c r="FL40" s="237"/>
      <c r="FM40" s="237"/>
      <c r="FN40" s="237"/>
      <c r="FO40" s="237"/>
      <c r="FP40" s="237"/>
      <c r="FQ40" s="237"/>
      <c r="FR40" s="237"/>
      <c r="FS40" s="237"/>
      <c r="FT40" s="237"/>
      <c r="FU40" s="237"/>
      <c r="FV40" s="237"/>
      <c r="FW40" s="237"/>
      <c r="FX40" s="237"/>
      <c r="FY40" s="237"/>
      <c r="FZ40" s="237"/>
      <c r="GA40" s="237"/>
      <c r="GB40" s="237"/>
      <c r="GC40" s="237"/>
      <c r="GD40" s="237"/>
      <c r="GE40" s="237"/>
      <c r="GF40" s="237"/>
      <c r="GG40" s="237"/>
      <c r="GH40" s="236"/>
      <c r="GI40" s="237"/>
      <c r="GJ40" s="237"/>
    </row>
    <row r="41" spans="1:228" ht="15">
      <c r="A41" s="235"/>
      <c r="B41" s="235"/>
      <c r="C41" s="236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6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  <c r="BR41" s="237"/>
      <c r="BS41" s="237"/>
      <c r="BT41" s="237"/>
      <c r="BU41" s="237"/>
      <c r="BV41" s="237"/>
      <c r="BW41" s="237"/>
      <c r="BX41" s="237"/>
      <c r="BY41" s="237"/>
      <c r="BZ41" s="237"/>
      <c r="CA41" s="236"/>
      <c r="CB41" s="237"/>
      <c r="CC41" s="237"/>
      <c r="CD41" s="237"/>
      <c r="CE41" s="237"/>
      <c r="CF41" s="237"/>
      <c r="CG41" s="237"/>
      <c r="CH41" s="237"/>
      <c r="CI41" s="237"/>
      <c r="CJ41" s="237"/>
      <c r="CK41" s="237"/>
      <c r="CL41" s="237"/>
      <c r="CM41" s="237"/>
      <c r="CN41" s="237"/>
      <c r="CO41" s="237"/>
      <c r="CP41" s="237"/>
      <c r="CQ41" s="237"/>
      <c r="CR41" s="237"/>
      <c r="CS41" s="237"/>
      <c r="CT41" s="237"/>
      <c r="CU41" s="237"/>
      <c r="CV41" s="237"/>
      <c r="CW41" s="237"/>
      <c r="CX41" s="237"/>
      <c r="CY41" s="237"/>
      <c r="CZ41" s="237"/>
      <c r="DA41" s="237"/>
      <c r="DB41" s="237"/>
      <c r="DC41" s="237"/>
      <c r="DD41" s="237"/>
      <c r="DE41" s="237"/>
      <c r="DF41" s="237"/>
      <c r="DG41" s="237"/>
      <c r="DH41" s="237"/>
      <c r="DI41" s="237"/>
      <c r="DJ41" s="237"/>
      <c r="DK41" s="237"/>
      <c r="DL41" s="237"/>
      <c r="DM41" s="237"/>
      <c r="DN41" s="237"/>
      <c r="DO41" s="237"/>
      <c r="DP41" s="237"/>
      <c r="DQ41" s="237"/>
      <c r="DR41" s="237"/>
      <c r="DS41" s="237"/>
      <c r="DT41" s="237"/>
      <c r="DU41" s="237"/>
      <c r="DV41" s="237"/>
      <c r="DW41" s="236"/>
      <c r="DX41" s="237"/>
      <c r="DY41" s="237"/>
      <c r="DZ41" s="237"/>
      <c r="EA41" s="237"/>
      <c r="EB41" s="237"/>
      <c r="EC41" s="237"/>
      <c r="ED41" s="237"/>
      <c r="EE41" s="237"/>
      <c r="EF41" s="237"/>
      <c r="EG41" s="237"/>
      <c r="EH41" s="237"/>
      <c r="EI41" s="237"/>
      <c r="EJ41" s="237"/>
      <c r="EK41" s="237"/>
      <c r="EL41" s="237"/>
      <c r="EM41" s="237"/>
      <c r="EN41" s="237"/>
      <c r="EO41" s="237"/>
      <c r="EP41" s="237"/>
      <c r="EQ41" s="237"/>
      <c r="ER41" s="237"/>
      <c r="ES41" s="237"/>
      <c r="ET41" s="237"/>
      <c r="EU41" s="237"/>
      <c r="EV41" s="237"/>
      <c r="EW41" s="237"/>
      <c r="EX41" s="237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7"/>
      <c r="GD41" s="236"/>
      <c r="GE41" s="236"/>
      <c r="GF41" s="236"/>
      <c r="GG41" s="236"/>
      <c r="GH41" s="236"/>
      <c r="GI41" s="236"/>
      <c r="GJ41" s="236"/>
    </row>
    <row r="42" spans="1:228" ht="15">
      <c r="A42" s="235"/>
      <c r="B42" s="235"/>
      <c r="C42" s="236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6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6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  <c r="BL42" s="237"/>
      <c r="BM42" s="236"/>
      <c r="BN42" s="236"/>
      <c r="BO42" s="237"/>
      <c r="BP42" s="237"/>
      <c r="BQ42" s="237"/>
      <c r="BR42" s="237"/>
      <c r="BS42" s="236"/>
      <c r="BT42" s="237"/>
      <c r="BU42" s="237"/>
      <c r="BV42" s="237"/>
      <c r="BW42" s="237"/>
      <c r="BX42" s="237"/>
      <c r="BY42" s="237"/>
      <c r="BZ42" s="237"/>
      <c r="CA42" s="237"/>
      <c r="CB42" s="237"/>
      <c r="CC42" s="237"/>
      <c r="CD42" s="237"/>
      <c r="CE42" s="237"/>
      <c r="CF42" s="237"/>
      <c r="CG42" s="237"/>
      <c r="CH42" s="237"/>
      <c r="CI42" s="237"/>
      <c r="CJ42" s="237"/>
      <c r="CK42" s="237"/>
      <c r="CL42" s="237"/>
      <c r="CM42" s="237"/>
      <c r="CN42" s="237"/>
      <c r="CO42" s="237"/>
      <c r="CP42" s="237"/>
      <c r="CQ42" s="237"/>
      <c r="CR42" s="237"/>
      <c r="CS42" s="237"/>
      <c r="CT42" s="237"/>
      <c r="CU42" s="237"/>
      <c r="CV42" s="237"/>
      <c r="CW42" s="237"/>
      <c r="CX42" s="237"/>
      <c r="CY42" s="237"/>
      <c r="CZ42" s="237"/>
      <c r="DA42" s="237"/>
      <c r="DB42" s="237"/>
      <c r="DC42" s="237"/>
      <c r="DD42" s="237"/>
      <c r="DE42" s="237"/>
      <c r="DF42" s="237"/>
      <c r="DG42" s="237"/>
      <c r="DH42" s="237"/>
      <c r="DI42" s="237"/>
      <c r="DJ42" s="237"/>
      <c r="DK42" s="237"/>
      <c r="DL42" s="237"/>
      <c r="DM42" s="237"/>
      <c r="DN42" s="237"/>
      <c r="DO42" s="237"/>
      <c r="DP42" s="237"/>
      <c r="DQ42" s="237"/>
      <c r="DR42" s="237"/>
      <c r="DS42" s="237"/>
      <c r="DT42" s="237"/>
      <c r="DU42" s="237"/>
      <c r="DV42" s="237"/>
      <c r="DW42" s="237"/>
      <c r="DX42" s="237"/>
      <c r="DY42" s="237"/>
      <c r="DZ42" s="237"/>
      <c r="EA42" s="237"/>
      <c r="EB42" s="237"/>
      <c r="EC42" s="237"/>
      <c r="ED42" s="237"/>
      <c r="EE42" s="237"/>
      <c r="EF42" s="237"/>
      <c r="EG42" s="237"/>
      <c r="EH42" s="237"/>
      <c r="EI42" s="237"/>
      <c r="EJ42" s="237"/>
      <c r="EK42" s="237"/>
      <c r="EL42" s="237"/>
      <c r="EM42" s="237"/>
      <c r="EN42" s="237"/>
      <c r="EO42" s="237"/>
      <c r="EP42" s="237"/>
      <c r="EQ42" s="237"/>
      <c r="ER42" s="237"/>
      <c r="ES42" s="237"/>
      <c r="ET42" s="237"/>
      <c r="EU42" s="237"/>
      <c r="EV42" s="237"/>
      <c r="EW42" s="237"/>
      <c r="EX42" s="237"/>
      <c r="EY42" s="236"/>
      <c r="EZ42" s="236"/>
      <c r="FA42" s="236"/>
      <c r="FB42" s="236"/>
      <c r="FC42" s="236"/>
      <c r="FD42" s="236"/>
      <c r="FE42" s="236"/>
      <c r="FF42" s="236"/>
      <c r="FG42" s="236"/>
      <c r="FH42" s="236"/>
      <c r="FI42" s="236"/>
      <c r="FJ42" s="236"/>
      <c r="FK42" s="236"/>
      <c r="FL42" s="236"/>
      <c r="FM42" s="236"/>
      <c r="FN42" s="236"/>
      <c r="FO42" s="236"/>
      <c r="FP42" s="236"/>
      <c r="FQ42" s="236"/>
      <c r="FR42" s="236"/>
      <c r="FS42" s="236"/>
      <c r="FT42" s="236"/>
      <c r="FU42" s="236"/>
      <c r="FV42" s="236"/>
      <c r="FW42" s="236"/>
      <c r="FX42" s="236"/>
      <c r="FY42" s="236"/>
      <c r="FZ42" s="236"/>
      <c r="GA42" s="236"/>
      <c r="GB42" s="236"/>
      <c r="GC42" s="237"/>
      <c r="GD42" s="236"/>
      <c r="GE42" s="236"/>
      <c r="GF42" s="236"/>
      <c r="GG42" s="236"/>
      <c r="GH42" s="237"/>
      <c r="GI42" s="237"/>
      <c r="GJ42" s="236"/>
    </row>
    <row r="43" spans="1:228" ht="15">
      <c r="A43" s="235"/>
      <c r="B43" s="235"/>
      <c r="C43" s="236"/>
      <c r="D43" s="237"/>
      <c r="E43" s="236"/>
      <c r="F43" s="236"/>
      <c r="G43" s="237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7"/>
      <c r="T43" s="237"/>
      <c r="U43" s="236"/>
      <c r="V43" s="236"/>
      <c r="W43" s="236"/>
      <c r="X43" s="236"/>
      <c r="Y43" s="237"/>
      <c r="Z43" s="236"/>
      <c r="AA43" s="236"/>
      <c r="AB43" s="236"/>
      <c r="AC43" s="236"/>
      <c r="AD43" s="237"/>
      <c r="AE43" s="236"/>
      <c r="AF43" s="236"/>
      <c r="AG43" s="237"/>
      <c r="AH43" s="236"/>
      <c r="AI43" s="237"/>
      <c r="AJ43" s="236"/>
      <c r="AK43" s="236"/>
      <c r="AL43" s="236"/>
      <c r="AM43" s="237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7"/>
      <c r="BI43" s="236"/>
      <c r="BJ43" s="236"/>
      <c r="BK43" s="236"/>
      <c r="BL43" s="236"/>
      <c r="BM43" s="236"/>
      <c r="BN43" s="237"/>
      <c r="BO43" s="236"/>
      <c r="BP43" s="237"/>
      <c r="BQ43" s="236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6"/>
      <c r="CM43" s="236"/>
      <c r="CN43" s="236"/>
      <c r="CO43" s="236"/>
      <c r="CP43" s="236"/>
      <c r="CQ43" s="236"/>
      <c r="CR43" s="236"/>
      <c r="CS43" s="236"/>
      <c r="CT43" s="237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W43" s="236"/>
      <c r="DX43" s="236"/>
      <c r="DY43" s="236"/>
      <c r="DZ43" s="236"/>
      <c r="EA43" s="236"/>
      <c r="EB43" s="236"/>
      <c r="EC43" s="236"/>
      <c r="ED43" s="236"/>
      <c r="EE43" s="236"/>
      <c r="EF43" s="236"/>
      <c r="EG43" s="236"/>
      <c r="EH43" s="236"/>
      <c r="EI43" s="236"/>
      <c r="EJ43" s="236"/>
      <c r="EK43" s="236"/>
      <c r="EL43" s="236"/>
      <c r="EM43" s="237"/>
      <c r="EN43" s="236"/>
      <c r="EO43" s="236"/>
      <c r="EP43" s="236"/>
      <c r="EQ43" s="236"/>
      <c r="ER43" s="236"/>
      <c r="ES43" s="236"/>
      <c r="ET43" s="236"/>
      <c r="EU43" s="236"/>
      <c r="EV43" s="236"/>
      <c r="EW43" s="236"/>
      <c r="EX43" s="236"/>
      <c r="EY43" s="237"/>
      <c r="EZ43" s="237"/>
      <c r="FA43" s="237"/>
      <c r="FB43" s="237"/>
      <c r="FC43" s="237"/>
      <c r="FD43" s="237"/>
      <c r="FE43" s="237"/>
      <c r="FF43" s="237"/>
      <c r="FG43" s="237"/>
      <c r="FH43" s="237"/>
      <c r="FI43" s="237"/>
      <c r="FJ43" s="236"/>
      <c r="FK43" s="236"/>
      <c r="FL43" s="236"/>
      <c r="FM43" s="236"/>
      <c r="FN43" s="236"/>
      <c r="FO43" s="236"/>
      <c r="FP43" s="236"/>
      <c r="FQ43" s="236"/>
      <c r="FR43" s="237"/>
      <c r="FS43" s="237"/>
      <c r="FT43" s="236"/>
      <c r="FU43" s="237"/>
      <c r="FV43" s="236"/>
      <c r="FW43" s="237"/>
      <c r="FX43" s="236"/>
      <c r="FY43" s="237"/>
      <c r="FZ43" s="236"/>
      <c r="GA43" s="236"/>
      <c r="GB43" s="236"/>
      <c r="GC43" s="237"/>
      <c r="GD43" s="237"/>
      <c r="GE43" s="236"/>
      <c r="GF43" s="236"/>
      <c r="GG43" s="237"/>
      <c r="GH43" s="237"/>
      <c r="GI43" s="237"/>
      <c r="GJ43" s="237"/>
    </row>
    <row r="44" spans="1:228" ht="15">
      <c r="A44" s="235"/>
      <c r="B44" s="235"/>
      <c r="C44" s="236"/>
      <c r="D44" s="236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6"/>
      <c r="S44" s="237"/>
      <c r="T44" s="237"/>
      <c r="U44" s="237"/>
      <c r="V44" s="237"/>
      <c r="W44" s="236"/>
      <c r="X44" s="237"/>
      <c r="Y44" s="237"/>
      <c r="Z44" s="236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BQ44" s="237"/>
      <c r="BR44" s="237"/>
      <c r="BS44" s="237"/>
      <c r="BT44" s="237"/>
      <c r="BU44" s="237"/>
      <c r="BV44" s="237"/>
      <c r="BW44" s="237"/>
      <c r="BX44" s="237"/>
      <c r="BY44" s="237"/>
      <c r="BZ44" s="237"/>
      <c r="CA44" s="237"/>
      <c r="CB44" s="237"/>
      <c r="CC44" s="237"/>
      <c r="CD44" s="237"/>
      <c r="CE44" s="237"/>
      <c r="CF44" s="237"/>
      <c r="CG44" s="237"/>
      <c r="CH44" s="237"/>
      <c r="CI44" s="237"/>
      <c r="CJ44" s="237"/>
      <c r="CK44" s="237"/>
      <c r="CL44" s="237"/>
      <c r="CM44" s="237"/>
      <c r="CN44" s="237"/>
      <c r="CO44" s="237"/>
      <c r="CP44" s="237"/>
      <c r="CQ44" s="237"/>
      <c r="CR44" s="237"/>
      <c r="CS44" s="237"/>
      <c r="CT44" s="237"/>
      <c r="CU44" s="237"/>
      <c r="CV44" s="237"/>
      <c r="CW44" s="237"/>
      <c r="CX44" s="237"/>
      <c r="CY44" s="237"/>
      <c r="CZ44" s="237"/>
      <c r="DA44" s="237"/>
      <c r="DB44" s="237"/>
      <c r="DC44" s="237"/>
      <c r="DD44" s="237"/>
      <c r="DE44" s="237"/>
      <c r="DF44" s="237"/>
      <c r="DG44" s="237"/>
      <c r="DH44" s="237"/>
      <c r="DI44" s="237"/>
      <c r="DJ44" s="237"/>
      <c r="DK44" s="237"/>
      <c r="DL44" s="237"/>
      <c r="DM44" s="237"/>
      <c r="DN44" s="237"/>
      <c r="DO44" s="237"/>
      <c r="DP44" s="237"/>
      <c r="DQ44" s="237"/>
      <c r="DR44" s="237"/>
      <c r="DS44" s="237"/>
      <c r="DT44" s="237"/>
      <c r="DU44" s="237"/>
      <c r="DV44" s="237"/>
      <c r="DW44" s="237"/>
      <c r="DX44" s="237"/>
      <c r="DY44" s="237"/>
      <c r="DZ44" s="237"/>
      <c r="EA44" s="237"/>
      <c r="EB44" s="237"/>
      <c r="EC44" s="237"/>
      <c r="ED44" s="237"/>
      <c r="EE44" s="237"/>
      <c r="EF44" s="237"/>
      <c r="EG44" s="237"/>
      <c r="EH44" s="237"/>
      <c r="EI44" s="237"/>
      <c r="EJ44" s="237"/>
      <c r="EK44" s="237"/>
      <c r="EL44" s="237"/>
      <c r="EM44" s="237"/>
      <c r="EN44" s="237"/>
      <c r="EO44" s="237"/>
      <c r="EP44" s="237"/>
      <c r="EQ44" s="237"/>
      <c r="ER44" s="237"/>
      <c r="ES44" s="237"/>
      <c r="ET44" s="237"/>
      <c r="EU44" s="237"/>
      <c r="EV44" s="237"/>
      <c r="EW44" s="237"/>
      <c r="EX44" s="237"/>
      <c r="EY44" s="236"/>
      <c r="EZ44" s="236"/>
      <c r="FA44" s="236"/>
      <c r="FB44" s="236"/>
      <c r="FC44" s="236"/>
      <c r="FD44" s="236"/>
      <c r="FE44" s="236"/>
      <c r="FF44" s="236"/>
      <c r="FG44" s="236"/>
      <c r="FH44" s="236"/>
      <c r="FI44" s="236"/>
      <c r="FJ44" s="236"/>
      <c r="FK44" s="236"/>
      <c r="FL44" s="236"/>
      <c r="FM44" s="236"/>
      <c r="FN44" s="236"/>
      <c r="FO44" s="236"/>
      <c r="FP44" s="236"/>
      <c r="FQ44" s="236"/>
      <c r="FR44" s="236"/>
      <c r="FS44" s="236"/>
      <c r="FT44" s="236"/>
      <c r="FU44" s="236"/>
      <c r="FV44" s="236"/>
      <c r="FW44" s="236"/>
      <c r="FX44" s="236"/>
      <c r="FY44" s="236"/>
      <c r="FZ44" s="236"/>
      <c r="GA44" s="236"/>
      <c r="GB44" s="236"/>
      <c r="GC44" s="237"/>
      <c r="GD44" s="236"/>
      <c r="GE44" s="236"/>
      <c r="GF44" s="236"/>
      <c r="GG44" s="236"/>
      <c r="GH44" s="236"/>
      <c r="GI44" s="236"/>
      <c r="GJ44" s="236"/>
    </row>
    <row r="45" spans="1:228" ht="15">
      <c r="A45" s="235"/>
      <c r="B45" s="235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7"/>
      <c r="AE45" s="236"/>
      <c r="AF45" s="236"/>
      <c r="AG45" s="236"/>
      <c r="AH45" s="237"/>
      <c r="AI45" s="236"/>
      <c r="AJ45" s="236"/>
      <c r="AK45" s="236"/>
      <c r="AL45" s="236"/>
      <c r="AM45" s="236"/>
      <c r="AN45" s="236"/>
      <c r="AO45" s="236"/>
      <c r="AP45" s="237"/>
      <c r="AQ45" s="236"/>
      <c r="AR45" s="236"/>
      <c r="AS45" s="236"/>
      <c r="AT45" s="236"/>
      <c r="AU45" s="236"/>
      <c r="AV45" s="236"/>
      <c r="AW45" s="236"/>
      <c r="AX45" s="237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  <c r="CE45" s="236"/>
      <c r="CF45" s="236"/>
      <c r="CG45" s="236"/>
      <c r="CH45" s="236"/>
      <c r="CI45" s="236"/>
      <c r="CJ45" s="236"/>
      <c r="CK45" s="236"/>
      <c r="CL45" s="236"/>
      <c r="CM45" s="236"/>
      <c r="CN45" s="236"/>
      <c r="CO45" s="236"/>
      <c r="CP45" s="236"/>
      <c r="CQ45" s="236"/>
      <c r="CR45" s="236"/>
      <c r="CS45" s="236"/>
      <c r="CT45" s="236"/>
      <c r="CU45" s="236"/>
      <c r="CV45" s="237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6"/>
      <c r="DV45" s="236"/>
      <c r="DW45" s="236"/>
      <c r="DX45" s="236"/>
      <c r="DY45" s="236"/>
      <c r="DZ45" s="237"/>
      <c r="EA45" s="236"/>
      <c r="EB45" s="236"/>
      <c r="EC45" s="236"/>
      <c r="ED45" s="236"/>
      <c r="EE45" s="236"/>
      <c r="EF45" s="236"/>
      <c r="EG45" s="236"/>
      <c r="EH45" s="236"/>
      <c r="EI45" s="236"/>
      <c r="EJ45" s="236"/>
      <c r="EK45" s="236"/>
      <c r="EL45" s="236"/>
      <c r="EM45" s="236"/>
      <c r="EN45" s="236"/>
      <c r="EO45" s="236"/>
      <c r="EP45" s="236"/>
      <c r="EQ45" s="236"/>
      <c r="ER45" s="236"/>
      <c r="ES45" s="236"/>
      <c r="ET45" s="236"/>
      <c r="EU45" s="236"/>
      <c r="EV45" s="236"/>
      <c r="EW45" s="236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6"/>
      <c r="FM45" s="236"/>
      <c r="FN45" s="236"/>
      <c r="FO45" s="236"/>
      <c r="FP45" s="236"/>
      <c r="FQ45" s="236"/>
      <c r="FR45" s="236"/>
      <c r="FS45" s="236"/>
      <c r="FT45" s="236"/>
      <c r="FU45" s="236"/>
      <c r="FV45" s="236"/>
      <c r="FW45" s="236"/>
      <c r="FX45" s="236"/>
      <c r="FY45" s="236"/>
      <c r="FZ45" s="236"/>
      <c r="GA45" s="236"/>
      <c r="GB45" s="236"/>
      <c r="GC45" s="237"/>
      <c r="GD45" s="236"/>
      <c r="GE45" s="236"/>
      <c r="GF45" s="236"/>
      <c r="GG45" s="236"/>
      <c r="GH45" s="236"/>
      <c r="GI45" s="236"/>
      <c r="GJ45" s="236"/>
    </row>
    <row r="46" spans="1:228" ht="15">
      <c r="A46" s="235"/>
      <c r="B46" s="235"/>
      <c r="C46" s="236"/>
      <c r="D46" s="237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7"/>
      <c r="R46" s="237"/>
      <c r="S46" s="237"/>
      <c r="T46" s="236"/>
      <c r="U46" s="236"/>
      <c r="V46" s="236"/>
      <c r="W46" s="237"/>
      <c r="X46" s="236"/>
      <c r="Y46" s="237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7"/>
      <c r="AO46" s="237"/>
      <c r="AP46" s="237"/>
      <c r="AQ46" s="236"/>
      <c r="AR46" s="237"/>
      <c r="AS46" s="237"/>
      <c r="AT46" s="237"/>
      <c r="AU46" s="236"/>
      <c r="AV46" s="237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7"/>
      <c r="BJ46" s="236"/>
      <c r="BK46" s="236"/>
      <c r="BL46" s="236"/>
      <c r="BM46" s="236"/>
      <c r="BN46" s="236"/>
      <c r="BO46" s="237"/>
      <c r="BP46" s="237"/>
      <c r="BQ46" s="237"/>
      <c r="BR46" s="236"/>
      <c r="BS46" s="236"/>
      <c r="BT46" s="236"/>
      <c r="BU46" s="236"/>
      <c r="BV46" s="237"/>
      <c r="BW46" s="237"/>
      <c r="BX46" s="236"/>
      <c r="BY46" s="237"/>
      <c r="BZ46" s="237"/>
      <c r="CA46" s="236"/>
      <c r="CB46" s="237"/>
      <c r="CC46" s="236"/>
      <c r="CD46" s="237"/>
      <c r="CE46" s="237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 s="237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7"/>
      <c r="DQ46" s="237"/>
      <c r="DR46" s="236"/>
      <c r="DS46" s="236"/>
      <c r="DT46" s="236"/>
      <c r="DU46" s="236"/>
      <c r="DV46" s="236"/>
      <c r="DW46" s="236"/>
      <c r="DX46" s="237"/>
      <c r="DY46" s="237"/>
      <c r="DZ46" s="236"/>
      <c r="EA46" s="236"/>
      <c r="EB46" s="236"/>
      <c r="EC46" s="236"/>
      <c r="ED46" s="237"/>
      <c r="EE46" s="237"/>
      <c r="EF46" s="236"/>
      <c r="EG46" s="236"/>
      <c r="EH46" s="236"/>
      <c r="EI46" s="237"/>
      <c r="EJ46" s="237"/>
      <c r="EK46" s="237"/>
      <c r="EL46" s="237"/>
      <c r="EM46" s="237"/>
      <c r="EN46" s="236"/>
      <c r="EO46" s="236"/>
      <c r="EP46" s="237"/>
      <c r="EQ46" s="236"/>
      <c r="ER46" s="236"/>
      <c r="ES46" s="236"/>
      <c r="ET46" s="237"/>
      <c r="EU46" s="236"/>
      <c r="EV46" s="237"/>
      <c r="EW46" s="236"/>
      <c r="EX46" s="237"/>
      <c r="EY46" s="237"/>
      <c r="EZ46" s="237"/>
      <c r="FA46" s="237"/>
      <c r="FB46" s="237"/>
      <c r="FC46" s="237"/>
      <c r="FD46" s="237"/>
      <c r="FE46" s="237"/>
      <c r="FF46" s="237"/>
      <c r="FG46" s="237"/>
      <c r="FH46" s="237"/>
      <c r="FI46" s="237"/>
      <c r="FJ46" s="237"/>
      <c r="FK46" s="237"/>
      <c r="FL46" s="236"/>
      <c r="FM46" s="237"/>
      <c r="FN46" s="237"/>
      <c r="FO46" s="237"/>
      <c r="FP46" s="236"/>
      <c r="FQ46" s="237"/>
      <c r="FR46" s="237"/>
      <c r="FS46" s="237"/>
      <c r="FT46" s="237"/>
      <c r="FU46" s="237"/>
      <c r="FV46" s="237"/>
      <c r="FW46" s="237"/>
      <c r="FX46" s="237"/>
      <c r="FY46" s="237"/>
      <c r="FZ46" s="237"/>
      <c r="GA46" s="237"/>
      <c r="GB46" s="237"/>
      <c r="GC46" s="237"/>
      <c r="GD46" s="237"/>
      <c r="GE46" s="237"/>
      <c r="GF46" s="237"/>
      <c r="GG46" s="237"/>
      <c r="GH46" s="237"/>
      <c r="GI46" s="237"/>
      <c r="GJ46" s="237"/>
    </row>
    <row r="47" spans="1:228" ht="15">
      <c r="A47" s="235"/>
      <c r="B47" s="235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7"/>
      <c r="EZ47" s="237"/>
      <c r="FA47" s="237"/>
      <c r="FB47" s="237"/>
      <c r="FC47" s="237"/>
      <c r="FD47" s="237"/>
      <c r="FE47" s="237"/>
      <c r="FF47" s="237"/>
      <c r="FG47" s="237"/>
      <c r="FH47" s="237"/>
      <c r="FI47" s="237"/>
      <c r="FJ47" s="237"/>
      <c r="FK47" s="236"/>
      <c r="FL47" s="237"/>
      <c r="FM47" s="236"/>
      <c r="FN47" s="237"/>
      <c r="FO47" s="237"/>
      <c r="FP47" s="237"/>
      <c r="FQ47" s="237"/>
      <c r="FR47" s="237"/>
      <c r="FS47" s="237"/>
      <c r="FT47" s="237"/>
      <c r="FU47" s="237"/>
      <c r="FV47" s="237"/>
      <c r="FW47" s="237"/>
      <c r="FX47" s="237"/>
      <c r="FY47" s="237"/>
      <c r="FZ47" s="237"/>
      <c r="GA47" s="237"/>
      <c r="GB47" s="237"/>
      <c r="GC47" s="237"/>
      <c r="GD47" s="237"/>
      <c r="GE47" s="237"/>
      <c r="GF47" s="237"/>
      <c r="GG47" s="237"/>
      <c r="GH47" s="237"/>
      <c r="GI47" s="237"/>
      <c r="GJ47" s="237"/>
    </row>
    <row r="48" spans="1:228" ht="15">
      <c r="A48" s="235"/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7"/>
      <c r="AY48" s="236"/>
      <c r="AZ48" s="236"/>
      <c r="BA48" s="237"/>
      <c r="BB48" s="237"/>
      <c r="BC48" s="237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7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7"/>
      <c r="EA48" s="237"/>
      <c r="EB48" s="236"/>
      <c r="EC48" s="236"/>
      <c r="ED48" s="236"/>
      <c r="EE48" s="236"/>
      <c r="EF48" s="236"/>
      <c r="EG48" s="236"/>
      <c r="EH48" s="237"/>
      <c r="EI48" s="236"/>
      <c r="EJ48" s="236"/>
      <c r="EK48" s="236"/>
      <c r="EL48" s="236"/>
      <c r="EM48" s="236"/>
      <c r="EN48" s="237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7"/>
      <c r="EZ48" s="237"/>
      <c r="FA48" s="237"/>
      <c r="FB48" s="237"/>
      <c r="FC48" s="237"/>
      <c r="FD48" s="236"/>
      <c r="FE48" s="236"/>
      <c r="FF48" s="236"/>
      <c r="FG48" s="236"/>
      <c r="FH48" s="236"/>
      <c r="FI48" s="236"/>
      <c r="FJ48" s="237"/>
      <c r="FK48" s="237"/>
      <c r="FL48" s="237"/>
      <c r="FM48" s="237"/>
      <c r="FN48" s="237"/>
      <c r="FO48" s="237"/>
      <c r="FP48" s="237"/>
      <c r="FQ48" s="237"/>
      <c r="FR48" s="237"/>
      <c r="FS48" s="236"/>
      <c r="FT48" s="236"/>
      <c r="FU48" s="237"/>
      <c r="FV48" s="237"/>
      <c r="FW48" s="236"/>
      <c r="FX48" s="237"/>
      <c r="FY48" s="237"/>
      <c r="FZ48" s="237"/>
      <c r="GA48" s="237"/>
      <c r="GB48" s="236"/>
      <c r="GC48" s="237"/>
      <c r="GD48" s="237"/>
      <c r="GE48" s="237"/>
      <c r="GF48" s="236"/>
      <c r="GG48" s="236"/>
      <c r="GH48" s="237"/>
      <c r="GI48" s="237"/>
      <c r="GJ48" s="237"/>
    </row>
    <row r="49" spans="1:192" ht="15">
      <c r="A49" s="235"/>
      <c r="B49" s="235"/>
      <c r="C49" s="236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37"/>
      <c r="BN49" s="237"/>
      <c r="BO49" s="237"/>
      <c r="BP49" s="237"/>
      <c r="BQ49" s="237"/>
      <c r="BR49" s="237"/>
      <c r="BS49" s="237"/>
      <c r="BT49" s="237"/>
      <c r="BU49" s="237"/>
      <c r="BV49" s="237"/>
      <c r="BW49" s="237"/>
      <c r="BX49" s="237"/>
      <c r="BY49" s="237"/>
      <c r="BZ49" s="237"/>
      <c r="CA49" s="237"/>
      <c r="CB49" s="237"/>
      <c r="CC49" s="237"/>
      <c r="CD49" s="237"/>
      <c r="CE49" s="237"/>
      <c r="CF49" s="237"/>
      <c r="CG49" s="237"/>
      <c r="CH49" s="237"/>
      <c r="CI49" s="237"/>
      <c r="CJ49" s="237"/>
      <c r="CK49" s="237"/>
      <c r="CL49" s="237"/>
      <c r="CM49" s="237"/>
      <c r="CN49" s="236"/>
      <c r="CO49" s="237"/>
      <c r="CP49" s="237"/>
      <c r="CQ49" s="237"/>
      <c r="CR49" s="237"/>
      <c r="CS49" s="237"/>
      <c r="CT49" s="237"/>
      <c r="CU49" s="237"/>
      <c r="CV49" s="237"/>
      <c r="CW49" s="237"/>
      <c r="CX49" s="237"/>
      <c r="CY49" s="237"/>
      <c r="CZ49" s="237"/>
      <c r="DA49" s="237"/>
      <c r="DB49" s="237"/>
      <c r="DC49" s="237"/>
      <c r="DD49" s="237"/>
      <c r="DE49" s="237"/>
      <c r="DF49" s="236"/>
      <c r="DG49" s="237"/>
      <c r="DH49" s="237"/>
      <c r="DI49" s="237"/>
      <c r="DJ49" s="237"/>
      <c r="DK49" s="237"/>
      <c r="DL49" s="237"/>
      <c r="DM49" s="237"/>
      <c r="DN49" s="237"/>
      <c r="DO49" s="237"/>
      <c r="DP49" s="237"/>
      <c r="DQ49" s="237"/>
      <c r="DR49" s="237"/>
      <c r="DS49" s="237"/>
      <c r="DT49" s="237"/>
      <c r="DU49" s="237"/>
      <c r="DV49" s="237"/>
      <c r="DW49" s="237"/>
      <c r="DX49" s="237"/>
      <c r="DY49" s="237"/>
      <c r="DZ49" s="237"/>
      <c r="EA49" s="237"/>
      <c r="EB49" s="237"/>
      <c r="EC49" s="237"/>
      <c r="ED49" s="237"/>
      <c r="EE49" s="237"/>
      <c r="EF49" s="237"/>
      <c r="EG49" s="237"/>
      <c r="EH49" s="237"/>
      <c r="EI49" s="237"/>
      <c r="EJ49" s="237"/>
      <c r="EK49" s="237"/>
      <c r="EL49" s="237"/>
      <c r="EM49" s="237"/>
      <c r="EN49" s="237"/>
      <c r="EO49" s="237"/>
      <c r="EP49" s="237"/>
      <c r="EQ49" s="237"/>
      <c r="ER49" s="237"/>
      <c r="ES49" s="237"/>
      <c r="ET49" s="237"/>
      <c r="EU49" s="237"/>
      <c r="EV49" s="237"/>
      <c r="EW49" s="237"/>
      <c r="EX49" s="237"/>
      <c r="EY49" s="237"/>
      <c r="EZ49" s="237"/>
      <c r="FA49" s="237"/>
      <c r="FB49" s="237"/>
      <c r="FC49" s="237"/>
      <c r="FD49" s="237"/>
      <c r="FE49" s="237"/>
      <c r="FF49" s="237"/>
      <c r="FG49" s="237"/>
      <c r="FH49" s="237"/>
      <c r="FI49" s="237"/>
      <c r="FJ49" s="237"/>
      <c r="FK49" s="237"/>
      <c r="FL49" s="237"/>
      <c r="FM49" s="237"/>
      <c r="FN49" s="237"/>
      <c r="FO49" s="237"/>
      <c r="FP49" s="237"/>
      <c r="FQ49" s="237"/>
      <c r="FR49" s="237"/>
      <c r="FS49" s="237"/>
      <c r="FT49" s="237"/>
      <c r="FU49" s="237"/>
      <c r="FV49" s="237"/>
      <c r="FW49" s="237"/>
      <c r="FX49" s="237"/>
      <c r="FY49" s="237"/>
      <c r="FZ49" s="237"/>
      <c r="GA49" s="237"/>
      <c r="GB49" s="237"/>
      <c r="GC49" s="237"/>
      <c r="GD49" s="237"/>
      <c r="GE49" s="237"/>
      <c r="GF49" s="237"/>
      <c r="GG49" s="237"/>
      <c r="GH49" s="237"/>
      <c r="GI49" s="237"/>
      <c r="GJ49" s="237"/>
    </row>
    <row r="50" spans="1:192" ht="15">
      <c r="A50" s="235"/>
      <c r="B50" s="235"/>
      <c r="C50" s="236"/>
      <c r="D50" s="237"/>
      <c r="E50" s="237"/>
      <c r="F50" s="236"/>
      <c r="G50" s="237"/>
      <c r="H50" s="237"/>
      <c r="I50" s="236"/>
      <c r="J50" s="237"/>
      <c r="K50" s="237"/>
      <c r="L50" s="236"/>
      <c r="M50" s="237"/>
      <c r="N50" s="237"/>
      <c r="O50" s="236"/>
      <c r="P50" s="237"/>
      <c r="Q50" s="237"/>
      <c r="R50" s="236"/>
      <c r="S50" s="237"/>
      <c r="T50" s="237"/>
      <c r="U50" s="236"/>
      <c r="V50" s="237"/>
      <c r="W50" s="237"/>
      <c r="X50" s="237"/>
      <c r="Y50" s="237"/>
      <c r="Z50" s="237"/>
      <c r="AA50" s="237"/>
      <c r="AB50" s="237"/>
      <c r="AC50" s="237"/>
      <c r="AD50" s="236"/>
      <c r="AE50" s="237"/>
      <c r="AF50" s="236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6"/>
      <c r="AS50" s="236"/>
      <c r="AT50" s="236"/>
      <c r="AU50" s="237"/>
      <c r="AV50" s="237"/>
      <c r="AW50" s="237"/>
      <c r="AX50" s="237"/>
      <c r="AY50" s="236"/>
      <c r="AZ50" s="237"/>
      <c r="BA50" s="236"/>
      <c r="BB50" s="236"/>
      <c r="BC50" s="236"/>
      <c r="BD50" s="236"/>
      <c r="BE50" s="237"/>
      <c r="BF50" s="236"/>
      <c r="BG50" s="236"/>
      <c r="BH50" s="236"/>
      <c r="BI50" s="237"/>
      <c r="BJ50" s="237"/>
      <c r="BK50" s="236"/>
      <c r="BL50" s="237"/>
      <c r="BM50" s="236"/>
      <c r="BN50" s="236"/>
      <c r="BO50" s="237"/>
      <c r="BP50" s="236"/>
      <c r="BQ50" s="236"/>
      <c r="BR50" s="236"/>
      <c r="BS50" s="236"/>
      <c r="BT50" s="236"/>
      <c r="BU50" s="236"/>
      <c r="BV50" s="237"/>
      <c r="BW50" s="236"/>
      <c r="BX50" s="237"/>
      <c r="BY50" s="236"/>
      <c r="BZ50" s="237"/>
      <c r="CA50" s="237"/>
      <c r="CB50" s="237"/>
      <c r="CC50" s="237"/>
      <c r="CD50" s="236"/>
      <c r="CE50" s="236"/>
      <c r="CF50" s="237"/>
      <c r="CG50" s="237"/>
      <c r="CH50" s="236"/>
      <c r="CI50" s="236"/>
      <c r="CJ50" s="237"/>
      <c r="CK50" s="237"/>
      <c r="CL50" s="237"/>
      <c r="CM50" s="236"/>
      <c r="CN50" s="236"/>
      <c r="CO50" s="237"/>
      <c r="CP50" s="236"/>
      <c r="CQ50" s="236"/>
      <c r="CR50" s="236"/>
      <c r="CS50" s="237"/>
      <c r="CT50" s="237"/>
      <c r="CU50" s="237"/>
      <c r="CV50" s="237"/>
      <c r="CW50" s="237"/>
      <c r="CX50" s="237"/>
      <c r="CY50" s="237"/>
      <c r="CZ50" s="236"/>
      <c r="DA50" s="237"/>
      <c r="DB50" s="236"/>
      <c r="DC50" s="237"/>
      <c r="DD50" s="236"/>
      <c r="DE50" s="237"/>
      <c r="DF50" s="236"/>
      <c r="DG50" s="236"/>
      <c r="DH50" s="236"/>
      <c r="DI50" s="237"/>
      <c r="DJ50" s="236"/>
      <c r="DK50" s="236"/>
      <c r="DL50" s="236"/>
      <c r="DM50" s="236"/>
      <c r="DN50" s="237"/>
      <c r="DO50" s="237"/>
      <c r="DP50" s="237"/>
      <c r="DQ50" s="237"/>
      <c r="DR50" s="236"/>
      <c r="DS50" s="237"/>
      <c r="DT50" s="237"/>
      <c r="DU50" s="237"/>
      <c r="DV50" s="237"/>
      <c r="DW50" s="237"/>
      <c r="DX50" s="237"/>
      <c r="DY50" s="237"/>
      <c r="DZ50" s="237"/>
      <c r="EA50" s="237"/>
      <c r="EB50" s="237"/>
      <c r="EC50" s="237"/>
      <c r="ED50" s="237"/>
      <c r="EE50" s="236"/>
      <c r="EF50" s="237"/>
      <c r="EG50" s="236"/>
      <c r="EH50" s="237"/>
      <c r="EI50" s="237"/>
      <c r="EJ50" s="236"/>
      <c r="EK50" s="236"/>
      <c r="EL50" s="236"/>
      <c r="EM50" s="236"/>
      <c r="EN50" s="236"/>
      <c r="EO50" s="236"/>
      <c r="EP50" s="237"/>
      <c r="EQ50" s="237"/>
      <c r="ER50" s="237"/>
      <c r="ES50" s="236"/>
      <c r="ET50" s="237"/>
      <c r="EU50" s="237"/>
      <c r="EV50" s="237"/>
      <c r="EW50" s="237"/>
      <c r="EX50" s="237"/>
      <c r="EY50" s="237"/>
      <c r="EZ50" s="237"/>
      <c r="FA50" s="237"/>
      <c r="FB50" s="237"/>
      <c r="FC50" s="236"/>
      <c r="FD50" s="237"/>
      <c r="FE50" s="237"/>
      <c r="FF50" s="236"/>
      <c r="FG50" s="237"/>
      <c r="FH50" s="237"/>
      <c r="FI50" s="236"/>
      <c r="FJ50" s="237"/>
      <c r="FK50" s="237"/>
      <c r="FL50" s="237"/>
      <c r="FM50" s="237"/>
      <c r="FN50" s="237"/>
      <c r="FO50" s="236"/>
      <c r="FP50" s="236"/>
      <c r="FQ50" s="237"/>
      <c r="FR50" s="236"/>
      <c r="FS50" s="237"/>
      <c r="FT50" s="237"/>
      <c r="FU50" s="237"/>
      <c r="FV50" s="236"/>
      <c r="FW50" s="237"/>
      <c r="FX50" s="236"/>
      <c r="FY50" s="236"/>
      <c r="FZ50" s="237"/>
      <c r="GA50" s="237"/>
      <c r="GB50" s="237"/>
      <c r="GC50" s="237"/>
      <c r="GD50" s="237"/>
      <c r="GE50" s="237"/>
      <c r="GF50" s="236"/>
      <c r="GG50" s="236"/>
      <c r="GH50" s="236"/>
      <c r="GI50" s="237"/>
      <c r="GJ50" s="236"/>
    </row>
    <row r="51" spans="1:192" ht="15">
      <c r="A51" s="235"/>
      <c r="B51" s="235"/>
      <c r="C51" s="236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6"/>
      <c r="AQ51" s="237"/>
      <c r="AR51" s="237"/>
      <c r="AS51" s="237"/>
      <c r="AT51" s="237"/>
      <c r="AU51" s="237"/>
      <c r="AV51" s="237"/>
      <c r="AW51" s="237"/>
      <c r="AX51" s="237"/>
      <c r="AY51" s="237"/>
      <c r="AZ51" s="237"/>
      <c r="BA51" s="237"/>
      <c r="BB51" s="237"/>
      <c r="BC51" s="237"/>
      <c r="BD51" s="237"/>
      <c r="BE51" s="237"/>
      <c r="BF51" s="237"/>
      <c r="BG51" s="237"/>
      <c r="BH51" s="237"/>
      <c r="BI51" s="237"/>
      <c r="BJ51" s="237"/>
      <c r="BK51" s="237"/>
      <c r="BL51" s="237"/>
      <c r="BM51" s="237"/>
      <c r="BN51" s="237"/>
      <c r="BO51" s="237"/>
      <c r="BP51" s="237"/>
      <c r="BQ51" s="237"/>
      <c r="BR51" s="237"/>
      <c r="BS51" s="237"/>
      <c r="BT51" s="237"/>
      <c r="BU51" s="237"/>
      <c r="BV51" s="237"/>
      <c r="BW51" s="237"/>
      <c r="BX51" s="237"/>
      <c r="BY51" s="237"/>
      <c r="BZ51" s="237"/>
      <c r="CA51" s="237"/>
      <c r="CB51" s="237"/>
      <c r="CC51" s="237"/>
      <c r="CD51" s="237"/>
      <c r="CE51" s="237"/>
      <c r="CF51" s="237"/>
      <c r="CG51" s="237"/>
      <c r="CH51" s="237"/>
      <c r="CI51" s="237"/>
      <c r="CJ51" s="237"/>
      <c r="CK51" s="237"/>
      <c r="CL51" s="237"/>
      <c r="CM51" s="237"/>
      <c r="CN51" s="237"/>
      <c r="CO51" s="237"/>
      <c r="CP51" s="237"/>
      <c r="CQ51" s="237"/>
      <c r="CR51" s="237"/>
      <c r="CS51" s="237"/>
      <c r="CT51" s="237"/>
      <c r="CU51" s="237"/>
      <c r="CV51" s="237"/>
      <c r="CW51" s="237"/>
      <c r="CX51" s="237"/>
      <c r="CY51" s="237"/>
      <c r="CZ51" s="237"/>
      <c r="DA51" s="237"/>
      <c r="DB51" s="237"/>
      <c r="DC51" s="237"/>
      <c r="DD51" s="237"/>
      <c r="DE51" s="237"/>
      <c r="DF51" s="237"/>
      <c r="DG51" s="237"/>
      <c r="DH51" s="237"/>
      <c r="DI51" s="237"/>
      <c r="DJ51" s="237"/>
      <c r="DK51" s="237"/>
      <c r="DL51" s="237"/>
      <c r="DM51" s="237"/>
      <c r="DN51" s="237"/>
      <c r="DO51" s="237"/>
      <c r="DP51" s="237"/>
      <c r="DQ51" s="237"/>
      <c r="DR51" s="237"/>
      <c r="DS51" s="237"/>
      <c r="DT51" s="237"/>
      <c r="DU51" s="237"/>
      <c r="DV51" s="237"/>
      <c r="DW51" s="237"/>
      <c r="DX51" s="237"/>
      <c r="DY51" s="237"/>
      <c r="DZ51" s="237"/>
      <c r="EA51" s="237"/>
      <c r="EB51" s="237"/>
      <c r="EC51" s="237"/>
      <c r="ED51" s="237"/>
      <c r="EE51" s="237"/>
      <c r="EF51" s="237"/>
      <c r="EG51" s="237"/>
      <c r="EH51" s="237"/>
      <c r="EI51" s="237"/>
      <c r="EJ51" s="237"/>
      <c r="EK51" s="237"/>
      <c r="EL51" s="237"/>
      <c r="EM51" s="237"/>
      <c r="EN51" s="237"/>
      <c r="EO51" s="237"/>
      <c r="EP51" s="237"/>
      <c r="EQ51" s="237"/>
      <c r="ER51" s="237"/>
      <c r="ES51" s="237"/>
      <c r="ET51" s="237"/>
      <c r="EU51" s="237"/>
      <c r="EV51" s="237"/>
      <c r="EW51" s="237"/>
      <c r="EX51" s="237"/>
      <c r="EY51" s="236"/>
      <c r="EZ51" s="236"/>
      <c r="FA51" s="236"/>
      <c r="FB51" s="236"/>
      <c r="FC51" s="236"/>
      <c r="FD51" s="236"/>
      <c r="FE51" s="236"/>
      <c r="FF51" s="236"/>
      <c r="FG51" s="236"/>
      <c r="FH51" s="236"/>
      <c r="FI51" s="236"/>
      <c r="FJ51" s="236"/>
      <c r="FK51" s="236"/>
      <c r="FL51" s="236"/>
      <c r="FM51" s="236"/>
      <c r="FN51" s="236"/>
      <c r="FO51" s="236"/>
      <c r="FP51" s="236"/>
      <c r="FQ51" s="236"/>
      <c r="FR51" s="236"/>
      <c r="FS51" s="236"/>
      <c r="FT51" s="236"/>
      <c r="FU51" s="236"/>
      <c r="FV51" s="236"/>
      <c r="FW51" s="236"/>
      <c r="FX51" s="236"/>
      <c r="FY51" s="236"/>
      <c r="FZ51" s="236"/>
      <c r="GA51" s="236"/>
      <c r="GB51" s="236"/>
      <c r="GC51" s="237"/>
      <c r="GD51" s="236"/>
      <c r="GE51" s="236"/>
      <c r="GF51" s="236"/>
      <c r="GG51" s="236"/>
      <c r="GH51" s="236"/>
      <c r="GI51" s="236"/>
      <c r="GJ51" s="237"/>
    </row>
    <row r="52" spans="1:192" ht="15">
      <c r="A52" s="235"/>
      <c r="B52" s="235"/>
      <c r="C52" s="236"/>
      <c r="D52" s="237"/>
      <c r="E52" s="237"/>
      <c r="F52" s="236"/>
      <c r="G52" s="237"/>
      <c r="H52" s="236"/>
      <c r="I52" s="236"/>
      <c r="J52" s="237"/>
      <c r="K52" s="236"/>
      <c r="L52" s="236"/>
      <c r="M52" s="236"/>
      <c r="N52" s="237"/>
      <c r="O52" s="236"/>
      <c r="P52" s="237"/>
      <c r="Q52" s="236"/>
      <c r="R52" s="236"/>
      <c r="S52" s="237"/>
      <c r="T52" s="237"/>
      <c r="U52" s="236"/>
      <c r="V52" s="236"/>
      <c r="W52" s="237"/>
      <c r="X52" s="237"/>
      <c r="Y52" s="236"/>
      <c r="Z52" s="236"/>
      <c r="AA52" s="236"/>
      <c r="AB52" s="236"/>
      <c r="AC52" s="236"/>
      <c r="AD52" s="236"/>
      <c r="AE52" s="236"/>
      <c r="AF52" s="237"/>
      <c r="AG52" s="236"/>
      <c r="AH52" s="236"/>
      <c r="AI52" s="237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7"/>
      <c r="AU52" s="236"/>
      <c r="AV52" s="236"/>
      <c r="AW52" s="236"/>
      <c r="AX52" s="236"/>
      <c r="AY52" s="236"/>
      <c r="AZ52" s="236"/>
      <c r="BA52" s="236"/>
      <c r="BB52" s="237"/>
      <c r="BC52" s="236"/>
      <c r="BD52" s="236"/>
      <c r="BE52" s="236"/>
      <c r="BF52" s="236"/>
      <c r="BG52" s="236"/>
      <c r="BH52" s="237"/>
      <c r="BI52" s="236"/>
      <c r="BJ52" s="236"/>
      <c r="BK52" s="237"/>
      <c r="BL52" s="236"/>
      <c r="BM52" s="237"/>
      <c r="BN52" s="236"/>
      <c r="BO52" s="236"/>
      <c r="BP52" s="237"/>
      <c r="BQ52" s="237"/>
      <c r="BR52" s="237"/>
      <c r="BS52" s="237"/>
      <c r="BT52" s="236"/>
      <c r="BU52" s="237"/>
      <c r="BV52" s="236"/>
      <c r="BW52" s="236"/>
      <c r="BX52" s="236"/>
      <c r="BY52" s="237"/>
      <c r="BZ52" s="236"/>
      <c r="CA52" s="236"/>
      <c r="CB52" s="236"/>
      <c r="CC52" s="236"/>
      <c r="CD52" s="237"/>
      <c r="CE52" s="236"/>
      <c r="CF52" s="236"/>
      <c r="CG52" s="236"/>
      <c r="CH52" s="236"/>
      <c r="CI52" s="236"/>
      <c r="CJ52" s="236"/>
      <c r="CK52" s="236"/>
      <c r="CL52" s="236"/>
      <c r="CM52" s="236"/>
      <c r="CN52" s="236"/>
      <c r="CO52" s="236"/>
      <c r="CP52" s="237"/>
      <c r="CQ52" s="236"/>
      <c r="CR52" s="236"/>
      <c r="CS52" s="236"/>
      <c r="CT52" s="236"/>
      <c r="CU52" s="237"/>
      <c r="CV52" s="236"/>
      <c r="CW52" s="236"/>
      <c r="CX52" s="236"/>
      <c r="CY52" s="236"/>
      <c r="CZ52" s="236"/>
      <c r="DA52" s="237"/>
      <c r="DB52" s="236"/>
      <c r="DC52" s="236"/>
      <c r="DD52" s="236"/>
      <c r="DE52" s="236"/>
      <c r="DF52" s="236"/>
      <c r="DG52" s="236"/>
      <c r="DH52" s="236"/>
      <c r="DI52" s="236"/>
      <c r="DJ52" s="236"/>
      <c r="DK52" s="237"/>
      <c r="DL52" s="236"/>
      <c r="DM52" s="236"/>
      <c r="DN52" s="236"/>
      <c r="DO52" s="236"/>
      <c r="DP52" s="236"/>
      <c r="DQ52" s="236"/>
      <c r="DR52" s="236"/>
      <c r="DS52" s="236"/>
      <c r="DT52" s="236"/>
      <c r="DU52" s="236"/>
      <c r="DV52" s="236"/>
      <c r="DW52" s="236"/>
      <c r="DX52" s="236"/>
      <c r="DY52" s="237"/>
      <c r="DZ52" s="236"/>
      <c r="EA52" s="236"/>
      <c r="EB52" s="237"/>
      <c r="EC52" s="236"/>
      <c r="ED52" s="237"/>
      <c r="EE52" s="236"/>
      <c r="EF52" s="236"/>
      <c r="EG52" s="236"/>
      <c r="EH52" s="236"/>
      <c r="EI52" s="236"/>
      <c r="EJ52" s="237"/>
      <c r="EK52" s="237"/>
      <c r="EL52" s="237"/>
      <c r="EM52" s="237"/>
      <c r="EN52" s="236"/>
      <c r="EO52" s="236"/>
      <c r="EP52" s="236"/>
      <c r="EQ52" s="236"/>
      <c r="ER52" s="236"/>
      <c r="ES52" s="236"/>
      <c r="ET52" s="236"/>
      <c r="EU52" s="236"/>
      <c r="EV52" s="236"/>
      <c r="EW52" s="236"/>
      <c r="EX52" s="237"/>
      <c r="EY52" s="236"/>
      <c r="EZ52" s="236"/>
      <c r="FA52" s="237"/>
      <c r="FB52" s="236"/>
      <c r="FC52" s="237"/>
      <c r="FD52" s="236"/>
      <c r="FE52" s="237"/>
      <c r="FF52" s="236"/>
      <c r="FG52" s="236"/>
      <c r="FH52" s="236"/>
      <c r="FI52" s="236"/>
      <c r="FJ52" s="236"/>
      <c r="FK52" s="237"/>
      <c r="FL52" s="237"/>
      <c r="FM52" s="237"/>
      <c r="FN52" s="237"/>
      <c r="FO52" s="237"/>
      <c r="FP52" s="237"/>
      <c r="FQ52" s="237"/>
      <c r="FR52" s="236"/>
      <c r="FS52" s="236"/>
      <c r="FT52" s="237"/>
      <c r="FU52" s="237"/>
      <c r="FV52" s="236"/>
      <c r="FW52" s="236"/>
      <c r="FX52" s="236"/>
      <c r="FY52" s="236"/>
      <c r="FZ52" s="236"/>
      <c r="GA52" s="236"/>
      <c r="GB52" s="236"/>
      <c r="GC52" s="237"/>
      <c r="GD52" s="236"/>
      <c r="GE52" s="237"/>
      <c r="GF52" s="237"/>
      <c r="GG52" s="236"/>
      <c r="GH52" s="237"/>
      <c r="GI52" s="237"/>
      <c r="GJ52" s="236"/>
    </row>
    <row r="53" spans="1:192" ht="15">
      <c r="A53" s="235"/>
      <c r="B53" s="235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7"/>
      <c r="R53" s="236"/>
      <c r="S53" s="236"/>
      <c r="T53" s="237"/>
      <c r="U53" s="236"/>
      <c r="V53" s="236"/>
      <c r="W53" s="236"/>
      <c r="X53" s="236"/>
      <c r="Y53" s="237"/>
      <c r="Z53" s="236"/>
      <c r="AA53" s="236"/>
      <c r="AB53" s="236"/>
      <c r="AC53" s="236"/>
      <c r="AD53" s="236"/>
      <c r="AE53" s="237"/>
      <c r="AF53" s="237"/>
      <c r="AG53" s="236"/>
      <c r="AH53" s="236"/>
      <c r="AI53" s="236"/>
      <c r="AJ53" s="237"/>
      <c r="AK53" s="237"/>
      <c r="AL53" s="236"/>
      <c r="AM53" s="236"/>
      <c r="AN53" s="236"/>
      <c r="AO53" s="236"/>
      <c r="AP53" s="237"/>
      <c r="AQ53" s="236"/>
      <c r="AR53" s="236"/>
      <c r="AS53" s="236"/>
      <c r="AT53" s="237"/>
      <c r="AU53" s="236"/>
      <c r="AV53" s="236"/>
      <c r="AW53" s="236"/>
      <c r="AX53" s="237"/>
      <c r="AY53" s="236"/>
      <c r="AZ53" s="237"/>
      <c r="BA53" s="236"/>
      <c r="BB53" s="236"/>
      <c r="BC53" s="236"/>
      <c r="BD53" s="236"/>
      <c r="BE53" s="236"/>
      <c r="BF53" s="236"/>
      <c r="BG53" s="236"/>
      <c r="BH53" s="237"/>
      <c r="BI53" s="236"/>
      <c r="BJ53" s="237"/>
      <c r="BK53" s="236"/>
      <c r="BL53" s="236"/>
      <c r="BM53" s="237"/>
      <c r="BN53" s="237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236"/>
      <c r="CC53" s="236"/>
      <c r="CD53" s="237"/>
      <c r="CE53" s="236"/>
      <c r="CF53" s="236"/>
      <c r="CG53" s="236"/>
      <c r="CH53" s="236"/>
      <c r="CI53" s="236"/>
      <c r="CJ53" s="236"/>
      <c r="CK53" s="236"/>
      <c r="CL53" s="236"/>
      <c r="CM53" s="236"/>
      <c r="CN53" s="236"/>
      <c r="CO53" s="237"/>
      <c r="CP53" s="236"/>
      <c r="CQ53" s="237"/>
      <c r="CR53" s="236"/>
      <c r="CS53" s="236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7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6"/>
      <c r="DV53" s="236"/>
      <c r="DW53" s="236"/>
      <c r="DX53" s="237"/>
      <c r="DY53" s="236"/>
      <c r="DZ53" s="236"/>
      <c r="EA53" s="237"/>
      <c r="EB53" s="236"/>
      <c r="EC53" s="236"/>
      <c r="ED53" s="236"/>
      <c r="EE53" s="236"/>
      <c r="EF53" s="236"/>
      <c r="EG53" s="236"/>
      <c r="EH53" s="236"/>
      <c r="EI53" s="236"/>
      <c r="EJ53" s="236"/>
      <c r="EK53" s="236"/>
      <c r="EL53" s="236"/>
      <c r="EM53" s="236"/>
      <c r="EN53" s="236"/>
      <c r="EO53" s="236"/>
      <c r="EP53" s="236"/>
      <c r="EQ53" s="236"/>
      <c r="ER53" s="236"/>
      <c r="ES53" s="236"/>
      <c r="ET53" s="236"/>
      <c r="EU53" s="236"/>
      <c r="EV53" s="236"/>
      <c r="EW53" s="237"/>
      <c r="EX53" s="236"/>
      <c r="EY53" s="237"/>
      <c r="EZ53" s="237"/>
      <c r="FA53" s="237"/>
      <c r="FB53" s="237"/>
      <c r="FC53" s="237"/>
      <c r="FD53" s="237"/>
      <c r="FE53" s="237"/>
      <c r="FF53" s="237"/>
      <c r="FG53" s="237"/>
      <c r="FH53" s="237"/>
      <c r="FI53" s="237"/>
      <c r="FJ53" s="237"/>
      <c r="FK53" s="237"/>
      <c r="FL53" s="237"/>
      <c r="FM53" s="237"/>
      <c r="FN53" s="237"/>
      <c r="FO53" s="237"/>
      <c r="FP53" s="237"/>
      <c r="FQ53" s="237"/>
      <c r="FR53" s="237"/>
      <c r="FS53" s="237"/>
      <c r="FT53" s="237"/>
      <c r="FU53" s="237"/>
      <c r="FV53" s="237"/>
      <c r="FW53" s="237"/>
      <c r="FX53" s="237"/>
      <c r="FY53" s="237"/>
      <c r="FZ53" s="237"/>
      <c r="GA53" s="237"/>
      <c r="GB53" s="237"/>
      <c r="GC53" s="237"/>
      <c r="GD53" s="237"/>
      <c r="GE53" s="237"/>
      <c r="GF53" s="237"/>
      <c r="GG53" s="237"/>
      <c r="GH53" s="237"/>
      <c r="GI53" s="237"/>
      <c r="GJ53" s="237"/>
    </row>
    <row r="54" spans="1:192" ht="15">
      <c r="A54" s="235"/>
      <c r="B54" s="235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236"/>
      <c r="CJ54" s="236"/>
      <c r="CK54" s="236"/>
      <c r="CL54" s="236"/>
      <c r="CM54" s="236"/>
      <c r="CN54" s="236"/>
      <c r="CO54" s="236"/>
      <c r="CP54" s="236"/>
      <c r="CQ54" s="236"/>
      <c r="CR54" s="236"/>
      <c r="CS54" s="237"/>
      <c r="CT54" s="237"/>
      <c r="CU54" s="236"/>
      <c r="CV54" s="236"/>
      <c r="CW54" s="237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6"/>
      <c r="DV54" s="236"/>
      <c r="DW54" s="236"/>
      <c r="DX54" s="236"/>
      <c r="DY54" s="236"/>
      <c r="DZ54" s="236"/>
      <c r="EA54" s="236"/>
      <c r="EB54" s="236"/>
      <c r="EC54" s="236"/>
      <c r="ED54" s="236"/>
      <c r="EE54" s="236"/>
      <c r="EF54" s="236"/>
      <c r="EG54" s="236"/>
      <c r="EH54" s="236"/>
      <c r="EI54" s="236"/>
      <c r="EJ54" s="236"/>
      <c r="EK54" s="236"/>
      <c r="EL54" s="236"/>
      <c r="EM54" s="236"/>
      <c r="EN54" s="236"/>
      <c r="EO54" s="236"/>
      <c r="EP54" s="236"/>
      <c r="EQ54" s="236"/>
      <c r="ER54" s="236"/>
      <c r="ES54" s="236"/>
      <c r="ET54" s="236"/>
      <c r="EU54" s="236"/>
      <c r="EV54" s="236"/>
      <c r="EW54" s="236"/>
      <c r="EX54" s="236"/>
      <c r="EY54" s="236"/>
      <c r="EZ54" s="236"/>
      <c r="FA54" s="236"/>
      <c r="FB54" s="236"/>
      <c r="FC54" s="236"/>
      <c r="FD54" s="236"/>
      <c r="FE54" s="236"/>
      <c r="FF54" s="236"/>
      <c r="FG54" s="236"/>
      <c r="FH54" s="236"/>
      <c r="FI54" s="236"/>
      <c r="FJ54" s="236"/>
      <c r="FK54" s="236"/>
      <c r="FL54" s="236"/>
      <c r="FM54" s="236"/>
      <c r="FN54" s="236"/>
      <c r="FO54" s="236"/>
      <c r="FP54" s="236"/>
      <c r="FQ54" s="236"/>
      <c r="FR54" s="236"/>
      <c r="FS54" s="236"/>
      <c r="FT54" s="236"/>
      <c r="FU54" s="236"/>
      <c r="FV54" s="236"/>
      <c r="FW54" s="236"/>
      <c r="FX54" s="236"/>
      <c r="FY54" s="236"/>
      <c r="FZ54" s="236"/>
      <c r="GA54" s="236"/>
      <c r="GB54" s="236"/>
      <c r="GC54" s="237"/>
      <c r="GD54" s="236"/>
      <c r="GE54" s="236"/>
      <c r="GF54" s="236"/>
      <c r="GG54" s="236"/>
      <c r="GH54" s="236"/>
      <c r="GI54" s="236"/>
      <c r="GJ54" s="236"/>
    </row>
    <row r="55" spans="1:192" ht="15">
      <c r="A55" s="235"/>
      <c r="B55" s="235"/>
      <c r="C55" s="236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6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37"/>
      <c r="AV55" s="237"/>
      <c r="AW55" s="237"/>
      <c r="AX55" s="237"/>
      <c r="AY55" s="237"/>
      <c r="AZ55" s="237"/>
      <c r="BA55" s="237"/>
      <c r="BB55" s="237"/>
      <c r="BC55" s="237"/>
      <c r="BD55" s="237"/>
      <c r="BE55" s="237"/>
      <c r="BF55" s="237"/>
      <c r="BG55" s="237"/>
      <c r="BH55" s="237"/>
      <c r="BI55" s="237"/>
      <c r="BJ55" s="237"/>
      <c r="BK55" s="237"/>
      <c r="BL55" s="237"/>
      <c r="BM55" s="237"/>
      <c r="BN55" s="237"/>
      <c r="BO55" s="237"/>
      <c r="BP55" s="237"/>
      <c r="BQ55" s="237"/>
      <c r="BR55" s="237"/>
      <c r="BS55" s="237"/>
      <c r="BT55" s="237"/>
      <c r="BU55" s="237"/>
      <c r="BV55" s="237"/>
      <c r="BW55" s="237"/>
      <c r="BX55" s="237"/>
      <c r="BY55" s="237"/>
      <c r="BZ55" s="237"/>
      <c r="CA55" s="237"/>
      <c r="CB55" s="237"/>
      <c r="CC55" s="237"/>
      <c r="CD55" s="237"/>
      <c r="CE55" s="237"/>
      <c r="CF55" s="237"/>
      <c r="CG55" s="237"/>
      <c r="CH55" s="237"/>
      <c r="CI55" s="237"/>
      <c r="CJ55" s="237"/>
      <c r="CK55" s="237"/>
      <c r="CL55" s="237"/>
      <c r="CM55" s="237"/>
      <c r="CN55" s="237"/>
      <c r="CO55" s="237"/>
      <c r="CP55" s="237"/>
      <c r="CQ55" s="237"/>
      <c r="CR55" s="237"/>
      <c r="CS55" s="237"/>
      <c r="CT55" s="237"/>
      <c r="CU55" s="237"/>
      <c r="CV55" s="237"/>
      <c r="CW55" s="237"/>
      <c r="CX55" s="237"/>
      <c r="CY55" s="237"/>
      <c r="CZ55" s="237"/>
      <c r="DA55" s="237"/>
      <c r="DB55" s="237"/>
      <c r="DC55" s="237"/>
      <c r="DD55" s="237"/>
      <c r="DE55" s="237"/>
      <c r="DF55" s="237"/>
      <c r="DG55" s="237"/>
      <c r="DH55" s="237"/>
      <c r="DI55" s="237"/>
      <c r="DJ55" s="237"/>
      <c r="DK55" s="237"/>
      <c r="DL55" s="237"/>
      <c r="DM55" s="237"/>
      <c r="DN55" s="237"/>
      <c r="DO55" s="237"/>
      <c r="DP55" s="237"/>
      <c r="DQ55" s="237"/>
      <c r="DR55" s="237"/>
      <c r="DS55" s="237"/>
      <c r="DT55" s="237"/>
      <c r="DU55" s="237"/>
      <c r="DV55" s="237"/>
      <c r="DW55" s="237"/>
      <c r="DX55" s="237"/>
      <c r="DY55" s="237"/>
      <c r="DZ55" s="237"/>
      <c r="EA55" s="237"/>
      <c r="EB55" s="237"/>
      <c r="EC55" s="237"/>
      <c r="ED55" s="237"/>
      <c r="EE55" s="237"/>
      <c r="EF55" s="237"/>
      <c r="EG55" s="237"/>
      <c r="EH55" s="237"/>
      <c r="EI55" s="237"/>
      <c r="EJ55" s="237"/>
      <c r="EK55" s="237"/>
      <c r="EL55" s="237"/>
      <c r="EM55" s="237"/>
      <c r="EN55" s="237"/>
      <c r="EO55" s="237"/>
      <c r="EP55" s="237"/>
      <c r="EQ55" s="237"/>
      <c r="ER55" s="237"/>
      <c r="ES55" s="237"/>
      <c r="ET55" s="237"/>
      <c r="EU55" s="237"/>
      <c r="EV55" s="237"/>
      <c r="EW55" s="237"/>
      <c r="EX55" s="237"/>
      <c r="EY55" s="237"/>
      <c r="EZ55" s="237"/>
      <c r="FA55" s="237"/>
      <c r="FB55" s="237"/>
      <c r="FC55" s="237"/>
      <c r="FD55" s="237"/>
      <c r="FE55" s="237"/>
      <c r="FF55" s="237"/>
      <c r="FG55" s="237"/>
      <c r="FH55" s="237"/>
      <c r="FI55" s="237"/>
      <c r="FJ55" s="237"/>
      <c r="FK55" s="237"/>
      <c r="FL55" s="237"/>
      <c r="FM55" s="237"/>
      <c r="FN55" s="237"/>
      <c r="FO55" s="237"/>
      <c r="FP55" s="237"/>
      <c r="FQ55" s="237"/>
      <c r="FR55" s="237"/>
      <c r="FS55" s="237"/>
      <c r="FT55" s="237"/>
      <c r="FU55" s="237"/>
      <c r="FV55" s="237"/>
      <c r="FW55" s="237"/>
      <c r="FX55" s="237"/>
      <c r="FY55" s="237"/>
      <c r="FZ55" s="237"/>
      <c r="GA55" s="237"/>
      <c r="GB55" s="237"/>
      <c r="GC55" s="237"/>
      <c r="GD55" s="237"/>
      <c r="GE55" s="237"/>
      <c r="GF55" s="236"/>
      <c r="GG55" s="237"/>
      <c r="GH55" s="237"/>
      <c r="GI55" s="237"/>
      <c r="GJ55" s="237"/>
    </row>
    <row r="56" spans="1:192" ht="15">
      <c r="A56" s="235"/>
      <c r="B56" s="235"/>
      <c r="C56" s="236"/>
      <c r="D56" s="237"/>
      <c r="E56" s="237"/>
      <c r="F56" s="237"/>
      <c r="G56" s="237"/>
      <c r="H56" s="237"/>
      <c r="I56" s="237"/>
      <c r="J56" s="237"/>
      <c r="K56" s="237"/>
      <c r="L56" s="237"/>
      <c r="M56" s="236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  <c r="AV56" s="237"/>
      <c r="AW56" s="237"/>
      <c r="AX56" s="237"/>
      <c r="AY56" s="237"/>
      <c r="AZ56" s="237"/>
      <c r="BA56" s="237"/>
      <c r="BB56" s="237"/>
      <c r="BC56" s="237"/>
      <c r="BD56" s="237"/>
      <c r="BE56" s="237"/>
      <c r="BF56" s="237"/>
      <c r="BG56" s="237"/>
      <c r="BH56" s="237"/>
      <c r="BI56" s="237"/>
      <c r="BJ56" s="237"/>
      <c r="BK56" s="237"/>
      <c r="BL56" s="237"/>
      <c r="BM56" s="237"/>
      <c r="BN56" s="237"/>
      <c r="BO56" s="237"/>
      <c r="BP56" s="237"/>
      <c r="BQ56" s="237"/>
      <c r="BR56" s="237"/>
      <c r="BS56" s="237"/>
      <c r="BT56" s="237"/>
      <c r="BU56" s="237"/>
      <c r="BV56" s="237"/>
      <c r="BW56" s="237"/>
      <c r="BX56" s="236"/>
      <c r="BY56" s="236"/>
      <c r="BZ56" s="237"/>
      <c r="CA56" s="237"/>
      <c r="CB56" s="237"/>
      <c r="CC56" s="237"/>
      <c r="CD56" s="237"/>
      <c r="CE56" s="237"/>
      <c r="CF56" s="237"/>
      <c r="CG56" s="237"/>
      <c r="CH56" s="237"/>
      <c r="CI56" s="237"/>
      <c r="CJ56" s="237"/>
      <c r="CK56" s="237"/>
      <c r="CL56" s="237"/>
      <c r="CM56" s="237"/>
      <c r="CN56" s="237"/>
      <c r="CO56" s="237"/>
      <c r="CP56" s="237"/>
      <c r="CQ56" s="237"/>
      <c r="CR56" s="237"/>
      <c r="CS56" s="237"/>
      <c r="CT56" s="237"/>
      <c r="CU56" s="237"/>
      <c r="CV56" s="237"/>
      <c r="CW56" s="237"/>
      <c r="CX56" s="237"/>
      <c r="CY56" s="237"/>
      <c r="CZ56" s="237"/>
      <c r="DA56" s="237"/>
      <c r="DB56" s="237"/>
      <c r="DC56" s="237"/>
      <c r="DD56" s="237"/>
      <c r="DE56" s="237"/>
      <c r="DF56" s="237"/>
      <c r="DG56" s="237"/>
      <c r="DH56" s="237"/>
      <c r="DI56" s="237"/>
      <c r="DJ56" s="237"/>
      <c r="DK56" s="237"/>
      <c r="DL56" s="237"/>
      <c r="DM56" s="237"/>
      <c r="DN56" s="237"/>
      <c r="DO56" s="237"/>
      <c r="DP56" s="237"/>
      <c r="DQ56" s="237"/>
      <c r="DR56" s="237"/>
      <c r="DS56" s="237"/>
      <c r="DT56" s="237"/>
      <c r="DU56" s="237"/>
      <c r="DV56" s="237"/>
      <c r="DW56" s="237"/>
      <c r="DX56" s="237"/>
      <c r="DY56" s="237"/>
      <c r="DZ56" s="237"/>
      <c r="EA56" s="237"/>
      <c r="EB56" s="237"/>
      <c r="EC56" s="237"/>
      <c r="ED56" s="237"/>
      <c r="EE56" s="237"/>
      <c r="EF56" s="237"/>
      <c r="EG56" s="237"/>
      <c r="EH56" s="237"/>
      <c r="EI56" s="237"/>
      <c r="EJ56" s="237"/>
      <c r="EK56" s="237"/>
      <c r="EL56" s="237"/>
      <c r="EM56" s="237"/>
      <c r="EN56" s="237"/>
      <c r="EO56" s="237"/>
      <c r="EP56" s="237"/>
      <c r="EQ56" s="237"/>
      <c r="ER56" s="237"/>
      <c r="ES56" s="237"/>
      <c r="ET56" s="237"/>
      <c r="EU56" s="237"/>
      <c r="EV56" s="237"/>
      <c r="EW56" s="237"/>
      <c r="EX56" s="237"/>
      <c r="EY56" s="236"/>
      <c r="EZ56" s="236"/>
      <c r="FA56" s="236"/>
      <c r="FB56" s="236"/>
      <c r="FC56" s="236"/>
      <c r="FD56" s="236"/>
      <c r="FE56" s="236"/>
      <c r="FF56" s="236"/>
      <c r="FG56" s="236"/>
      <c r="FH56" s="236"/>
      <c r="FI56" s="236"/>
      <c r="FJ56" s="236"/>
      <c r="FK56" s="236"/>
      <c r="FL56" s="236"/>
      <c r="FM56" s="236"/>
      <c r="FN56" s="236"/>
      <c r="FO56" s="236"/>
      <c r="FP56" s="236"/>
      <c r="FQ56" s="236"/>
      <c r="FR56" s="236"/>
      <c r="FS56" s="236"/>
      <c r="FT56" s="236"/>
      <c r="FU56" s="236"/>
      <c r="FV56" s="236"/>
      <c r="FW56" s="236"/>
      <c r="FX56" s="236"/>
      <c r="FY56" s="236"/>
      <c r="FZ56" s="236"/>
      <c r="GA56" s="236"/>
      <c r="GB56" s="236"/>
      <c r="GC56" s="236"/>
      <c r="GD56" s="236"/>
      <c r="GE56" s="236"/>
      <c r="GF56" s="236"/>
      <c r="GG56" s="236"/>
      <c r="GH56" s="236"/>
      <c r="GI56" s="236"/>
      <c r="GJ56" s="236"/>
    </row>
    <row r="57" spans="1:192" ht="15">
      <c r="A57" s="235"/>
      <c r="B57" s="235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  <c r="BL57" s="236"/>
      <c r="BM57" s="236"/>
      <c r="BN57" s="236"/>
      <c r="BO57" s="236"/>
      <c r="BP57" s="236"/>
      <c r="BQ57" s="236"/>
      <c r="BR57" s="236"/>
      <c r="BS57" s="236"/>
      <c r="BT57" s="236"/>
      <c r="BU57" s="236"/>
      <c r="BV57" s="236"/>
      <c r="BW57" s="236"/>
      <c r="BX57" s="236"/>
      <c r="BY57" s="236"/>
      <c r="BZ57" s="236"/>
      <c r="CA57" s="236"/>
      <c r="CB57" s="236"/>
      <c r="CC57" s="236"/>
      <c r="CD57" s="236"/>
      <c r="CE57" s="236"/>
      <c r="CF57" s="236"/>
      <c r="CG57" s="236"/>
      <c r="CH57" s="236"/>
      <c r="CI57" s="236"/>
      <c r="CJ57" s="236"/>
      <c r="CK57" s="236"/>
      <c r="CL57" s="236"/>
      <c r="CM57" s="236"/>
      <c r="CN57" s="236"/>
      <c r="CO57" s="236"/>
      <c r="CP57" s="236"/>
      <c r="CQ57" s="236"/>
      <c r="CR57" s="236"/>
      <c r="CS57" s="236"/>
      <c r="CT57" s="236"/>
      <c r="CU57" s="236"/>
      <c r="CV57" s="236"/>
      <c r="CW57" s="236"/>
      <c r="CX57" s="236"/>
      <c r="CY57" s="236"/>
      <c r="CZ57" s="236"/>
      <c r="DA57" s="236"/>
      <c r="DB57" s="236"/>
      <c r="DC57" s="236"/>
      <c r="DD57" s="236"/>
      <c r="DE57" s="236"/>
      <c r="DF57" s="236"/>
      <c r="DG57" s="236"/>
      <c r="DH57" s="236"/>
      <c r="DI57" s="236"/>
      <c r="DJ57" s="236"/>
      <c r="DK57" s="236"/>
      <c r="DL57" s="236"/>
      <c r="DM57" s="236"/>
      <c r="DN57" s="236"/>
      <c r="DO57" s="236"/>
      <c r="DP57" s="236"/>
      <c r="DQ57" s="236"/>
      <c r="DR57" s="236"/>
      <c r="DS57" s="236"/>
      <c r="DT57" s="236"/>
      <c r="DU57" s="236"/>
      <c r="DV57" s="236"/>
      <c r="DW57" s="236"/>
      <c r="DX57" s="236"/>
      <c r="DY57" s="236"/>
      <c r="DZ57" s="236"/>
      <c r="EA57" s="236"/>
      <c r="EB57" s="236"/>
      <c r="EC57" s="236"/>
      <c r="ED57" s="236"/>
      <c r="EE57" s="236"/>
      <c r="EF57" s="236"/>
      <c r="EG57" s="236"/>
      <c r="EH57" s="236"/>
      <c r="EI57" s="236"/>
      <c r="EJ57" s="236"/>
      <c r="EK57" s="236"/>
      <c r="EL57" s="236"/>
      <c r="EM57" s="236"/>
      <c r="EN57" s="236"/>
      <c r="EO57" s="236"/>
      <c r="EP57" s="236"/>
      <c r="EQ57" s="236"/>
      <c r="ER57" s="236"/>
      <c r="ES57" s="236"/>
      <c r="ET57" s="236"/>
      <c r="EU57" s="236"/>
      <c r="EV57" s="236"/>
      <c r="EW57" s="236"/>
      <c r="EX57" s="236"/>
      <c r="EY57" s="236"/>
      <c r="EZ57" s="237"/>
      <c r="FA57" s="237"/>
      <c r="FB57" s="237"/>
      <c r="FC57" s="237"/>
      <c r="FD57" s="236"/>
      <c r="FE57" s="237"/>
      <c r="FF57" s="237"/>
      <c r="FG57" s="237"/>
      <c r="FH57" s="236"/>
      <c r="FI57" s="237"/>
      <c r="FJ57" s="237"/>
      <c r="FK57" s="237"/>
      <c r="FL57" s="237"/>
      <c r="FM57" s="237"/>
      <c r="FN57" s="237"/>
      <c r="FO57" s="237"/>
      <c r="FP57" s="237"/>
      <c r="FQ57" s="237"/>
      <c r="FR57" s="237"/>
      <c r="FS57" s="237"/>
      <c r="FT57" s="237"/>
      <c r="FU57" s="237"/>
      <c r="FV57" s="237"/>
      <c r="FW57" s="237"/>
      <c r="FX57" s="236"/>
      <c r="FY57" s="237"/>
      <c r="FZ57" s="236"/>
      <c r="GA57" s="236"/>
      <c r="GB57" s="237"/>
      <c r="GC57" s="237"/>
      <c r="GD57" s="237"/>
      <c r="GE57" s="237"/>
      <c r="GF57" s="237"/>
      <c r="GG57" s="237"/>
      <c r="GH57" s="237"/>
      <c r="GI57" s="237"/>
      <c r="GJ57" s="237"/>
    </row>
    <row r="58" spans="1:192" ht="15">
      <c r="A58" s="235"/>
      <c r="B58" s="235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236"/>
      <c r="CQ58" s="236"/>
      <c r="CR58" s="236"/>
      <c r="CS58" s="236"/>
      <c r="CT58" s="236"/>
      <c r="CU58" s="236"/>
      <c r="CV58" s="236"/>
      <c r="CW58" s="236"/>
      <c r="CX58" s="236"/>
      <c r="CY58" s="236"/>
      <c r="CZ58" s="236"/>
      <c r="DA58" s="236"/>
      <c r="DB58" s="236"/>
      <c r="DC58" s="236"/>
      <c r="DD58" s="236"/>
      <c r="DE58" s="236"/>
      <c r="DF58" s="236"/>
      <c r="DG58" s="236"/>
      <c r="DH58" s="236"/>
      <c r="DI58" s="236"/>
      <c r="DJ58" s="236"/>
      <c r="DK58" s="236"/>
      <c r="DL58" s="236"/>
      <c r="DM58" s="236"/>
      <c r="DN58" s="236"/>
      <c r="DO58" s="236"/>
      <c r="DP58" s="236"/>
      <c r="DQ58" s="236"/>
      <c r="DR58" s="236"/>
      <c r="DS58" s="236"/>
      <c r="DT58" s="236"/>
      <c r="DU58" s="236"/>
      <c r="DV58" s="236"/>
      <c r="DW58" s="236"/>
      <c r="DX58" s="236"/>
      <c r="DY58" s="236"/>
      <c r="DZ58" s="236"/>
      <c r="EA58" s="236"/>
      <c r="EB58" s="236"/>
      <c r="EC58" s="236"/>
      <c r="ED58" s="236"/>
      <c r="EE58" s="236"/>
      <c r="EF58" s="236"/>
      <c r="EG58" s="236"/>
      <c r="EH58" s="236"/>
      <c r="EI58" s="236"/>
      <c r="EJ58" s="236"/>
      <c r="EK58" s="236"/>
      <c r="EL58" s="236"/>
      <c r="EM58" s="236"/>
      <c r="EN58" s="236"/>
      <c r="EO58" s="236"/>
      <c r="EP58" s="236"/>
      <c r="EQ58" s="236"/>
      <c r="ER58" s="236"/>
      <c r="ES58" s="236"/>
      <c r="ET58" s="236"/>
      <c r="EU58" s="236"/>
      <c r="EV58" s="236"/>
      <c r="EW58" s="236"/>
      <c r="EX58" s="236"/>
      <c r="EY58" s="236"/>
      <c r="EZ58" s="237"/>
      <c r="FA58" s="237"/>
      <c r="FB58" s="236"/>
      <c r="FC58" s="236"/>
      <c r="FD58" s="237"/>
      <c r="FE58" s="237"/>
      <c r="FF58" s="237"/>
      <c r="FG58" s="237"/>
      <c r="FH58" s="236"/>
      <c r="FI58" s="237"/>
      <c r="FJ58" s="236"/>
      <c r="FK58" s="236"/>
      <c r="FL58" s="236"/>
      <c r="FM58" s="236"/>
      <c r="FN58" s="237"/>
      <c r="FO58" s="236"/>
      <c r="FP58" s="236"/>
      <c r="FQ58" s="236"/>
      <c r="FR58" s="236"/>
      <c r="FS58" s="236"/>
      <c r="FT58" s="236"/>
      <c r="FU58" s="236"/>
      <c r="FV58" s="237"/>
      <c r="FW58" s="237"/>
      <c r="FX58" s="236"/>
      <c r="FY58" s="237"/>
      <c r="FZ58" s="236"/>
      <c r="GA58" s="237"/>
      <c r="GB58" s="236"/>
      <c r="GC58" s="237"/>
      <c r="GD58" s="237"/>
      <c r="GE58" s="237"/>
      <c r="GF58" s="237"/>
      <c r="GG58" s="236"/>
      <c r="GH58" s="236"/>
      <c r="GI58" s="236"/>
      <c r="GJ58" s="237"/>
    </row>
    <row r="59" spans="1:192" ht="15">
      <c r="A59" s="235"/>
      <c r="B59" s="235"/>
      <c r="C59" s="236"/>
      <c r="D59" s="237"/>
      <c r="E59" s="237"/>
      <c r="F59" s="237"/>
      <c r="G59" s="237"/>
      <c r="H59" s="237"/>
      <c r="I59" s="237"/>
      <c r="J59" s="237"/>
      <c r="K59" s="237"/>
      <c r="L59" s="236"/>
      <c r="M59" s="237"/>
      <c r="N59" s="237"/>
      <c r="O59" s="236"/>
      <c r="P59" s="237"/>
      <c r="Q59" s="237"/>
      <c r="R59" s="237"/>
      <c r="S59" s="237"/>
      <c r="T59" s="236"/>
      <c r="U59" s="237"/>
      <c r="V59" s="237"/>
      <c r="W59" s="237"/>
      <c r="X59" s="236"/>
      <c r="Y59" s="237"/>
      <c r="Z59" s="236"/>
      <c r="AA59" s="237"/>
      <c r="AB59" s="236"/>
      <c r="AC59" s="237"/>
      <c r="AD59" s="236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6"/>
      <c r="AQ59" s="237"/>
      <c r="AR59" s="237"/>
      <c r="AS59" s="237"/>
      <c r="AT59" s="237"/>
      <c r="AU59" s="237"/>
      <c r="AV59" s="237"/>
      <c r="AW59" s="237"/>
      <c r="AX59" s="237"/>
      <c r="AY59" s="237"/>
      <c r="AZ59" s="237"/>
      <c r="BA59" s="236"/>
      <c r="BB59" s="236"/>
      <c r="BC59" s="237"/>
      <c r="BD59" s="237"/>
      <c r="BE59" s="236"/>
      <c r="BF59" s="236"/>
      <c r="BG59" s="236"/>
      <c r="BH59" s="237"/>
      <c r="BI59" s="237"/>
      <c r="BJ59" s="237"/>
      <c r="BK59" s="237"/>
      <c r="BL59" s="237"/>
      <c r="BM59" s="237"/>
      <c r="BN59" s="237"/>
      <c r="BO59" s="237"/>
      <c r="BP59" s="237"/>
      <c r="BQ59" s="237"/>
      <c r="BR59" s="237"/>
      <c r="BS59" s="236"/>
      <c r="BT59" s="237"/>
      <c r="BU59" s="237"/>
      <c r="BV59" s="236"/>
      <c r="BW59" s="237"/>
      <c r="BX59" s="236"/>
      <c r="BY59" s="236"/>
      <c r="BZ59" s="237"/>
      <c r="CA59" s="237"/>
      <c r="CB59" s="237"/>
      <c r="CC59" s="237"/>
      <c r="CD59" s="237"/>
      <c r="CE59" s="237"/>
      <c r="CF59" s="236"/>
      <c r="CG59" s="237"/>
      <c r="CH59" s="237"/>
      <c r="CI59" s="237"/>
      <c r="CJ59" s="236"/>
      <c r="CK59" s="237"/>
      <c r="CL59" s="236"/>
      <c r="CM59" s="237"/>
      <c r="CN59" s="236"/>
      <c r="CO59" s="237"/>
      <c r="CP59" s="237"/>
      <c r="CQ59" s="237"/>
      <c r="CR59" s="237"/>
      <c r="CS59" s="237"/>
      <c r="CT59" s="237"/>
      <c r="CU59" s="237"/>
      <c r="CV59" s="237"/>
      <c r="CW59" s="237"/>
      <c r="CX59" s="237"/>
      <c r="CY59" s="236"/>
      <c r="CZ59" s="237"/>
      <c r="DA59" s="237"/>
      <c r="DB59" s="237"/>
      <c r="DC59" s="236"/>
      <c r="DD59" s="236"/>
      <c r="DE59" s="236"/>
      <c r="DF59" s="236"/>
      <c r="DG59" s="237"/>
      <c r="DH59" s="237"/>
      <c r="DI59" s="237"/>
      <c r="DJ59" s="237"/>
      <c r="DK59" s="237"/>
      <c r="DL59" s="237"/>
      <c r="DM59" s="237"/>
      <c r="DN59" s="237"/>
      <c r="DO59" s="236"/>
      <c r="DP59" s="236"/>
      <c r="DQ59" s="237"/>
      <c r="DR59" s="237"/>
      <c r="DS59" s="237"/>
      <c r="DT59" s="236"/>
      <c r="DU59" s="237"/>
      <c r="DV59" s="237"/>
      <c r="DW59" s="236"/>
      <c r="DX59" s="236"/>
      <c r="DY59" s="237"/>
      <c r="DZ59" s="237"/>
      <c r="EA59" s="237"/>
      <c r="EB59" s="237"/>
      <c r="EC59" s="237"/>
      <c r="ED59" s="237"/>
      <c r="EE59" s="237"/>
      <c r="EF59" s="237"/>
      <c r="EG59" s="237"/>
      <c r="EH59" s="237"/>
      <c r="EI59" s="237"/>
      <c r="EJ59" s="237"/>
      <c r="EK59" s="237"/>
      <c r="EL59" s="237"/>
      <c r="EM59" s="237"/>
      <c r="EN59" s="236"/>
      <c r="EO59" s="237"/>
      <c r="EP59" s="237"/>
      <c r="EQ59" s="236"/>
      <c r="ER59" s="236"/>
      <c r="ES59" s="237"/>
      <c r="ET59" s="237"/>
      <c r="EU59" s="237"/>
      <c r="EV59" s="237"/>
      <c r="EW59" s="237"/>
      <c r="EX59" s="237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6"/>
      <c r="FM59" s="236"/>
      <c r="FN59" s="236"/>
      <c r="FO59" s="236"/>
      <c r="FP59" s="236"/>
      <c r="FQ59" s="236"/>
      <c r="FR59" s="236"/>
      <c r="FS59" s="236"/>
      <c r="FT59" s="236"/>
      <c r="FU59" s="236"/>
      <c r="FV59" s="236"/>
      <c r="FW59" s="237"/>
      <c r="FX59" s="236"/>
      <c r="FY59" s="236"/>
      <c r="FZ59" s="236"/>
      <c r="GA59" s="236"/>
      <c r="GB59" s="236"/>
      <c r="GC59" s="237"/>
      <c r="GD59" s="236"/>
      <c r="GE59" s="236"/>
      <c r="GF59" s="236"/>
      <c r="GG59" s="236"/>
      <c r="GH59" s="236"/>
      <c r="GI59" s="236"/>
      <c r="GJ59" s="236"/>
    </row>
    <row r="60" spans="1:192" ht="15">
      <c r="A60" s="235"/>
      <c r="B60" s="235"/>
      <c r="C60" s="236"/>
      <c r="D60" s="237"/>
      <c r="E60" s="237"/>
      <c r="F60" s="237"/>
      <c r="G60" s="237"/>
      <c r="H60" s="236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237"/>
      <c r="AY60" s="237"/>
      <c r="AZ60" s="237"/>
      <c r="BA60" s="237"/>
      <c r="BB60" s="237"/>
      <c r="BC60" s="237"/>
      <c r="BD60" s="237"/>
      <c r="BE60" s="237"/>
      <c r="BF60" s="237"/>
      <c r="BG60" s="237"/>
      <c r="BH60" s="237"/>
      <c r="BI60" s="237"/>
      <c r="BJ60" s="237"/>
      <c r="BK60" s="237"/>
      <c r="BL60" s="237"/>
      <c r="BM60" s="237"/>
      <c r="BN60" s="237"/>
      <c r="BO60" s="237"/>
      <c r="BP60" s="237"/>
      <c r="BQ60" s="237"/>
      <c r="BR60" s="237"/>
      <c r="BS60" s="237"/>
      <c r="BT60" s="237"/>
      <c r="BU60" s="237"/>
      <c r="BV60" s="237"/>
      <c r="BW60" s="237"/>
      <c r="BX60" s="237"/>
      <c r="BY60" s="237"/>
      <c r="BZ60" s="237"/>
      <c r="CA60" s="237"/>
      <c r="CB60" s="237"/>
      <c r="CC60" s="237"/>
      <c r="CD60" s="237"/>
      <c r="CE60" s="237"/>
      <c r="CF60" s="237"/>
      <c r="CG60" s="237"/>
      <c r="CH60" s="237"/>
      <c r="CI60" s="237"/>
      <c r="CJ60" s="237"/>
      <c r="CK60" s="237"/>
      <c r="CL60" s="237"/>
      <c r="CM60" s="237"/>
      <c r="CN60" s="237"/>
      <c r="CO60" s="237"/>
      <c r="CP60" s="237"/>
      <c r="CQ60" s="237"/>
      <c r="CR60" s="237"/>
      <c r="CS60" s="237"/>
      <c r="CT60" s="237"/>
      <c r="CU60" s="237"/>
      <c r="CV60" s="237"/>
      <c r="CW60" s="237"/>
      <c r="CX60" s="237"/>
      <c r="CY60" s="237"/>
      <c r="CZ60" s="237"/>
      <c r="DA60" s="237"/>
      <c r="DB60" s="237"/>
      <c r="DC60" s="237"/>
      <c r="DD60" s="237"/>
      <c r="DE60" s="237"/>
      <c r="DF60" s="237"/>
      <c r="DG60" s="237"/>
      <c r="DH60" s="237"/>
      <c r="DI60" s="237"/>
      <c r="DJ60" s="237"/>
      <c r="DK60" s="237"/>
      <c r="DL60" s="237"/>
      <c r="DM60" s="237"/>
      <c r="DN60" s="237"/>
      <c r="DO60" s="237"/>
      <c r="DP60" s="237"/>
      <c r="DQ60" s="237"/>
      <c r="DR60" s="237"/>
      <c r="DS60" s="237"/>
      <c r="DT60" s="237"/>
      <c r="DU60" s="237"/>
      <c r="DV60" s="237"/>
      <c r="DW60" s="237"/>
      <c r="DX60" s="237"/>
      <c r="DY60" s="237"/>
      <c r="DZ60" s="237"/>
      <c r="EA60" s="237"/>
      <c r="EB60" s="237"/>
      <c r="EC60" s="237"/>
      <c r="ED60" s="237"/>
      <c r="EE60" s="237"/>
      <c r="EF60" s="237"/>
      <c r="EG60" s="237"/>
      <c r="EH60" s="237"/>
      <c r="EI60" s="237"/>
      <c r="EJ60" s="237"/>
      <c r="EK60" s="237"/>
      <c r="EL60" s="237"/>
      <c r="EM60" s="237"/>
      <c r="EN60" s="237"/>
      <c r="EO60" s="237"/>
      <c r="EP60" s="237"/>
      <c r="EQ60" s="237"/>
      <c r="ER60" s="237"/>
      <c r="ES60" s="237"/>
      <c r="ET60" s="237"/>
      <c r="EU60" s="237"/>
      <c r="EV60" s="237"/>
      <c r="EW60" s="237"/>
      <c r="EX60" s="237"/>
      <c r="EY60" s="236"/>
      <c r="EZ60" s="236"/>
      <c r="FA60" s="236"/>
      <c r="FB60" s="236"/>
      <c r="FC60" s="236"/>
      <c r="FD60" s="236"/>
      <c r="FE60" s="236"/>
      <c r="FF60" s="236"/>
      <c r="FG60" s="236"/>
      <c r="FH60" s="236"/>
      <c r="FI60" s="236"/>
      <c r="FJ60" s="236"/>
      <c r="FK60" s="236"/>
      <c r="FL60" s="237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6"/>
      <c r="GB60" s="236"/>
      <c r="GC60" s="237"/>
      <c r="GD60" s="236"/>
      <c r="GE60" s="236"/>
      <c r="GF60" s="236"/>
      <c r="GG60" s="236"/>
      <c r="GH60" s="236"/>
      <c r="GI60" s="237"/>
      <c r="GJ60" s="236"/>
    </row>
    <row r="61" spans="1:192" ht="15">
      <c r="A61" s="235"/>
      <c r="B61" s="235"/>
      <c r="C61" s="236"/>
      <c r="D61" s="236"/>
      <c r="E61" s="237"/>
      <c r="F61" s="236"/>
      <c r="G61" s="236"/>
      <c r="H61" s="237"/>
      <c r="I61" s="236"/>
      <c r="J61" s="236"/>
      <c r="K61" s="236"/>
      <c r="L61" s="237"/>
      <c r="M61" s="236"/>
      <c r="N61" s="237"/>
      <c r="O61" s="237"/>
      <c r="P61" s="236"/>
      <c r="Q61" s="237"/>
      <c r="R61" s="236"/>
      <c r="S61" s="237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7"/>
      <c r="AI61" s="236"/>
      <c r="AJ61" s="236"/>
      <c r="AK61" s="237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7"/>
      <c r="AW61" s="236"/>
      <c r="AX61" s="236"/>
      <c r="AY61" s="236"/>
      <c r="AZ61" s="236"/>
      <c r="BA61" s="236"/>
      <c r="BB61" s="236"/>
      <c r="BC61" s="236"/>
      <c r="BD61" s="236"/>
      <c r="BE61" s="237"/>
      <c r="BF61" s="236"/>
      <c r="BG61" s="237"/>
      <c r="BH61" s="237"/>
      <c r="BI61" s="236"/>
      <c r="BJ61" s="237"/>
      <c r="BK61" s="237"/>
      <c r="BL61" s="236"/>
      <c r="BM61" s="237"/>
      <c r="BN61" s="237"/>
      <c r="BO61" s="236"/>
      <c r="BP61" s="237"/>
      <c r="BQ61" s="236"/>
      <c r="BR61" s="237"/>
      <c r="BS61" s="236"/>
      <c r="BT61" s="237"/>
      <c r="BU61" s="236"/>
      <c r="BV61" s="236"/>
      <c r="BW61" s="237"/>
      <c r="BX61" s="237"/>
      <c r="BY61" s="237"/>
      <c r="BZ61" s="236"/>
      <c r="CA61" s="236"/>
      <c r="CB61" s="236"/>
      <c r="CC61" s="236"/>
      <c r="CD61" s="236"/>
      <c r="CE61" s="236"/>
      <c r="CF61" s="237"/>
      <c r="CG61" s="236"/>
      <c r="CH61" s="236"/>
      <c r="CI61" s="237"/>
      <c r="CJ61" s="237"/>
      <c r="CK61" s="237"/>
      <c r="CL61" s="237"/>
      <c r="CM61" s="237"/>
      <c r="CN61" s="237"/>
      <c r="CO61" s="236"/>
      <c r="CP61" s="236"/>
      <c r="CQ61" s="237"/>
      <c r="CR61" s="237"/>
      <c r="CS61" s="236"/>
      <c r="CT61" s="236"/>
      <c r="CU61" s="237"/>
      <c r="CV61" s="236"/>
      <c r="CW61" s="236"/>
      <c r="CX61" s="236"/>
      <c r="CY61" s="236"/>
      <c r="CZ61" s="236"/>
      <c r="DA61" s="236"/>
      <c r="DB61" s="237"/>
      <c r="DC61" s="237"/>
      <c r="DD61" s="237"/>
      <c r="DE61" s="237"/>
      <c r="DF61" s="237"/>
      <c r="DG61" s="236"/>
      <c r="DH61" s="237"/>
      <c r="DI61" s="237"/>
      <c r="DJ61" s="237"/>
      <c r="DK61" s="236"/>
      <c r="DL61" s="237"/>
      <c r="DM61" s="237"/>
      <c r="DN61" s="236"/>
      <c r="DO61" s="236"/>
      <c r="DP61" s="236"/>
      <c r="DQ61" s="237"/>
      <c r="DR61" s="236"/>
      <c r="DS61" s="237"/>
      <c r="DT61" s="236"/>
      <c r="DU61" s="237"/>
      <c r="DV61" s="236"/>
      <c r="DW61" s="236"/>
      <c r="DX61" s="236"/>
      <c r="DY61" s="237"/>
      <c r="DZ61" s="236"/>
      <c r="EA61" s="237"/>
      <c r="EB61" s="237"/>
      <c r="EC61" s="236"/>
      <c r="ED61" s="236"/>
      <c r="EE61" s="236"/>
      <c r="EF61" s="237"/>
      <c r="EG61" s="236"/>
      <c r="EH61" s="237"/>
      <c r="EI61" s="236"/>
      <c r="EJ61" s="236"/>
      <c r="EK61" s="236"/>
      <c r="EL61" s="236"/>
      <c r="EM61" s="236"/>
      <c r="EN61" s="236"/>
      <c r="EO61" s="236"/>
      <c r="EP61" s="236"/>
      <c r="EQ61" s="237"/>
      <c r="ER61" s="236"/>
      <c r="ES61" s="237"/>
      <c r="ET61" s="237"/>
      <c r="EU61" s="236"/>
      <c r="EV61" s="236"/>
      <c r="EW61" s="237"/>
      <c r="EX61" s="236"/>
      <c r="EY61" s="236"/>
      <c r="EZ61" s="236"/>
      <c r="FA61" s="236"/>
      <c r="FB61" s="236"/>
      <c r="FC61" s="236"/>
      <c r="FD61" s="236"/>
      <c r="FE61" s="236"/>
      <c r="FF61" s="236"/>
      <c r="FG61" s="236"/>
      <c r="FH61" s="236"/>
      <c r="FI61" s="236"/>
      <c r="FJ61" s="236"/>
      <c r="FK61" s="236"/>
      <c r="FL61" s="236"/>
      <c r="FM61" s="236"/>
      <c r="FN61" s="236"/>
      <c r="FO61" s="236"/>
      <c r="FP61" s="236"/>
      <c r="FQ61" s="236"/>
      <c r="FR61" s="236"/>
      <c r="FS61" s="236"/>
      <c r="FT61" s="236"/>
      <c r="FU61" s="236"/>
      <c r="FV61" s="236"/>
      <c r="FW61" s="236"/>
      <c r="FX61" s="236"/>
      <c r="FY61" s="236"/>
      <c r="FZ61" s="236"/>
      <c r="GA61" s="236"/>
      <c r="GB61" s="236"/>
      <c r="GC61" s="236"/>
      <c r="GD61" s="236"/>
      <c r="GE61" s="236"/>
      <c r="GF61" s="236"/>
      <c r="GG61" s="236"/>
      <c r="GH61" s="236"/>
      <c r="GI61" s="236"/>
      <c r="GJ61" s="236"/>
    </row>
    <row r="62" spans="1:192" ht="15">
      <c r="A62" s="235"/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7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6"/>
      <c r="CM62" s="236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236"/>
      <c r="EK62" s="236"/>
      <c r="EL62" s="236"/>
      <c r="EM62" s="236"/>
      <c r="EN62" s="236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7"/>
      <c r="FA62" s="236"/>
      <c r="FB62" s="237"/>
      <c r="FC62" s="236"/>
      <c r="FD62" s="237"/>
      <c r="FE62" s="237"/>
      <c r="FF62" s="236"/>
      <c r="FG62" s="236"/>
      <c r="FH62" s="237"/>
      <c r="FI62" s="237"/>
      <c r="FJ62" s="237"/>
      <c r="FK62" s="237"/>
      <c r="FL62" s="237"/>
      <c r="FM62" s="237"/>
      <c r="FN62" s="237"/>
      <c r="FO62" s="237"/>
      <c r="FP62" s="237"/>
      <c r="FQ62" s="237"/>
      <c r="FR62" s="237"/>
      <c r="FS62" s="237"/>
      <c r="FT62" s="237"/>
      <c r="FU62" s="237"/>
      <c r="FV62" s="237"/>
      <c r="FW62" s="237"/>
      <c r="FX62" s="237"/>
      <c r="FY62" s="237"/>
      <c r="FZ62" s="237"/>
      <c r="GA62" s="237"/>
      <c r="GB62" s="236"/>
      <c r="GC62" s="237"/>
      <c r="GD62" s="237"/>
      <c r="GE62" s="236"/>
      <c r="GF62" s="237"/>
      <c r="GG62" s="236"/>
      <c r="GH62" s="237"/>
      <c r="GI62" s="237"/>
      <c r="GJ62" s="237"/>
    </row>
    <row r="63" spans="1:192" ht="15">
      <c r="A63" s="235"/>
      <c r="B63" s="235"/>
      <c r="C63" s="236"/>
      <c r="D63" s="236"/>
      <c r="E63" s="236"/>
      <c r="F63" s="237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7"/>
      <c r="T63" s="236"/>
      <c r="U63" s="236"/>
      <c r="V63" s="236"/>
      <c r="W63" s="237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6"/>
      <c r="CM63" s="236"/>
      <c r="CN63" s="236"/>
      <c r="CO63" s="236"/>
      <c r="CP63" s="236"/>
      <c r="CQ63" s="236"/>
      <c r="CR63" s="236"/>
      <c r="CS63" s="237"/>
      <c r="CT63" s="237"/>
      <c r="CU63" s="236"/>
      <c r="CV63" s="236"/>
      <c r="CW63" s="237"/>
      <c r="CX63" s="236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236"/>
      <c r="EC63" s="236"/>
      <c r="ED63" s="236"/>
      <c r="EE63" s="236"/>
      <c r="EF63" s="236"/>
      <c r="EG63" s="236"/>
      <c r="EH63" s="236"/>
      <c r="EI63" s="236"/>
      <c r="EJ63" s="236"/>
      <c r="EK63" s="236"/>
      <c r="EL63" s="236"/>
      <c r="EM63" s="236"/>
      <c r="EN63" s="236"/>
      <c r="EO63" s="236"/>
      <c r="EP63" s="236"/>
      <c r="EQ63" s="236"/>
      <c r="ER63" s="236"/>
      <c r="ES63" s="236"/>
      <c r="ET63" s="237"/>
      <c r="EU63" s="236"/>
      <c r="EV63" s="236"/>
      <c r="EW63" s="236"/>
      <c r="EX63" s="236"/>
    </row>
    <row r="64" spans="1:192" ht="15">
      <c r="A64" s="235"/>
      <c r="B64" s="235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7"/>
      <c r="AD64" s="236"/>
      <c r="AE64" s="237"/>
      <c r="AF64" s="236"/>
      <c r="AG64" s="237"/>
      <c r="AH64" s="237"/>
      <c r="AI64" s="237"/>
      <c r="AJ64" s="236"/>
      <c r="AK64" s="236"/>
      <c r="AL64" s="236"/>
      <c r="AM64" s="236"/>
      <c r="AN64" s="236"/>
      <c r="AO64" s="236"/>
      <c r="AP64" s="237"/>
      <c r="AQ64" s="236"/>
      <c r="AR64" s="236"/>
      <c r="AS64" s="236"/>
      <c r="AT64" s="236"/>
      <c r="AU64" s="236"/>
      <c r="AV64" s="237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7"/>
      <c r="BW64" s="236"/>
      <c r="BX64" s="236"/>
      <c r="BY64" s="236"/>
      <c r="BZ64" s="236"/>
      <c r="CA64" s="236"/>
      <c r="CB64" s="236"/>
      <c r="CC64" s="237"/>
      <c r="CD64" s="237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7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7"/>
      <c r="DV64" s="236"/>
      <c r="DW64" s="237"/>
      <c r="DX64" s="237"/>
      <c r="DY64" s="236"/>
      <c r="DZ64" s="236"/>
      <c r="EA64" s="236"/>
      <c r="EB64" s="237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7"/>
      <c r="EX64" s="236"/>
    </row>
    <row r="65" spans="1:154" ht="15">
      <c r="A65" s="235"/>
      <c r="B65" s="235"/>
      <c r="C65" s="236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  <c r="BC65" s="237"/>
      <c r="BD65" s="237"/>
      <c r="BE65" s="237"/>
      <c r="BF65" s="237"/>
      <c r="BG65" s="237"/>
      <c r="BH65" s="237"/>
      <c r="BI65" s="237"/>
      <c r="BJ65" s="237"/>
      <c r="BK65" s="237"/>
      <c r="BL65" s="237"/>
      <c r="BM65" s="237"/>
      <c r="BN65" s="237"/>
      <c r="BO65" s="237"/>
      <c r="BP65" s="237"/>
      <c r="BQ65" s="237"/>
      <c r="BR65" s="237"/>
      <c r="BS65" s="237"/>
      <c r="BT65" s="237"/>
      <c r="BU65" s="237"/>
      <c r="BV65" s="237"/>
      <c r="BW65" s="237"/>
      <c r="BX65" s="237"/>
      <c r="BY65" s="237"/>
      <c r="BZ65" s="237"/>
      <c r="CA65" s="237"/>
      <c r="CB65" s="237"/>
      <c r="CC65" s="237"/>
      <c r="CD65" s="237"/>
      <c r="CE65" s="237"/>
      <c r="CF65" s="237"/>
      <c r="CG65" s="237"/>
      <c r="CH65" s="237"/>
      <c r="CI65" s="237"/>
      <c r="CJ65" s="237"/>
      <c r="CK65" s="237"/>
      <c r="CL65" s="237"/>
      <c r="CM65" s="237"/>
      <c r="CN65" s="237"/>
      <c r="CO65" s="237"/>
      <c r="CP65" s="237"/>
      <c r="CQ65" s="237"/>
      <c r="CR65" s="237"/>
      <c r="CS65" s="237"/>
      <c r="CT65" s="237"/>
      <c r="CU65" s="237"/>
      <c r="CV65" s="237"/>
      <c r="CW65" s="237"/>
      <c r="CX65" s="237"/>
      <c r="CY65" s="237"/>
      <c r="CZ65" s="237"/>
      <c r="DA65" s="237"/>
      <c r="DB65" s="237"/>
      <c r="DC65" s="237"/>
      <c r="DD65" s="237"/>
      <c r="DE65" s="237"/>
      <c r="DF65" s="237"/>
      <c r="DG65" s="237"/>
      <c r="DH65" s="237"/>
      <c r="DI65" s="237"/>
      <c r="DJ65" s="237"/>
      <c r="DK65" s="237"/>
      <c r="DL65" s="237"/>
      <c r="DM65" s="237"/>
      <c r="DN65" s="237"/>
      <c r="DO65" s="237"/>
      <c r="DP65" s="237"/>
      <c r="DQ65" s="237"/>
      <c r="DR65" s="237"/>
      <c r="DS65" s="237"/>
      <c r="DT65" s="237"/>
      <c r="DU65" s="237"/>
      <c r="DV65" s="237"/>
      <c r="DW65" s="237"/>
      <c r="DX65" s="237"/>
      <c r="DY65" s="237"/>
      <c r="DZ65" s="237"/>
      <c r="EA65" s="237"/>
      <c r="EB65" s="237"/>
      <c r="EC65" s="237"/>
      <c r="ED65" s="237"/>
      <c r="EE65" s="237"/>
      <c r="EF65" s="237"/>
      <c r="EG65" s="237"/>
      <c r="EH65" s="237"/>
      <c r="EI65" s="237"/>
      <c r="EJ65" s="237"/>
      <c r="EK65" s="237"/>
      <c r="EL65" s="237"/>
      <c r="EM65" s="237"/>
      <c r="EN65" s="237"/>
      <c r="EO65" s="237"/>
      <c r="EP65" s="237"/>
      <c r="EQ65" s="237"/>
      <c r="ER65" s="237"/>
      <c r="ES65" s="237"/>
      <c r="ET65" s="237"/>
      <c r="EU65" s="237"/>
      <c r="EV65" s="236"/>
      <c r="EW65" s="237"/>
      <c r="EX65" s="237"/>
    </row>
    <row r="66" spans="1:154" ht="15">
      <c r="A66" s="235"/>
      <c r="B66" s="235"/>
      <c r="C66" s="236"/>
      <c r="D66" s="237"/>
      <c r="E66" s="237"/>
      <c r="F66" s="237"/>
      <c r="G66" s="236"/>
      <c r="H66" s="236"/>
      <c r="I66" s="237"/>
      <c r="J66" s="237"/>
      <c r="K66" s="237"/>
      <c r="L66" s="237"/>
      <c r="M66" s="236"/>
      <c r="N66" s="237"/>
      <c r="O66" s="237"/>
      <c r="P66" s="237"/>
      <c r="Q66" s="237"/>
      <c r="R66" s="236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6"/>
      <c r="AG66" s="236"/>
      <c r="AH66" s="237"/>
      <c r="AI66" s="237"/>
      <c r="AJ66" s="237"/>
      <c r="AK66" s="237"/>
      <c r="AL66" s="237"/>
      <c r="AM66" s="236"/>
      <c r="AN66" s="237"/>
      <c r="AO66" s="237"/>
      <c r="AP66" s="237"/>
      <c r="AQ66" s="236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  <c r="BC66" s="237"/>
      <c r="BD66" s="237"/>
      <c r="BE66" s="237"/>
      <c r="BF66" s="236"/>
      <c r="BG66" s="237"/>
      <c r="BH66" s="237"/>
      <c r="BI66" s="237"/>
      <c r="BJ66" s="237"/>
      <c r="BK66" s="237"/>
      <c r="BL66" s="237"/>
      <c r="BM66" s="237"/>
      <c r="BN66" s="237"/>
      <c r="BO66" s="237"/>
      <c r="BP66" s="237"/>
      <c r="BQ66" s="237"/>
      <c r="BR66" s="237"/>
      <c r="BS66" s="237"/>
      <c r="BT66" s="237"/>
      <c r="BU66" s="237"/>
      <c r="BV66" s="237"/>
      <c r="BW66" s="237"/>
      <c r="BX66" s="236"/>
      <c r="BY66" s="236"/>
      <c r="BZ66" s="237"/>
      <c r="CA66" s="237"/>
      <c r="CB66" s="237"/>
      <c r="CC66" s="237"/>
      <c r="CD66" s="237"/>
      <c r="CE66" s="237"/>
      <c r="CF66" s="237"/>
      <c r="CG66" s="237"/>
      <c r="CH66" s="237"/>
      <c r="CI66" s="237"/>
      <c r="CJ66" s="237"/>
      <c r="CK66" s="237"/>
      <c r="CL66" s="237"/>
      <c r="CM66" s="237"/>
      <c r="CN66" s="237"/>
      <c r="CO66" s="237"/>
      <c r="CP66" s="237"/>
      <c r="CQ66" s="236"/>
      <c r="CR66" s="237"/>
      <c r="CS66" s="236"/>
      <c r="CT66" s="237"/>
      <c r="CU66" s="237"/>
      <c r="CV66" s="237"/>
      <c r="CW66" s="237"/>
      <c r="CX66" s="237"/>
      <c r="CY66" s="237"/>
      <c r="CZ66" s="237"/>
      <c r="DA66" s="237"/>
      <c r="DB66" s="237"/>
      <c r="DC66" s="237"/>
      <c r="DD66" s="236"/>
      <c r="DE66" s="237"/>
      <c r="DF66" s="237"/>
      <c r="DG66" s="237"/>
      <c r="DH66" s="236"/>
      <c r="DI66" s="237"/>
      <c r="DJ66" s="237"/>
      <c r="DK66" s="237"/>
      <c r="DL66" s="237"/>
      <c r="DM66" s="237"/>
      <c r="DN66" s="237"/>
      <c r="DO66" s="237"/>
      <c r="DP66" s="237"/>
      <c r="DQ66" s="237"/>
      <c r="DR66" s="237"/>
      <c r="DS66" s="237"/>
      <c r="DT66" s="237"/>
      <c r="DU66" s="237"/>
      <c r="DV66" s="237"/>
      <c r="DW66" s="237"/>
      <c r="DX66" s="237"/>
      <c r="DY66" s="237"/>
      <c r="DZ66" s="237"/>
      <c r="EA66" s="237"/>
      <c r="EB66" s="237"/>
      <c r="EC66" s="237"/>
      <c r="ED66" s="237"/>
      <c r="EE66" s="237"/>
      <c r="EF66" s="237"/>
      <c r="EG66" s="237"/>
      <c r="EH66" s="237"/>
      <c r="EI66" s="237"/>
      <c r="EJ66" s="237"/>
      <c r="EK66" s="237"/>
      <c r="EL66" s="237"/>
      <c r="EM66" s="237"/>
      <c r="EN66" s="236"/>
      <c r="EO66" s="236"/>
      <c r="EP66" s="237"/>
      <c r="EQ66" s="237"/>
      <c r="ER66" s="237"/>
      <c r="ES66" s="237"/>
      <c r="ET66" s="237"/>
      <c r="EU66" s="237"/>
      <c r="EV66" s="237"/>
      <c r="EW66" s="237"/>
      <c r="EX66" s="23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C000"/>
  </sheetPr>
  <dimension ref="A1:AP130"/>
  <sheetViews>
    <sheetView workbookViewId="0">
      <pane xSplit="5" ySplit="2" topLeftCell="F115" activePane="bottomRight" state="frozen"/>
      <selection pane="topRight" activeCell="F1" sqref="F1"/>
      <selection pane="bottomLeft" activeCell="A3" sqref="A3"/>
      <selection pane="bottomRight" activeCell="E41" sqref="E41"/>
    </sheetView>
  </sheetViews>
  <sheetFormatPr defaultColWidth="9" defaultRowHeight="14.25"/>
  <cols>
    <col min="1" max="1" width="9" style="114"/>
    <col min="2" max="2" width="12.625" style="114" customWidth="1"/>
    <col min="3" max="3" width="9.375" style="209" customWidth="1"/>
    <col min="4" max="4" width="20.625" style="143" customWidth="1"/>
    <col min="5" max="5" width="29.25" style="210" customWidth="1"/>
    <col min="6" max="6" width="14.375" style="142" bestFit="1" customWidth="1"/>
    <col min="7" max="7" width="15.375" style="142" bestFit="1" customWidth="1"/>
    <col min="8" max="8" width="13.125" style="142" bestFit="1" customWidth="1"/>
    <col min="9" max="9" width="14.625" style="142" bestFit="1" customWidth="1"/>
    <col min="10" max="10" width="14.625" style="246" bestFit="1" customWidth="1"/>
    <col min="11" max="11" width="15.5" style="246" bestFit="1" customWidth="1"/>
    <col min="12" max="12" width="14.125" style="246" bestFit="1" customWidth="1"/>
    <col min="13" max="13" width="13.5" style="246" bestFit="1" customWidth="1"/>
    <col min="14" max="14" width="14.5" style="246" bestFit="1" customWidth="1"/>
    <col min="15" max="15" width="14.25" style="139" bestFit="1" customWidth="1"/>
    <col min="16" max="18" width="13.125" style="139" bestFit="1" customWidth="1"/>
    <col min="19" max="19" width="11.375" style="246" bestFit="1" customWidth="1"/>
    <col min="20" max="20" width="13.125" style="246" bestFit="1" customWidth="1"/>
    <col min="21" max="21" width="14.125" style="246" bestFit="1" customWidth="1"/>
    <col min="22" max="22" width="15.125" style="246" bestFit="1" customWidth="1"/>
    <col min="23" max="23" width="15.125" style="244" bestFit="1" customWidth="1"/>
    <col min="24" max="24" width="13.125" style="244" bestFit="1" customWidth="1"/>
    <col min="25" max="26" width="10.375" style="244" bestFit="1" customWidth="1"/>
    <col min="27" max="27" width="15.125" style="244" bestFit="1" customWidth="1"/>
    <col min="28" max="28" width="14.125" style="244" bestFit="1" customWidth="1"/>
    <col min="29" max="29" width="15.125" style="292" bestFit="1" customWidth="1"/>
    <col min="30" max="31" width="13.125" style="292" bestFit="1" customWidth="1"/>
    <col min="32" max="33" width="14.125" style="292" bestFit="1" customWidth="1"/>
    <col min="34" max="35" width="10.375" style="292" bestFit="1" customWidth="1"/>
    <col min="36" max="36" width="11.375" style="292" bestFit="1" customWidth="1"/>
    <col min="37" max="37" width="16.5" style="211" bestFit="1" customWidth="1"/>
    <col min="38" max="38" width="13.5" style="212" bestFit="1" customWidth="1"/>
    <col min="39" max="39" width="14.125" style="213" bestFit="1" customWidth="1"/>
    <col min="40" max="40" width="15.125" style="148" bestFit="1" customWidth="1"/>
    <col min="41" max="41" width="15.125" style="147" bestFit="1" customWidth="1"/>
    <col min="42" max="42" width="14.75" style="213" bestFit="1" customWidth="1"/>
    <col min="43" max="16384" width="9" style="217"/>
  </cols>
  <sheetData>
    <row r="1" spans="1:42">
      <c r="A1" s="146"/>
      <c r="B1" s="146"/>
      <c r="D1" s="146"/>
      <c r="E1" s="209" t="s">
        <v>1413</v>
      </c>
      <c r="F1" s="142" t="s">
        <v>1597</v>
      </c>
      <c r="G1" s="142" t="s">
        <v>1599</v>
      </c>
      <c r="H1" s="142" t="s">
        <v>1601</v>
      </c>
      <c r="I1" s="142" t="s">
        <v>1662</v>
      </c>
      <c r="J1" s="246" t="s">
        <v>1664</v>
      </c>
      <c r="K1" s="246" t="s">
        <v>1603</v>
      </c>
      <c r="L1" s="246" t="s">
        <v>1605</v>
      </c>
      <c r="M1" s="246" t="s">
        <v>1607</v>
      </c>
      <c r="N1" s="246" t="s">
        <v>1609</v>
      </c>
      <c r="O1" s="139" t="s">
        <v>1611</v>
      </c>
      <c r="P1" s="139" t="s">
        <v>1613</v>
      </c>
      <c r="Q1" s="139" t="s">
        <v>1615</v>
      </c>
      <c r="R1" s="139" t="s">
        <v>1617</v>
      </c>
      <c r="S1" s="246" t="s">
        <v>1619</v>
      </c>
      <c r="T1" s="246" t="s">
        <v>90</v>
      </c>
      <c r="U1" s="246" t="s">
        <v>1621</v>
      </c>
      <c r="V1" s="246" t="s">
        <v>1623</v>
      </c>
      <c r="W1" s="244" t="s">
        <v>1628</v>
      </c>
      <c r="X1" s="244" t="s">
        <v>1630</v>
      </c>
      <c r="Y1" s="244" t="s">
        <v>1632</v>
      </c>
      <c r="Z1" s="244" t="s">
        <v>1634</v>
      </c>
      <c r="AA1" s="244" t="s">
        <v>1636</v>
      </c>
      <c r="AB1" s="244" t="s">
        <v>1638</v>
      </c>
      <c r="AC1" s="292" t="s">
        <v>1640</v>
      </c>
      <c r="AD1" s="292" t="s">
        <v>1642</v>
      </c>
      <c r="AE1" s="292" t="s">
        <v>1644</v>
      </c>
      <c r="AF1" s="292" t="s">
        <v>1646</v>
      </c>
      <c r="AG1" s="292" t="s">
        <v>1648</v>
      </c>
      <c r="AH1" s="292" t="s">
        <v>1650</v>
      </c>
      <c r="AI1" s="292" t="s">
        <v>1658</v>
      </c>
      <c r="AJ1" s="292" t="s">
        <v>1652</v>
      </c>
      <c r="AK1" s="211" t="s">
        <v>91</v>
      </c>
      <c r="AL1" s="212" t="s">
        <v>92</v>
      </c>
      <c r="AM1" s="213" t="s">
        <v>93</v>
      </c>
      <c r="AN1" s="214" t="s">
        <v>94</v>
      </c>
      <c r="AO1" s="215" t="s">
        <v>95</v>
      </c>
      <c r="AP1" s="216" t="s">
        <v>96</v>
      </c>
    </row>
    <row r="2" spans="1:42">
      <c r="A2" s="146"/>
      <c r="B2" s="146"/>
      <c r="D2" s="146"/>
      <c r="E2" s="209" t="s">
        <v>1414</v>
      </c>
      <c r="F2" s="142" t="s">
        <v>1598</v>
      </c>
      <c r="G2" s="142" t="s">
        <v>1600</v>
      </c>
      <c r="H2" s="142" t="s">
        <v>1602</v>
      </c>
      <c r="I2" s="142" t="s">
        <v>1663</v>
      </c>
      <c r="J2" s="246" t="s">
        <v>1665</v>
      </c>
      <c r="K2" s="246" t="s">
        <v>1604</v>
      </c>
      <c r="L2" s="246" t="s">
        <v>1606</v>
      </c>
      <c r="M2" s="246" t="s">
        <v>1608</v>
      </c>
      <c r="N2" s="246" t="s">
        <v>1610</v>
      </c>
      <c r="O2" s="139" t="s">
        <v>1612</v>
      </c>
      <c r="P2" s="139" t="s">
        <v>1614</v>
      </c>
      <c r="Q2" s="139" t="s">
        <v>1616</v>
      </c>
      <c r="R2" s="139" t="s">
        <v>1618</v>
      </c>
      <c r="S2" s="246" t="s">
        <v>1620</v>
      </c>
      <c r="T2" s="246" t="s">
        <v>97</v>
      </c>
      <c r="U2" s="246" t="s">
        <v>1622</v>
      </c>
      <c r="V2" s="246" t="s">
        <v>0</v>
      </c>
      <c r="W2" s="244" t="s">
        <v>1629</v>
      </c>
      <c r="X2" s="244" t="s">
        <v>1631</v>
      </c>
      <c r="Y2" s="244" t="s">
        <v>1633</v>
      </c>
      <c r="Z2" s="244" t="s">
        <v>1635</v>
      </c>
      <c r="AA2" s="244" t="s">
        <v>1637</v>
      </c>
      <c r="AB2" s="244" t="s">
        <v>1639</v>
      </c>
      <c r="AC2" s="292" t="s">
        <v>1641</v>
      </c>
      <c r="AD2" s="292" t="s">
        <v>1643</v>
      </c>
      <c r="AE2" s="292" t="s">
        <v>1645</v>
      </c>
      <c r="AF2" s="292" t="s">
        <v>1647</v>
      </c>
      <c r="AG2" s="292" t="s">
        <v>1649</v>
      </c>
      <c r="AH2" s="292" t="s">
        <v>1651</v>
      </c>
      <c r="AI2" s="292" t="s">
        <v>1659</v>
      </c>
      <c r="AJ2" s="292" t="s">
        <v>1653</v>
      </c>
    </row>
    <row r="3" spans="1:42">
      <c r="A3" s="146"/>
      <c r="B3" s="146"/>
      <c r="D3" s="146"/>
      <c r="E3" s="209" t="s">
        <v>1415</v>
      </c>
      <c r="F3" s="142">
        <v>54123502.469999999</v>
      </c>
      <c r="G3" s="142">
        <v>6679336.4299999997</v>
      </c>
      <c r="H3" s="142">
        <v>7510949.2999999998</v>
      </c>
      <c r="I3" s="142">
        <v>3500</v>
      </c>
      <c r="J3" s="246">
        <v>0</v>
      </c>
      <c r="K3" s="246">
        <v>138214448.38</v>
      </c>
      <c r="L3" s="246">
        <v>31563672.460000001</v>
      </c>
      <c r="M3" s="246">
        <v>0</v>
      </c>
      <c r="N3" s="246">
        <v>0</v>
      </c>
      <c r="O3" s="139">
        <v>569653.98</v>
      </c>
      <c r="P3" s="139">
        <v>3059295.74</v>
      </c>
      <c r="Q3" s="139">
        <v>1286600.3400000001</v>
      </c>
      <c r="R3" s="139">
        <v>1430623.81</v>
      </c>
      <c r="S3" s="246">
        <v>380738.27</v>
      </c>
      <c r="T3" s="246">
        <v>2898681.94</v>
      </c>
      <c r="U3" s="246">
        <v>34927989.960000001</v>
      </c>
      <c r="V3" s="246">
        <v>188095836.97</v>
      </c>
      <c r="W3" s="244">
        <v>115620861.79000001</v>
      </c>
      <c r="X3" s="244">
        <v>7194011.5800000001</v>
      </c>
      <c r="Y3" s="244">
        <v>98471.55</v>
      </c>
      <c r="Z3" s="244">
        <v>30513</v>
      </c>
      <c r="AA3" s="244">
        <v>112302951.23999999</v>
      </c>
      <c r="AB3" s="244">
        <v>14703765.720000001</v>
      </c>
      <c r="AC3" s="292">
        <v>162460459.58000001</v>
      </c>
      <c r="AD3" s="292">
        <v>1117050.3400000001</v>
      </c>
      <c r="AE3" s="292">
        <v>2306132.61</v>
      </c>
      <c r="AF3" s="292">
        <v>57593529.030000001</v>
      </c>
      <c r="AG3" s="292">
        <v>20295613.399999999</v>
      </c>
      <c r="AH3" s="292">
        <v>14536</v>
      </c>
      <c r="AI3" s="292">
        <v>12455.82</v>
      </c>
      <c r="AJ3" s="292">
        <v>704810.07</v>
      </c>
      <c r="AK3" s="211">
        <f t="shared" ref="AK3:AP3" si="0">SUM(AK4:AK130)</f>
        <v>68317288.200000018</v>
      </c>
      <c r="AL3" s="212">
        <f t="shared" si="0"/>
        <v>6346173.8699999982</v>
      </c>
      <c r="AM3" s="213">
        <f t="shared" si="0"/>
        <v>61971114.330000013</v>
      </c>
      <c r="AN3" s="148">
        <f t="shared" si="0"/>
        <v>249950574.87999988</v>
      </c>
      <c r="AO3" s="147">
        <f t="shared" si="0"/>
        <v>244504586.84999999</v>
      </c>
      <c r="AP3" s="219">
        <f t="shared" si="0"/>
        <v>5445988.0300000021</v>
      </c>
    </row>
    <row r="4" spans="1:42">
      <c r="A4" s="114" t="s">
        <v>668</v>
      </c>
      <c r="B4" s="114" t="s">
        <v>670</v>
      </c>
      <c r="C4" s="218">
        <v>6056</v>
      </c>
      <c r="D4" s="143" t="s">
        <v>672</v>
      </c>
      <c r="E4" s="210" t="s">
        <v>672</v>
      </c>
      <c r="F4" s="142">
        <v>312571.75</v>
      </c>
      <c r="G4" s="142">
        <v>48760</v>
      </c>
      <c r="H4" s="142">
        <v>62055.34</v>
      </c>
      <c r="K4" s="246">
        <v>4790645.8899999997</v>
      </c>
      <c r="L4" s="246">
        <v>308597.32</v>
      </c>
      <c r="P4" s="139">
        <v>0</v>
      </c>
      <c r="Q4" s="139">
        <v>387</v>
      </c>
      <c r="R4" s="139">
        <v>109812.52</v>
      </c>
      <c r="U4" s="246">
        <v>4234178.49</v>
      </c>
      <c r="V4" s="246">
        <v>1723269</v>
      </c>
      <c r="W4" s="244">
        <v>781332.59</v>
      </c>
      <c r="Y4" s="244">
        <v>713.76</v>
      </c>
      <c r="Z4" s="244">
        <v>350</v>
      </c>
      <c r="AA4" s="244">
        <v>1296210</v>
      </c>
      <c r="AB4" s="244">
        <v>265310</v>
      </c>
      <c r="AC4" s="292">
        <v>1869225</v>
      </c>
      <c r="AD4" s="292">
        <v>31275</v>
      </c>
      <c r="AE4" s="292">
        <v>15926</v>
      </c>
      <c r="AF4" s="292">
        <v>721941.42</v>
      </c>
      <c r="AG4" s="292">
        <v>250565.64</v>
      </c>
      <c r="AK4" s="211">
        <f>SUM(F4:I4)</f>
        <v>423387.08999999997</v>
      </c>
      <c r="AL4" s="212">
        <f>SUM(O4:R4)</f>
        <v>110199.52</v>
      </c>
      <c r="AM4" s="213">
        <f>AK4-AL4</f>
        <v>313187.56999999995</v>
      </c>
      <c r="AN4" s="148">
        <f>SUM(W4:AB4)</f>
        <v>2343916.35</v>
      </c>
      <c r="AO4" s="147">
        <f>SUM(AC4:AJ4)</f>
        <v>2888933.06</v>
      </c>
      <c r="AP4" s="219">
        <f>AN4-AO4</f>
        <v>-545016.71</v>
      </c>
    </row>
    <row r="5" spans="1:42">
      <c r="A5" s="114" t="s">
        <v>668</v>
      </c>
      <c r="B5" s="114" t="s">
        <v>670</v>
      </c>
      <c r="C5" s="218">
        <v>1965</v>
      </c>
      <c r="D5" s="143" t="s">
        <v>673</v>
      </c>
      <c r="E5" s="210" t="s">
        <v>673</v>
      </c>
      <c r="F5" s="142">
        <v>173406.21</v>
      </c>
      <c r="G5" s="142">
        <v>0</v>
      </c>
      <c r="H5" s="142">
        <v>62786.73</v>
      </c>
      <c r="K5" s="246">
        <v>701032.02</v>
      </c>
      <c r="L5" s="246">
        <v>415061.35</v>
      </c>
      <c r="O5" s="139">
        <v>0</v>
      </c>
      <c r="R5" s="139">
        <v>1505.51</v>
      </c>
      <c r="U5" s="246">
        <v>-137267.06</v>
      </c>
      <c r="V5" s="246">
        <v>1740746.12</v>
      </c>
      <c r="W5" s="244">
        <v>376428.4</v>
      </c>
      <c r="X5" s="244">
        <v>205832</v>
      </c>
      <c r="Y5" s="244">
        <v>421.97</v>
      </c>
      <c r="Z5" s="244">
        <v>380</v>
      </c>
      <c r="AA5" s="244">
        <v>803570</v>
      </c>
      <c r="AB5" s="244">
        <v>63450</v>
      </c>
      <c r="AC5" s="292">
        <v>1005996</v>
      </c>
      <c r="AD5" s="292">
        <v>6825</v>
      </c>
      <c r="AE5" s="292">
        <v>23822</v>
      </c>
      <c r="AF5" s="292">
        <v>460147.7</v>
      </c>
      <c r="AG5" s="292">
        <v>202489.93</v>
      </c>
      <c r="AJ5" s="292">
        <v>3500</v>
      </c>
      <c r="AK5" s="211">
        <f t="shared" ref="AK5:AK68" si="1">SUM(F5:I5)</f>
        <v>236192.94</v>
      </c>
      <c r="AL5" s="212">
        <f t="shared" ref="AL5:AL68" si="2">SUM(O5:R5)</f>
        <v>1505.51</v>
      </c>
      <c r="AM5" s="213">
        <f t="shared" ref="AM5:AM68" si="3">AK5-AL5</f>
        <v>234687.43</v>
      </c>
      <c r="AN5" s="148">
        <f t="shared" ref="AN5:AN68" si="4">SUM(W5:AB5)</f>
        <v>1450082.37</v>
      </c>
      <c r="AO5" s="147">
        <f t="shared" ref="AO5:AO68" si="5">SUM(AC5:AJ5)</f>
        <v>1702780.63</v>
      </c>
      <c r="AP5" s="219">
        <f t="shared" ref="AP5:AP68" si="6">AN5-AO5</f>
        <v>-252698.25999999978</v>
      </c>
    </row>
    <row r="6" spans="1:42">
      <c r="A6" s="114" t="s">
        <v>668</v>
      </c>
      <c r="B6" s="114" t="s">
        <v>670</v>
      </c>
      <c r="C6" s="218">
        <v>6832</v>
      </c>
      <c r="D6" s="143" t="s">
        <v>674</v>
      </c>
      <c r="E6" s="210" t="s">
        <v>674</v>
      </c>
      <c r="F6" s="142">
        <v>764909.27</v>
      </c>
      <c r="G6" s="142">
        <v>38572</v>
      </c>
      <c r="H6" s="142">
        <v>103341.16</v>
      </c>
      <c r="K6" s="246">
        <v>1257368.17</v>
      </c>
      <c r="L6" s="246">
        <v>645736.30000000005</v>
      </c>
      <c r="O6" s="139">
        <v>0</v>
      </c>
      <c r="P6" s="139">
        <v>0</v>
      </c>
      <c r="Q6" s="139">
        <v>222359.34</v>
      </c>
      <c r="R6" s="139">
        <v>58.95</v>
      </c>
      <c r="U6" s="246">
        <v>1237023.3799999999</v>
      </c>
      <c r="V6" s="246">
        <v>2169071.4500000002</v>
      </c>
      <c r="W6" s="244">
        <v>1495838.87</v>
      </c>
      <c r="Y6" s="244">
        <v>1991.67</v>
      </c>
      <c r="Z6" s="244">
        <v>2306</v>
      </c>
      <c r="AA6" s="244">
        <v>1401673.23</v>
      </c>
      <c r="AB6" s="244">
        <v>191450</v>
      </c>
      <c r="AC6" s="292">
        <v>2459002.23</v>
      </c>
      <c r="AD6" s="292">
        <v>38847</v>
      </c>
      <c r="AE6" s="292">
        <v>24181</v>
      </c>
      <c r="AF6" s="292">
        <v>1009959.43</v>
      </c>
      <c r="AG6" s="292">
        <v>374024.09</v>
      </c>
      <c r="AI6" s="292">
        <v>5832.24</v>
      </c>
      <c r="AK6" s="211">
        <f t="shared" si="1"/>
        <v>906822.43</v>
      </c>
      <c r="AL6" s="212">
        <f t="shared" si="2"/>
        <v>222418.29</v>
      </c>
      <c r="AM6" s="213">
        <f t="shared" si="3"/>
        <v>684404.14</v>
      </c>
      <c r="AN6" s="148">
        <f t="shared" si="4"/>
        <v>3093259.77</v>
      </c>
      <c r="AO6" s="147">
        <f t="shared" si="5"/>
        <v>3911845.99</v>
      </c>
      <c r="AP6" s="219">
        <f t="shared" si="6"/>
        <v>-818586.2200000002</v>
      </c>
    </row>
    <row r="7" spans="1:42">
      <c r="A7" s="114" t="s">
        <v>668</v>
      </c>
      <c r="B7" s="114" t="s">
        <v>670</v>
      </c>
      <c r="C7" s="218">
        <v>3424</v>
      </c>
      <c r="D7" s="143" t="s">
        <v>675</v>
      </c>
      <c r="E7" s="210" t="s">
        <v>675</v>
      </c>
      <c r="F7" s="142">
        <v>659329.94999999995</v>
      </c>
      <c r="G7" s="142">
        <v>28168</v>
      </c>
      <c r="H7" s="142">
        <v>131370.66</v>
      </c>
      <c r="K7" s="246">
        <v>376931.25</v>
      </c>
      <c r="L7" s="246">
        <v>321979.86</v>
      </c>
      <c r="R7" s="139">
        <v>14.46</v>
      </c>
      <c r="U7" s="246">
        <v>1590610.94</v>
      </c>
      <c r="V7" s="246">
        <v>235221.96</v>
      </c>
      <c r="W7" s="244">
        <v>634173.65</v>
      </c>
      <c r="X7" s="244">
        <v>322172</v>
      </c>
      <c r="Y7" s="244">
        <v>1150.81</v>
      </c>
      <c r="Z7" s="244">
        <v>2290</v>
      </c>
      <c r="AA7" s="244">
        <v>1130340</v>
      </c>
      <c r="AB7" s="244">
        <v>98862</v>
      </c>
      <c r="AC7" s="292">
        <v>1397647</v>
      </c>
      <c r="AD7" s="292">
        <v>29610</v>
      </c>
      <c r="AE7" s="292">
        <v>19584</v>
      </c>
      <c r="AF7" s="292">
        <v>570216.41</v>
      </c>
      <c r="AG7" s="292">
        <v>479992.69</v>
      </c>
      <c r="AI7" s="292">
        <v>6</v>
      </c>
      <c r="AK7" s="211">
        <f t="shared" si="1"/>
        <v>818868.61</v>
      </c>
      <c r="AL7" s="212">
        <f t="shared" si="2"/>
        <v>14.46</v>
      </c>
      <c r="AM7" s="213">
        <f t="shared" si="3"/>
        <v>818854.15</v>
      </c>
      <c r="AN7" s="148">
        <f t="shared" si="4"/>
        <v>2188988.46</v>
      </c>
      <c r="AO7" s="147">
        <f t="shared" si="5"/>
        <v>2497056.1</v>
      </c>
      <c r="AP7" s="219">
        <f t="shared" si="6"/>
        <v>-308067.64000000013</v>
      </c>
    </row>
    <row r="8" spans="1:42">
      <c r="A8" s="114" t="s">
        <v>668</v>
      </c>
      <c r="B8" s="114" t="s">
        <v>670</v>
      </c>
      <c r="C8" s="218">
        <v>3151</v>
      </c>
      <c r="D8" s="143" t="s">
        <v>676</v>
      </c>
      <c r="E8" s="210" t="s">
        <v>676</v>
      </c>
      <c r="F8" s="142">
        <v>430554.66</v>
      </c>
      <c r="G8" s="142">
        <v>5720</v>
      </c>
      <c r="H8" s="142">
        <v>97516.61</v>
      </c>
      <c r="K8" s="246">
        <v>615114.32999999996</v>
      </c>
      <c r="L8" s="246">
        <v>349747.48</v>
      </c>
      <c r="O8" s="139">
        <v>0</v>
      </c>
      <c r="P8" s="139">
        <v>16214.66</v>
      </c>
      <c r="Q8" s="139">
        <v>78</v>
      </c>
      <c r="R8" s="139">
        <v>1320.75</v>
      </c>
      <c r="U8" s="246">
        <v>-21429.97</v>
      </c>
      <c r="V8" s="246">
        <v>1649277.25</v>
      </c>
      <c r="W8" s="244">
        <v>440605.08</v>
      </c>
      <c r="X8" s="244">
        <v>164075</v>
      </c>
      <c r="Y8" s="244">
        <v>981.79</v>
      </c>
      <c r="Z8" s="244">
        <v>1800</v>
      </c>
      <c r="AA8" s="244">
        <v>606930</v>
      </c>
      <c r="AB8" s="244">
        <v>90000</v>
      </c>
      <c r="AC8" s="292">
        <v>802302</v>
      </c>
      <c r="AD8" s="292">
        <v>19544</v>
      </c>
      <c r="AF8" s="292">
        <v>453999.05</v>
      </c>
      <c r="AG8" s="292">
        <v>175346.43</v>
      </c>
      <c r="AI8" s="292">
        <v>8</v>
      </c>
      <c r="AK8" s="211">
        <f t="shared" si="1"/>
        <v>533791.27</v>
      </c>
      <c r="AL8" s="212">
        <f t="shared" si="2"/>
        <v>17613.41</v>
      </c>
      <c r="AM8" s="213">
        <f t="shared" si="3"/>
        <v>516177.86000000004</v>
      </c>
      <c r="AN8" s="148">
        <f t="shared" si="4"/>
        <v>1304391.8700000001</v>
      </c>
      <c r="AO8" s="147">
        <f t="shared" si="5"/>
        <v>1451199.48</v>
      </c>
      <c r="AP8" s="219">
        <f t="shared" si="6"/>
        <v>-146807.60999999987</v>
      </c>
    </row>
    <row r="9" spans="1:42">
      <c r="A9" s="114" t="s">
        <v>668</v>
      </c>
      <c r="B9" s="114" t="s">
        <v>670</v>
      </c>
      <c r="C9" s="218">
        <v>3123</v>
      </c>
      <c r="D9" s="143" t="s">
        <v>677</v>
      </c>
      <c r="E9" s="210" t="s">
        <v>677</v>
      </c>
      <c r="F9" s="142">
        <v>248324.21</v>
      </c>
      <c r="G9" s="142">
        <v>11197</v>
      </c>
      <c r="H9" s="142">
        <v>148649.71</v>
      </c>
      <c r="K9" s="246">
        <v>364383.65</v>
      </c>
      <c r="L9" s="246">
        <v>305093.71999999997</v>
      </c>
      <c r="R9" s="139">
        <v>11.46</v>
      </c>
      <c r="U9" s="246">
        <v>335620.57</v>
      </c>
      <c r="V9" s="246">
        <v>991159.3</v>
      </c>
      <c r="W9" s="244">
        <v>513463.13</v>
      </c>
      <c r="X9" s="244">
        <v>58800</v>
      </c>
      <c r="Y9" s="244">
        <v>780.6</v>
      </c>
      <c r="Z9" s="244">
        <v>1392</v>
      </c>
      <c r="AA9" s="244">
        <v>701340</v>
      </c>
      <c r="AB9" s="244">
        <v>80300</v>
      </c>
      <c r="AC9" s="292">
        <v>1070720</v>
      </c>
      <c r="AE9" s="292">
        <v>17144</v>
      </c>
      <c r="AF9" s="292">
        <v>423483.79</v>
      </c>
      <c r="AG9" s="292">
        <v>90473.12</v>
      </c>
      <c r="AI9" s="292">
        <v>3397.86</v>
      </c>
      <c r="AK9" s="211">
        <f t="shared" si="1"/>
        <v>408170.92</v>
      </c>
      <c r="AL9" s="212">
        <f t="shared" si="2"/>
        <v>11.46</v>
      </c>
      <c r="AM9" s="213">
        <f t="shared" si="3"/>
        <v>408159.45999999996</v>
      </c>
      <c r="AN9" s="148">
        <f t="shared" si="4"/>
        <v>1356075.73</v>
      </c>
      <c r="AO9" s="147">
        <f t="shared" si="5"/>
        <v>1605218.7700000003</v>
      </c>
      <c r="AP9" s="219">
        <f t="shared" si="6"/>
        <v>-249143.04000000027</v>
      </c>
    </row>
    <row r="10" spans="1:42">
      <c r="A10" s="114" t="s">
        <v>668</v>
      </c>
      <c r="B10" s="114" t="s">
        <v>670</v>
      </c>
      <c r="C10" s="218">
        <v>1839</v>
      </c>
      <c r="D10" s="143" t="s">
        <v>678</v>
      </c>
      <c r="E10" s="210" t="s">
        <v>678</v>
      </c>
      <c r="F10" s="142">
        <v>190398.58</v>
      </c>
      <c r="G10" s="142">
        <v>34044</v>
      </c>
      <c r="H10" s="142">
        <v>60936.87</v>
      </c>
      <c r="K10" s="246">
        <v>862756.53</v>
      </c>
      <c r="L10" s="246">
        <v>298465.5</v>
      </c>
      <c r="O10" s="139">
        <v>0</v>
      </c>
      <c r="P10" s="139">
        <v>32763.64</v>
      </c>
      <c r="Q10" s="139">
        <v>39</v>
      </c>
      <c r="R10" s="139">
        <v>197.34</v>
      </c>
      <c r="U10" s="246">
        <v>1336675.21</v>
      </c>
      <c r="V10" s="246">
        <v>169383.81</v>
      </c>
      <c r="W10" s="244">
        <v>440772.33</v>
      </c>
      <c r="X10" s="244">
        <v>48520</v>
      </c>
      <c r="Y10" s="244">
        <v>393.29</v>
      </c>
      <c r="Z10" s="244">
        <v>3472</v>
      </c>
      <c r="AA10" s="244">
        <v>776250</v>
      </c>
      <c r="AB10" s="244">
        <v>96100</v>
      </c>
      <c r="AC10" s="292">
        <v>1045350</v>
      </c>
      <c r="AE10" s="292">
        <v>7560</v>
      </c>
      <c r="AF10" s="292">
        <v>254700.52</v>
      </c>
      <c r="AG10" s="292">
        <v>150351.62</v>
      </c>
      <c r="AI10" s="292">
        <v>3</v>
      </c>
      <c r="AK10" s="211">
        <f t="shared" si="1"/>
        <v>285379.45</v>
      </c>
      <c r="AL10" s="212">
        <f t="shared" si="2"/>
        <v>32999.979999999996</v>
      </c>
      <c r="AM10" s="213">
        <f t="shared" si="3"/>
        <v>252379.47000000003</v>
      </c>
      <c r="AN10" s="148">
        <f t="shared" si="4"/>
        <v>1365507.62</v>
      </c>
      <c r="AO10" s="147">
        <f t="shared" si="5"/>
        <v>1457965.1400000001</v>
      </c>
      <c r="AP10" s="219">
        <f t="shared" si="6"/>
        <v>-92457.520000000019</v>
      </c>
    </row>
    <row r="11" spans="1:42">
      <c r="A11" s="114" t="s">
        <v>668</v>
      </c>
      <c r="B11" s="114" t="s">
        <v>670</v>
      </c>
      <c r="C11" s="218">
        <v>6110</v>
      </c>
      <c r="D11" s="143" t="s">
        <v>679</v>
      </c>
      <c r="E11" s="210" t="s">
        <v>679</v>
      </c>
      <c r="F11" s="142">
        <v>870854.27</v>
      </c>
      <c r="G11" s="142">
        <v>19146</v>
      </c>
      <c r="H11" s="142">
        <v>168264.62</v>
      </c>
      <c r="K11" s="246">
        <v>870929.97</v>
      </c>
      <c r="L11" s="246">
        <v>869217.01</v>
      </c>
      <c r="O11" s="139">
        <v>0</v>
      </c>
      <c r="Q11" s="139">
        <v>93700</v>
      </c>
      <c r="R11" s="139">
        <v>33474.980000000003</v>
      </c>
      <c r="U11" s="246">
        <v>2809906.73</v>
      </c>
      <c r="V11" s="246">
        <v>668274.24</v>
      </c>
      <c r="W11" s="244">
        <v>721961.55</v>
      </c>
      <c r="Y11" s="244">
        <v>2437.63</v>
      </c>
      <c r="Z11" s="244">
        <v>1360</v>
      </c>
      <c r="AA11" s="244">
        <v>1090920</v>
      </c>
      <c r="AB11" s="244">
        <v>179750</v>
      </c>
      <c r="AC11" s="292">
        <v>1798540</v>
      </c>
      <c r="AE11" s="292">
        <v>27224</v>
      </c>
      <c r="AF11" s="292">
        <v>775408.81</v>
      </c>
      <c r="AG11" s="292">
        <v>202197.45</v>
      </c>
      <c r="AI11" s="292">
        <v>3</v>
      </c>
      <c r="AK11" s="211">
        <f t="shared" si="1"/>
        <v>1058264.8900000001</v>
      </c>
      <c r="AL11" s="212">
        <f t="shared" si="2"/>
        <v>127174.98000000001</v>
      </c>
      <c r="AM11" s="213">
        <f t="shared" si="3"/>
        <v>931089.91000000015</v>
      </c>
      <c r="AN11" s="148">
        <f t="shared" si="4"/>
        <v>1996429.1800000002</v>
      </c>
      <c r="AO11" s="147">
        <f t="shared" si="5"/>
        <v>2803373.2600000002</v>
      </c>
      <c r="AP11" s="219">
        <f t="shared" si="6"/>
        <v>-806944.08000000007</v>
      </c>
    </row>
    <row r="12" spans="1:42">
      <c r="A12" s="114" t="s">
        <v>668</v>
      </c>
      <c r="B12" s="114" t="s">
        <v>670</v>
      </c>
      <c r="C12" s="218">
        <v>2389</v>
      </c>
      <c r="D12" s="143" t="s">
        <v>680</v>
      </c>
      <c r="E12" s="210" t="s">
        <v>680</v>
      </c>
      <c r="F12" s="142">
        <v>251497.29</v>
      </c>
      <c r="G12" s="142">
        <v>36154</v>
      </c>
      <c r="H12" s="142">
        <v>39795.93</v>
      </c>
      <c r="K12" s="246">
        <v>948918.2</v>
      </c>
      <c r="L12" s="246">
        <v>398227.4</v>
      </c>
      <c r="R12" s="139">
        <v>13.73</v>
      </c>
      <c r="U12" s="246">
        <v>-208420.77</v>
      </c>
      <c r="V12" s="246">
        <v>2102009.77</v>
      </c>
      <c r="W12" s="244">
        <v>503762.97</v>
      </c>
      <c r="X12" s="244">
        <v>59600</v>
      </c>
      <c r="Y12" s="244">
        <v>621.67999999999995</v>
      </c>
      <c r="Z12" s="244">
        <v>960</v>
      </c>
      <c r="AA12" s="244">
        <v>1184880</v>
      </c>
      <c r="AB12" s="244">
        <v>137260</v>
      </c>
      <c r="AC12" s="292">
        <v>1498391</v>
      </c>
      <c r="AD12" s="292">
        <v>3500</v>
      </c>
      <c r="AE12" s="292">
        <v>13616</v>
      </c>
      <c r="AF12" s="292">
        <v>375575.38</v>
      </c>
      <c r="AG12" s="292">
        <v>215012.18</v>
      </c>
      <c r="AK12" s="211">
        <f t="shared" si="1"/>
        <v>327447.22000000003</v>
      </c>
      <c r="AL12" s="212">
        <f t="shared" si="2"/>
        <v>13.73</v>
      </c>
      <c r="AM12" s="213">
        <f t="shared" si="3"/>
        <v>327433.49000000005</v>
      </c>
      <c r="AN12" s="148">
        <f t="shared" si="4"/>
        <v>1887084.65</v>
      </c>
      <c r="AO12" s="147">
        <f t="shared" si="5"/>
        <v>2106094.56</v>
      </c>
      <c r="AP12" s="219">
        <f t="shared" si="6"/>
        <v>-219009.91000000015</v>
      </c>
    </row>
    <row r="13" spans="1:42">
      <c r="A13" s="114" t="s">
        <v>668</v>
      </c>
      <c r="B13" s="114" t="s">
        <v>670</v>
      </c>
      <c r="C13" s="218">
        <v>4903</v>
      </c>
      <c r="D13" s="143" t="s">
        <v>681</v>
      </c>
      <c r="E13" s="210" t="s">
        <v>681</v>
      </c>
      <c r="F13" s="142">
        <v>52994.96</v>
      </c>
      <c r="G13" s="142">
        <v>22261</v>
      </c>
      <c r="H13" s="142">
        <v>158997.94</v>
      </c>
      <c r="K13" s="246">
        <v>1271551.79</v>
      </c>
      <c r="L13" s="246">
        <v>506031.01</v>
      </c>
      <c r="O13" s="139">
        <v>0</v>
      </c>
      <c r="R13" s="139">
        <v>151.58000000000001</v>
      </c>
      <c r="U13" s="246">
        <v>1048162.43</v>
      </c>
      <c r="V13" s="246">
        <v>1442563.02</v>
      </c>
      <c r="W13" s="244">
        <v>695351.97</v>
      </c>
      <c r="Y13" s="244">
        <v>646.75</v>
      </c>
      <c r="Z13" s="244">
        <v>2490</v>
      </c>
      <c r="AA13" s="244">
        <v>1160430</v>
      </c>
      <c r="AB13" s="244">
        <v>139450</v>
      </c>
      <c r="AC13" s="292">
        <v>1807237</v>
      </c>
      <c r="AD13" s="292">
        <v>31669</v>
      </c>
      <c r="AF13" s="292">
        <v>435657.36</v>
      </c>
      <c r="AG13" s="292">
        <v>202840.69</v>
      </c>
      <c r="AI13" s="292">
        <v>5</v>
      </c>
      <c r="AK13" s="211">
        <f t="shared" si="1"/>
        <v>234253.9</v>
      </c>
      <c r="AL13" s="212">
        <f t="shared" si="2"/>
        <v>151.58000000000001</v>
      </c>
      <c r="AM13" s="213">
        <f t="shared" si="3"/>
        <v>234102.32</v>
      </c>
      <c r="AN13" s="148">
        <f t="shared" si="4"/>
        <v>1998368.72</v>
      </c>
      <c r="AO13" s="147">
        <f t="shared" si="5"/>
        <v>2477409.0499999998</v>
      </c>
      <c r="AP13" s="219">
        <f t="shared" si="6"/>
        <v>-479040.32999999984</v>
      </c>
    </row>
    <row r="14" spans="1:42">
      <c r="A14" s="114" t="s">
        <v>668</v>
      </c>
      <c r="B14" s="114" t="s">
        <v>670</v>
      </c>
      <c r="C14" s="218">
        <v>3291</v>
      </c>
      <c r="D14" s="143" t="s">
        <v>682</v>
      </c>
      <c r="E14" s="210" t="s">
        <v>682</v>
      </c>
      <c r="F14" s="142">
        <v>282762.58</v>
      </c>
      <c r="G14" s="142">
        <v>78000</v>
      </c>
      <c r="H14" s="142">
        <v>63215.59</v>
      </c>
      <c r="K14" s="246">
        <v>1219607.01</v>
      </c>
      <c r="L14" s="246">
        <v>205926.34</v>
      </c>
      <c r="P14" s="139">
        <v>1226</v>
      </c>
      <c r="R14" s="139">
        <v>88.97</v>
      </c>
      <c r="U14" s="246">
        <v>1606720.41</v>
      </c>
      <c r="V14" s="246">
        <v>484200</v>
      </c>
      <c r="W14" s="244">
        <v>553481.46</v>
      </c>
      <c r="X14" s="244">
        <v>283575</v>
      </c>
      <c r="Y14" s="244">
        <v>960.32</v>
      </c>
      <c r="AA14" s="244">
        <v>986940</v>
      </c>
      <c r="AB14" s="244">
        <v>45700</v>
      </c>
      <c r="AC14" s="292">
        <v>1487822</v>
      </c>
      <c r="AD14" s="292">
        <v>10834</v>
      </c>
      <c r="AF14" s="292">
        <v>504896.29</v>
      </c>
      <c r="AG14" s="292">
        <v>109828.35</v>
      </c>
      <c r="AK14" s="211">
        <f t="shared" si="1"/>
        <v>423978.17000000004</v>
      </c>
      <c r="AL14" s="212">
        <f t="shared" si="2"/>
        <v>1314.97</v>
      </c>
      <c r="AM14" s="213">
        <f t="shared" si="3"/>
        <v>422663.20000000007</v>
      </c>
      <c r="AN14" s="148">
        <f t="shared" si="4"/>
        <v>1870656.7799999998</v>
      </c>
      <c r="AO14" s="147">
        <f t="shared" si="5"/>
        <v>2113380.64</v>
      </c>
      <c r="AP14" s="219">
        <f t="shared" si="6"/>
        <v>-242723.86000000034</v>
      </c>
    </row>
    <row r="15" spans="1:42">
      <c r="A15" s="114" t="s">
        <v>668</v>
      </c>
      <c r="B15" s="114" t="s">
        <v>670</v>
      </c>
      <c r="C15" s="218">
        <v>5142</v>
      </c>
      <c r="D15" s="143" t="s">
        <v>683</v>
      </c>
      <c r="E15" s="210" t="s">
        <v>683</v>
      </c>
      <c r="F15" s="142">
        <v>652903.93999999994</v>
      </c>
      <c r="G15" s="142">
        <v>35479</v>
      </c>
      <c r="H15" s="142">
        <v>174859.61</v>
      </c>
      <c r="K15" s="246">
        <v>814380.44</v>
      </c>
      <c r="L15" s="246">
        <v>333882.96000000002</v>
      </c>
      <c r="O15" s="139">
        <v>0</v>
      </c>
      <c r="Q15" s="139">
        <v>187160</v>
      </c>
      <c r="R15" s="139">
        <v>78675.17</v>
      </c>
      <c r="U15" s="246">
        <v>344762.71</v>
      </c>
      <c r="V15" s="246">
        <v>1884119.29</v>
      </c>
      <c r="W15" s="244">
        <v>695814.92</v>
      </c>
      <c r="Y15" s="244">
        <v>1221.96</v>
      </c>
      <c r="AA15" s="244">
        <v>1137640</v>
      </c>
      <c r="AB15" s="244">
        <v>25000</v>
      </c>
      <c r="AC15" s="292">
        <v>1476540</v>
      </c>
      <c r="AD15" s="292">
        <v>56655</v>
      </c>
      <c r="AF15" s="292">
        <v>639859.86</v>
      </c>
      <c r="AG15" s="292">
        <v>169833.24</v>
      </c>
      <c r="AK15" s="211">
        <f t="shared" si="1"/>
        <v>863242.54999999993</v>
      </c>
      <c r="AL15" s="212">
        <f t="shared" si="2"/>
        <v>265835.17</v>
      </c>
      <c r="AM15" s="213">
        <f t="shared" si="3"/>
        <v>597407.37999999989</v>
      </c>
      <c r="AN15" s="148">
        <f t="shared" si="4"/>
        <v>1859676.88</v>
      </c>
      <c r="AO15" s="147">
        <f t="shared" si="5"/>
        <v>2342888.0999999996</v>
      </c>
      <c r="AP15" s="219">
        <f t="shared" si="6"/>
        <v>-483211.21999999974</v>
      </c>
    </row>
    <row r="16" spans="1:42">
      <c r="A16" s="114" t="s">
        <v>668</v>
      </c>
      <c r="B16" s="114" t="s">
        <v>670</v>
      </c>
      <c r="C16" s="218">
        <v>3335</v>
      </c>
      <c r="D16" s="143" t="s">
        <v>684</v>
      </c>
      <c r="E16" s="210" t="s">
        <v>684</v>
      </c>
      <c r="F16" s="142">
        <v>87572.43</v>
      </c>
      <c r="G16" s="142">
        <v>33200</v>
      </c>
      <c r="H16" s="142">
        <v>50414.78</v>
      </c>
      <c r="K16" s="246">
        <v>749894.74</v>
      </c>
      <c r="L16" s="246">
        <v>432850.7</v>
      </c>
      <c r="O16" s="139">
        <v>0</v>
      </c>
      <c r="Q16" s="139">
        <v>18</v>
      </c>
      <c r="R16" s="139">
        <v>0</v>
      </c>
      <c r="U16" s="246">
        <v>4236406.26</v>
      </c>
      <c r="V16" s="246">
        <v>-2403607</v>
      </c>
      <c r="W16" s="244">
        <v>455581</v>
      </c>
      <c r="X16" s="244">
        <v>72690</v>
      </c>
      <c r="Y16" s="244">
        <v>471.91</v>
      </c>
      <c r="Z16" s="244">
        <v>1266</v>
      </c>
      <c r="AA16" s="244">
        <v>858510</v>
      </c>
      <c r="AB16" s="244">
        <v>124500</v>
      </c>
      <c r="AC16" s="292">
        <v>1373246</v>
      </c>
      <c r="AD16" s="292">
        <v>16122</v>
      </c>
      <c r="AF16" s="292">
        <v>480164.62</v>
      </c>
      <c r="AG16" s="292">
        <v>122370.9</v>
      </c>
      <c r="AK16" s="211">
        <f t="shared" si="1"/>
        <v>171187.21</v>
      </c>
      <c r="AL16" s="212">
        <f t="shared" si="2"/>
        <v>18</v>
      </c>
      <c r="AM16" s="213">
        <f t="shared" si="3"/>
        <v>171169.21</v>
      </c>
      <c r="AN16" s="148">
        <f t="shared" si="4"/>
        <v>1513018.9100000001</v>
      </c>
      <c r="AO16" s="147">
        <f t="shared" si="5"/>
        <v>1991903.52</v>
      </c>
      <c r="AP16" s="219">
        <f t="shared" si="6"/>
        <v>-478884.60999999987</v>
      </c>
    </row>
    <row r="17" spans="1:42">
      <c r="A17" s="114" t="s">
        <v>668</v>
      </c>
      <c r="B17" s="114" t="s">
        <v>670</v>
      </c>
      <c r="C17" s="218">
        <v>4546</v>
      </c>
      <c r="D17" s="143" t="s">
        <v>685</v>
      </c>
      <c r="E17" s="210" t="s">
        <v>685</v>
      </c>
      <c r="F17" s="142">
        <v>725638.32</v>
      </c>
      <c r="G17" s="142">
        <v>142457</v>
      </c>
      <c r="H17" s="142">
        <v>257966.46</v>
      </c>
      <c r="K17" s="246">
        <v>612092.62</v>
      </c>
      <c r="L17" s="246">
        <v>375297.25</v>
      </c>
      <c r="R17" s="139">
        <v>1</v>
      </c>
      <c r="U17" s="246">
        <v>-426470.39</v>
      </c>
      <c r="V17" s="246">
        <v>2696435.34</v>
      </c>
      <c r="W17" s="244">
        <v>796974.69</v>
      </c>
      <c r="X17" s="244">
        <v>258567</v>
      </c>
      <c r="Y17" s="244">
        <v>1515.67</v>
      </c>
      <c r="AA17" s="244">
        <v>628120</v>
      </c>
      <c r="AB17" s="244">
        <v>22120</v>
      </c>
      <c r="AC17" s="292">
        <v>970803</v>
      </c>
      <c r="AE17" s="292">
        <v>50450</v>
      </c>
      <c r="AF17" s="292">
        <v>687740.1</v>
      </c>
      <c r="AG17" s="292">
        <v>154818.56</v>
      </c>
      <c r="AK17" s="211">
        <f t="shared" si="1"/>
        <v>1126061.78</v>
      </c>
      <c r="AL17" s="212">
        <f t="shared" si="2"/>
        <v>1</v>
      </c>
      <c r="AM17" s="213">
        <f t="shared" si="3"/>
        <v>1126060.78</v>
      </c>
      <c r="AN17" s="148">
        <f t="shared" si="4"/>
        <v>1707297.3599999999</v>
      </c>
      <c r="AO17" s="147">
        <f t="shared" si="5"/>
        <v>1863811.6600000001</v>
      </c>
      <c r="AP17" s="219">
        <f t="shared" si="6"/>
        <v>-156514.30000000028</v>
      </c>
    </row>
    <row r="18" spans="1:42">
      <c r="A18" s="114" t="s">
        <v>668</v>
      </c>
      <c r="B18" s="114" t="s">
        <v>670</v>
      </c>
      <c r="C18" s="218">
        <v>4362</v>
      </c>
      <c r="D18" s="143" t="s">
        <v>686</v>
      </c>
      <c r="E18" s="210" t="s">
        <v>686</v>
      </c>
      <c r="F18" s="142">
        <v>406453.45</v>
      </c>
      <c r="G18" s="142">
        <v>8520</v>
      </c>
      <c r="H18" s="142">
        <v>82737.460000000006</v>
      </c>
      <c r="K18" s="246">
        <v>892333.42</v>
      </c>
      <c r="L18" s="246">
        <v>442477.01</v>
      </c>
      <c r="O18" s="139">
        <v>0</v>
      </c>
      <c r="P18" s="139">
        <v>0</v>
      </c>
      <c r="Q18" s="139">
        <v>294</v>
      </c>
      <c r="R18" s="139">
        <v>72.89</v>
      </c>
      <c r="U18" s="246">
        <v>-340997.77</v>
      </c>
      <c r="V18" s="246">
        <v>2510757.66</v>
      </c>
      <c r="W18" s="244">
        <v>593982.13</v>
      </c>
      <c r="X18" s="244">
        <v>304040</v>
      </c>
      <c r="Y18" s="244">
        <v>1061.7</v>
      </c>
      <c r="Z18" s="244">
        <v>1421</v>
      </c>
      <c r="AA18" s="244">
        <v>1095620</v>
      </c>
      <c r="AB18" s="244">
        <v>231143</v>
      </c>
      <c r="AC18" s="292">
        <v>1473220</v>
      </c>
      <c r="AD18" s="292">
        <v>66568</v>
      </c>
      <c r="AE18" s="292">
        <v>50677</v>
      </c>
      <c r="AF18" s="292">
        <v>750767.25</v>
      </c>
      <c r="AG18" s="292">
        <v>223626.02</v>
      </c>
      <c r="AI18" s="292">
        <v>15</v>
      </c>
      <c r="AK18" s="211">
        <f t="shared" si="1"/>
        <v>497710.91000000003</v>
      </c>
      <c r="AL18" s="212">
        <f t="shared" si="2"/>
        <v>366.89</v>
      </c>
      <c r="AM18" s="213">
        <f t="shared" si="3"/>
        <v>497344.02</v>
      </c>
      <c r="AN18" s="148">
        <f t="shared" si="4"/>
        <v>2227267.83</v>
      </c>
      <c r="AO18" s="147">
        <f t="shared" si="5"/>
        <v>2564873.27</v>
      </c>
      <c r="AP18" s="219">
        <f t="shared" si="6"/>
        <v>-337605.43999999994</v>
      </c>
    </row>
    <row r="19" spans="1:42">
      <c r="A19" s="114" t="s">
        <v>668</v>
      </c>
      <c r="B19" s="114" t="s">
        <v>670</v>
      </c>
      <c r="C19" s="218">
        <v>5714</v>
      </c>
      <c r="D19" s="143" t="s">
        <v>687</v>
      </c>
      <c r="E19" s="210" t="s">
        <v>687</v>
      </c>
      <c r="F19" s="142">
        <v>421975.39</v>
      </c>
      <c r="G19" s="142">
        <v>24995</v>
      </c>
      <c r="H19" s="142">
        <v>94279.59</v>
      </c>
      <c r="K19" s="246">
        <v>3506459.51</v>
      </c>
      <c r="L19" s="246">
        <v>608746.31999999995</v>
      </c>
      <c r="O19" s="139">
        <v>0</v>
      </c>
      <c r="Q19" s="139">
        <v>115434</v>
      </c>
      <c r="R19" s="139">
        <v>2646.55</v>
      </c>
      <c r="S19" s="246">
        <v>80000</v>
      </c>
      <c r="U19" s="246">
        <v>4479614.2300000004</v>
      </c>
      <c r="V19" s="246">
        <v>684118.79</v>
      </c>
      <c r="W19" s="244">
        <v>551611.87</v>
      </c>
      <c r="Y19" s="244">
        <v>1325.25</v>
      </c>
      <c r="Z19" s="244">
        <v>650</v>
      </c>
      <c r="AA19" s="244">
        <v>600540</v>
      </c>
      <c r="AB19" s="244">
        <v>94100</v>
      </c>
      <c r="AC19" s="292">
        <v>1251699</v>
      </c>
      <c r="AD19" s="292">
        <v>12630</v>
      </c>
      <c r="AE19" s="292">
        <v>14600</v>
      </c>
      <c r="AF19" s="292">
        <v>393441.63</v>
      </c>
      <c r="AG19" s="292">
        <v>281214.25</v>
      </c>
      <c r="AK19" s="211">
        <f t="shared" si="1"/>
        <v>541249.98</v>
      </c>
      <c r="AL19" s="212">
        <f t="shared" si="2"/>
        <v>118080.55</v>
      </c>
      <c r="AM19" s="213">
        <f t="shared" si="3"/>
        <v>423169.43</v>
      </c>
      <c r="AN19" s="148">
        <f t="shared" si="4"/>
        <v>1248227.1200000001</v>
      </c>
      <c r="AO19" s="147">
        <f t="shared" si="5"/>
        <v>1953584.88</v>
      </c>
      <c r="AP19" s="219">
        <f t="shared" si="6"/>
        <v>-705357.75999999978</v>
      </c>
    </row>
    <row r="20" spans="1:42">
      <c r="A20" s="114" t="s">
        <v>668</v>
      </c>
      <c r="B20" s="114" t="s">
        <v>670</v>
      </c>
      <c r="C20" s="218">
        <v>1992</v>
      </c>
      <c r="D20" s="143" t="s">
        <v>688</v>
      </c>
      <c r="E20" s="210" t="s">
        <v>688</v>
      </c>
      <c r="F20" s="142">
        <v>140050.84</v>
      </c>
      <c r="G20" s="142">
        <v>41500</v>
      </c>
      <c r="H20" s="142">
        <v>66166.66</v>
      </c>
      <c r="K20" s="246">
        <v>447633.44</v>
      </c>
      <c r="L20" s="246">
        <v>318671.40999999997</v>
      </c>
      <c r="O20" s="139">
        <v>0</v>
      </c>
      <c r="Q20" s="139">
        <v>171626</v>
      </c>
      <c r="R20" s="139">
        <v>215.89</v>
      </c>
      <c r="U20" s="246">
        <v>212561.03</v>
      </c>
      <c r="V20" s="246">
        <v>787661.67</v>
      </c>
      <c r="W20" s="244">
        <v>365549.22</v>
      </c>
      <c r="Y20" s="244">
        <v>212.31</v>
      </c>
      <c r="Z20" s="244">
        <v>430</v>
      </c>
      <c r="AA20" s="244">
        <v>1151460</v>
      </c>
      <c r="AB20" s="244">
        <v>65903</v>
      </c>
      <c r="AC20" s="292">
        <v>1333886</v>
      </c>
      <c r="AD20" s="292">
        <v>16200</v>
      </c>
      <c r="AE20" s="292">
        <v>6060</v>
      </c>
      <c r="AF20" s="292">
        <v>288590.53000000003</v>
      </c>
      <c r="AG20" s="292">
        <v>93709.01</v>
      </c>
      <c r="AI20" s="292">
        <v>3151.23</v>
      </c>
      <c r="AK20" s="211">
        <f t="shared" si="1"/>
        <v>247717.5</v>
      </c>
      <c r="AL20" s="212">
        <f t="shared" si="2"/>
        <v>171841.89</v>
      </c>
      <c r="AM20" s="213">
        <f t="shared" si="3"/>
        <v>75875.609999999986</v>
      </c>
      <c r="AN20" s="148">
        <f t="shared" si="4"/>
        <v>1583554.53</v>
      </c>
      <c r="AO20" s="147">
        <f t="shared" si="5"/>
        <v>1741596.77</v>
      </c>
      <c r="AP20" s="219">
        <f t="shared" si="6"/>
        <v>-158042.23999999999</v>
      </c>
    </row>
    <row r="21" spans="1:42">
      <c r="A21" s="114" t="s">
        <v>668</v>
      </c>
      <c r="B21" s="114" t="s">
        <v>670</v>
      </c>
      <c r="C21" s="218">
        <v>2523</v>
      </c>
      <c r="D21" s="143" t="s">
        <v>689</v>
      </c>
      <c r="E21" s="210" t="s">
        <v>689</v>
      </c>
      <c r="F21" s="142">
        <v>292049.95</v>
      </c>
      <c r="G21" s="142">
        <v>0</v>
      </c>
      <c r="H21" s="142">
        <v>23719.98</v>
      </c>
      <c r="K21" s="246">
        <v>900577.11</v>
      </c>
      <c r="L21" s="246">
        <v>392166.16</v>
      </c>
      <c r="O21" s="139">
        <v>0</v>
      </c>
      <c r="Q21" s="139">
        <v>5430</v>
      </c>
      <c r="R21" s="139">
        <v>228.46</v>
      </c>
      <c r="U21" s="246">
        <v>86833.42</v>
      </c>
      <c r="V21" s="246">
        <v>1709584.67</v>
      </c>
      <c r="W21" s="244">
        <v>407734.16</v>
      </c>
      <c r="Y21" s="244">
        <v>539.07000000000005</v>
      </c>
      <c r="Z21" s="244">
        <v>221</v>
      </c>
      <c r="AA21" s="244">
        <v>1054530</v>
      </c>
      <c r="AB21" s="244">
        <v>75150</v>
      </c>
      <c r="AC21" s="292">
        <v>1325484</v>
      </c>
      <c r="AD21" s="292">
        <v>9750</v>
      </c>
      <c r="AE21" s="292">
        <v>6030</v>
      </c>
      <c r="AF21" s="292">
        <v>231157.02</v>
      </c>
      <c r="AG21" s="292">
        <v>159076.56</v>
      </c>
      <c r="AJ21" s="292">
        <v>240</v>
      </c>
      <c r="AK21" s="211">
        <f t="shared" si="1"/>
        <v>315769.93</v>
      </c>
      <c r="AL21" s="212">
        <f t="shared" si="2"/>
        <v>5658.46</v>
      </c>
      <c r="AM21" s="213">
        <f t="shared" si="3"/>
        <v>310111.46999999997</v>
      </c>
      <c r="AN21" s="148">
        <f t="shared" si="4"/>
        <v>1538174.23</v>
      </c>
      <c r="AO21" s="147">
        <f t="shared" si="5"/>
        <v>1731737.58</v>
      </c>
      <c r="AP21" s="219">
        <f t="shared" si="6"/>
        <v>-193563.35000000009</v>
      </c>
    </row>
    <row r="22" spans="1:42">
      <c r="A22" s="114" t="s">
        <v>668</v>
      </c>
      <c r="B22" s="114" t="s">
        <v>670</v>
      </c>
      <c r="C22" s="218">
        <v>2847</v>
      </c>
      <c r="D22" s="143" t="s">
        <v>690</v>
      </c>
      <c r="E22" s="210" t="s">
        <v>690</v>
      </c>
      <c r="F22" s="142">
        <v>52686.76</v>
      </c>
      <c r="G22" s="142">
        <v>30006</v>
      </c>
      <c r="H22" s="142">
        <v>86119.15</v>
      </c>
      <c r="K22" s="246">
        <v>989027.53</v>
      </c>
      <c r="L22" s="246">
        <v>479247.35999999999</v>
      </c>
      <c r="O22" s="139">
        <v>14582.43</v>
      </c>
      <c r="P22" s="139">
        <v>0</v>
      </c>
      <c r="R22" s="139">
        <v>162.66999999999999</v>
      </c>
      <c r="U22" s="246">
        <v>1960104.39</v>
      </c>
      <c r="W22" s="244">
        <v>393741.39</v>
      </c>
      <c r="Y22" s="244">
        <v>396.58</v>
      </c>
      <c r="Z22" s="244">
        <v>905</v>
      </c>
      <c r="AA22" s="244">
        <v>744930</v>
      </c>
      <c r="AB22" s="244">
        <v>31800</v>
      </c>
      <c r="AC22" s="292">
        <v>932974</v>
      </c>
      <c r="AE22" s="292">
        <v>37862</v>
      </c>
      <c r="AF22" s="292">
        <v>350658.43</v>
      </c>
      <c r="AG22" s="292">
        <v>188035.74</v>
      </c>
      <c r="AI22" s="292">
        <v>5.49</v>
      </c>
      <c r="AK22" s="211">
        <f t="shared" si="1"/>
        <v>168811.91</v>
      </c>
      <c r="AL22" s="212">
        <f t="shared" si="2"/>
        <v>14745.1</v>
      </c>
      <c r="AM22" s="213">
        <f t="shared" si="3"/>
        <v>154066.81</v>
      </c>
      <c r="AN22" s="148">
        <f t="shared" si="4"/>
        <v>1171772.97</v>
      </c>
      <c r="AO22" s="147">
        <f t="shared" si="5"/>
        <v>1509535.66</v>
      </c>
      <c r="AP22" s="219">
        <f t="shared" si="6"/>
        <v>-337762.68999999994</v>
      </c>
    </row>
    <row r="23" spans="1:42">
      <c r="A23" s="114" t="s">
        <v>692</v>
      </c>
      <c r="B23" s="114" t="s">
        <v>693</v>
      </c>
      <c r="C23" s="218">
        <v>1797</v>
      </c>
      <c r="D23" s="143" t="s">
        <v>695</v>
      </c>
      <c r="E23" s="210" t="s">
        <v>695</v>
      </c>
      <c r="F23" s="142">
        <v>196718.02</v>
      </c>
      <c r="G23" s="142">
        <v>0</v>
      </c>
      <c r="H23" s="142">
        <v>18713.37</v>
      </c>
      <c r="K23" s="246">
        <v>1161940.98</v>
      </c>
      <c r="L23" s="246">
        <v>243991.24</v>
      </c>
      <c r="O23" s="139">
        <v>0</v>
      </c>
      <c r="R23" s="139">
        <v>144.81</v>
      </c>
      <c r="S23" s="246">
        <v>19200</v>
      </c>
      <c r="U23" s="246">
        <v>-426009.63</v>
      </c>
      <c r="V23" s="246">
        <v>2091979.99</v>
      </c>
      <c r="W23" s="244">
        <v>606769.81000000006</v>
      </c>
      <c r="Y23" s="244">
        <v>501.53</v>
      </c>
      <c r="AA23" s="244">
        <v>576604.69999999995</v>
      </c>
      <c r="AB23" s="244">
        <v>63070</v>
      </c>
      <c r="AC23" s="292">
        <v>694604.7</v>
      </c>
      <c r="AD23" s="292">
        <v>19872</v>
      </c>
      <c r="AF23" s="292">
        <v>403439.88</v>
      </c>
      <c r="AG23" s="292">
        <v>192981.02</v>
      </c>
      <c r="AK23" s="211">
        <f t="shared" si="1"/>
        <v>215431.38999999998</v>
      </c>
      <c r="AL23" s="212">
        <f t="shared" si="2"/>
        <v>144.81</v>
      </c>
      <c r="AM23" s="213">
        <f t="shared" si="3"/>
        <v>215286.58</v>
      </c>
      <c r="AN23" s="148">
        <f t="shared" si="4"/>
        <v>1246946.04</v>
      </c>
      <c r="AO23" s="147">
        <f t="shared" si="5"/>
        <v>1310897.6000000001</v>
      </c>
      <c r="AP23" s="219">
        <f t="shared" si="6"/>
        <v>-63951.560000000056</v>
      </c>
    </row>
    <row r="24" spans="1:42">
      <c r="A24" s="114" t="s">
        <v>692</v>
      </c>
      <c r="B24" s="114" t="s">
        <v>693</v>
      </c>
      <c r="C24" s="218">
        <v>5176</v>
      </c>
      <c r="D24" s="143" t="s">
        <v>696</v>
      </c>
      <c r="E24" s="210" t="s">
        <v>696</v>
      </c>
      <c r="F24" s="142">
        <v>850646.17</v>
      </c>
      <c r="G24" s="142">
        <v>0</v>
      </c>
      <c r="H24" s="142">
        <v>54505.58</v>
      </c>
      <c r="K24" s="246">
        <v>862330</v>
      </c>
      <c r="L24" s="246">
        <v>360852.54</v>
      </c>
      <c r="O24" s="139">
        <v>0</v>
      </c>
      <c r="R24" s="139">
        <v>80252.84</v>
      </c>
      <c r="S24" s="246">
        <v>197540</v>
      </c>
      <c r="U24" s="246">
        <v>1772060</v>
      </c>
      <c r="W24" s="244">
        <v>958563.19</v>
      </c>
      <c r="X24" s="244">
        <v>77490</v>
      </c>
      <c r="Y24" s="244">
        <v>1198.9100000000001</v>
      </c>
      <c r="AA24" s="244">
        <v>1325106.56</v>
      </c>
      <c r="AB24" s="244">
        <v>233960</v>
      </c>
      <c r="AC24" s="292">
        <v>1706910.56</v>
      </c>
      <c r="AD24" s="292">
        <v>28206</v>
      </c>
      <c r="AE24" s="292">
        <v>3210</v>
      </c>
      <c r="AF24" s="292">
        <v>570272.37</v>
      </c>
      <c r="AG24" s="292">
        <v>209238.28</v>
      </c>
      <c r="AK24" s="211">
        <f t="shared" si="1"/>
        <v>905151.75</v>
      </c>
      <c r="AL24" s="212">
        <f t="shared" si="2"/>
        <v>80252.84</v>
      </c>
      <c r="AM24" s="213">
        <f t="shared" si="3"/>
        <v>824898.91</v>
      </c>
      <c r="AN24" s="148">
        <f t="shared" si="4"/>
        <v>2596318.66</v>
      </c>
      <c r="AO24" s="147">
        <f t="shared" si="5"/>
        <v>2517837.21</v>
      </c>
      <c r="AP24" s="219">
        <f t="shared" si="6"/>
        <v>78481.450000000186</v>
      </c>
    </row>
    <row r="25" spans="1:42">
      <c r="A25" s="114" t="s">
        <v>692</v>
      </c>
      <c r="B25" s="114" t="s">
        <v>693</v>
      </c>
      <c r="C25" s="218">
        <v>1036</v>
      </c>
      <c r="D25" s="143" t="s">
        <v>697</v>
      </c>
      <c r="E25" s="210" t="s">
        <v>697</v>
      </c>
      <c r="F25" s="142">
        <v>194901.61</v>
      </c>
      <c r="G25" s="142">
        <v>3060</v>
      </c>
      <c r="H25" s="142">
        <v>12138.51</v>
      </c>
      <c r="K25" s="246">
        <v>1350335.19</v>
      </c>
      <c r="L25" s="246">
        <v>167287.03</v>
      </c>
      <c r="O25" s="139">
        <v>0</v>
      </c>
      <c r="R25" s="139">
        <v>167.83</v>
      </c>
      <c r="U25" s="246">
        <v>-293875.99</v>
      </c>
      <c r="V25" s="246">
        <v>1967042.37</v>
      </c>
      <c r="W25" s="244">
        <v>459102.65</v>
      </c>
      <c r="Y25" s="244">
        <v>230.86</v>
      </c>
      <c r="AA25" s="244">
        <v>1802848</v>
      </c>
      <c r="AB25" s="244">
        <v>33400</v>
      </c>
      <c r="AC25" s="292">
        <v>1835048</v>
      </c>
      <c r="AF25" s="292">
        <v>246582.01</v>
      </c>
      <c r="AG25" s="292">
        <v>159563.37</v>
      </c>
      <c r="AK25" s="211">
        <f t="shared" si="1"/>
        <v>210100.12</v>
      </c>
      <c r="AL25" s="212">
        <f t="shared" si="2"/>
        <v>167.83</v>
      </c>
      <c r="AM25" s="213">
        <f t="shared" si="3"/>
        <v>209932.29</v>
      </c>
      <c r="AN25" s="148">
        <f t="shared" si="4"/>
        <v>2295581.5099999998</v>
      </c>
      <c r="AO25" s="147">
        <f t="shared" si="5"/>
        <v>2241193.38</v>
      </c>
      <c r="AP25" s="219">
        <f t="shared" si="6"/>
        <v>54388.129999999888</v>
      </c>
    </row>
    <row r="26" spans="1:42">
      <c r="A26" s="114" t="s">
        <v>692</v>
      </c>
      <c r="B26" s="114" t="s">
        <v>693</v>
      </c>
      <c r="C26" s="218">
        <v>2914</v>
      </c>
      <c r="D26" s="143" t="s">
        <v>698</v>
      </c>
      <c r="E26" s="210" t="s">
        <v>698</v>
      </c>
      <c r="F26" s="142">
        <v>425136.52</v>
      </c>
      <c r="G26" s="142">
        <v>0</v>
      </c>
      <c r="H26" s="142">
        <v>55301.09</v>
      </c>
      <c r="K26" s="246">
        <v>890110.9</v>
      </c>
      <c r="L26" s="246">
        <v>243556.62</v>
      </c>
      <c r="O26" s="139">
        <v>0</v>
      </c>
      <c r="R26" s="139">
        <v>256.63</v>
      </c>
      <c r="U26" s="246">
        <v>297581.94</v>
      </c>
      <c r="V26" s="246">
        <v>1301651.56</v>
      </c>
      <c r="W26" s="244">
        <v>671664.99</v>
      </c>
      <c r="X26" s="244">
        <v>26.21</v>
      </c>
      <c r="Y26" s="244">
        <v>788.09</v>
      </c>
      <c r="AA26" s="244">
        <v>392160</v>
      </c>
      <c r="AB26" s="244">
        <v>89500</v>
      </c>
      <c r="AC26" s="292">
        <v>549060</v>
      </c>
      <c r="AD26" s="292">
        <v>2130</v>
      </c>
      <c r="AE26" s="292">
        <v>3448</v>
      </c>
      <c r="AF26" s="292">
        <v>409476.21</v>
      </c>
      <c r="AG26" s="292">
        <v>175410.08</v>
      </c>
      <c r="AK26" s="211">
        <f t="shared" si="1"/>
        <v>480437.61</v>
      </c>
      <c r="AL26" s="212">
        <f t="shared" si="2"/>
        <v>256.63</v>
      </c>
      <c r="AM26" s="213">
        <f t="shared" si="3"/>
        <v>480180.98</v>
      </c>
      <c r="AN26" s="148">
        <f t="shared" si="4"/>
        <v>1154139.29</v>
      </c>
      <c r="AO26" s="147">
        <f t="shared" si="5"/>
        <v>1139524.29</v>
      </c>
      <c r="AP26" s="219">
        <f t="shared" si="6"/>
        <v>14615</v>
      </c>
    </row>
    <row r="27" spans="1:42">
      <c r="A27" s="114" t="s">
        <v>692</v>
      </c>
      <c r="B27" s="114" t="s">
        <v>693</v>
      </c>
      <c r="C27" s="218">
        <v>2352</v>
      </c>
      <c r="D27" s="143" t="s">
        <v>699</v>
      </c>
      <c r="E27" s="210" t="s">
        <v>699</v>
      </c>
      <c r="F27" s="142">
        <v>431278.09</v>
      </c>
      <c r="G27" s="142">
        <v>0</v>
      </c>
      <c r="H27" s="142">
        <v>48178.73</v>
      </c>
      <c r="K27" s="246">
        <v>2181314.5</v>
      </c>
      <c r="L27" s="246">
        <v>312722.94</v>
      </c>
      <c r="R27" s="139">
        <v>2149</v>
      </c>
      <c r="U27" s="246">
        <v>1030062.47</v>
      </c>
      <c r="V27" s="246">
        <v>1776680.82</v>
      </c>
      <c r="W27" s="244">
        <v>1232410.3500000001</v>
      </c>
      <c r="Y27" s="244">
        <v>584.71</v>
      </c>
      <c r="AA27" s="244">
        <v>734076</v>
      </c>
      <c r="AB27" s="244">
        <v>99350</v>
      </c>
      <c r="AC27" s="292">
        <v>1349332</v>
      </c>
      <c r="AD27" s="292">
        <v>9298</v>
      </c>
      <c r="AE27" s="292">
        <v>11112</v>
      </c>
      <c r="AF27" s="292">
        <v>313339.93</v>
      </c>
      <c r="AG27" s="292">
        <v>218737.16</v>
      </c>
      <c r="AK27" s="211">
        <f t="shared" si="1"/>
        <v>479456.82</v>
      </c>
      <c r="AL27" s="212">
        <f t="shared" si="2"/>
        <v>2149</v>
      </c>
      <c r="AM27" s="213">
        <f t="shared" si="3"/>
        <v>477307.82</v>
      </c>
      <c r="AN27" s="148">
        <f t="shared" si="4"/>
        <v>2066421.06</v>
      </c>
      <c r="AO27" s="147">
        <f t="shared" si="5"/>
        <v>1901819.0899999999</v>
      </c>
      <c r="AP27" s="219">
        <f t="shared" si="6"/>
        <v>164601.9700000002</v>
      </c>
    </row>
    <row r="28" spans="1:42">
      <c r="A28" s="114" t="s">
        <v>701</v>
      </c>
      <c r="B28" s="114" t="s">
        <v>702</v>
      </c>
      <c r="C28" s="218">
        <v>4838</v>
      </c>
      <c r="D28" s="143" t="s">
        <v>704</v>
      </c>
      <c r="E28" s="210" t="s">
        <v>704</v>
      </c>
      <c r="F28" s="142">
        <v>646027.27</v>
      </c>
      <c r="G28" s="142">
        <v>542137</v>
      </c>
      <c r="H28" s="142">
        <v>88040.85</v>
      </c>
      <c r="K28" s="246">
        <v>1611150.86</v>
      </c>
      <c r="L28" s="246">
        <v>432527.93</v>
      </c>
      <c r="O28" s="139">
        <v>1800</v>
      </c>
      <c r="P28" s="139">
        <v>38110</v>
      </c>
      <c r="R28" s="139">
        <v>128</v>
      </c>
      <c r="U28" s="246">
        <v>482832.66</v>
      </c>
      <c r="V28" s="246">
        <v>2074982.75</v>
      </c>
      <c r="W28" s="244">
        <v>2284538.0699999998</v>
      </c>
      <c r="X28" s="244">
        <v>120030</v>
      </c>
      <c r="Y28" s="244">
        <v>557.80999999999995</v>
      </c>
      <c r="Z28" s="244">
        <v>220</v>
      </c>
      <c r="AA28" s="244">
        <v>1609947.9</v>
      </c>
      <c r="AB28" s="244">
        <v>34459</v>
      </c>
      <c r="AC28" s="292">
        <v>2417135.9</v>
      </c>
      <c r="AD28" s="292">
        <v>20238</v>
      </c>
      <c r="AE28" s="292">
        <v>15520</v>
      </c>
      <c r="AF28" s="292">
        <v>582723.25</v>
      </c>
      <c r="AG28" s="292">
        <v>292102.13</v>
      </c>
      <c r="AI28" s="292">
        <v>3</v>
      </c>
      <c r="AK28" s="211">
        <f t="shared" si="1"/>
        <v>1276205.1200000001</v>
      </c>
      <c r="AL28" s="212">
        <f t="shared" si="2"/>
        <v>40038</v>
      </c>
      <c r="AM28" s="213">
        <f t="shared" si="3"/>
        <v>1236167.1200000001</v>
      </c>
      <c r="AN28" s="148">
        <f t="shared" si="4"/>
        <v>4049752.78</v>
      </c>
      <c r="AO28" s="147">
        <f t="shared" si="5"/>
        <v>3327722.28</v>
      </c>
      <c r="AP28" s="219">
        <f t="shared" si="6"/>
        <v>722030.5</v>
      </c>
    </row>
    <row r="29" spans="1:42">
      <c r="A29" s="114" t="s">
        <v>701</v>
      </c>
      <c r="B29" s="114" t="s">
        <v>702</v>
      </c>
      <c r="C29" s="218">
        <v>2566</v>
      </c>
      <c r="D29" s="143" t="s">
        <v>705</v>
      </c>
      <c r="E29" s="210" t="s">
        <v>705</v>
      </c>
      <c r="F29" s="142">
        <v>386040.02</v>
      </c>
      <c r="G29" s="142">
        <v>248652</v>
      </c>
      <c r="H29" s="142">
        <v>132489.60999999999</v>
      </c>
      <c r="K29" s="246">
        <v>747228.81</v>
      </c>
      <c r="L29" s="246">
        <v>219802.21</v>
      </c>
      <c r="P29" s="139">
        <v>27031.98</v>
      </c>
      <c r="R29" s="139">
        <v>0</v>
      </c>
      <c r="U29" s="246">
        <v>-447217.26</v>
      </c>
      <c r="V29" s="246">
        <v>1942599.48</v>
      </c>
      <c r="W29" s="244">
        <v>806453.1</v>
      </c>
      <c r="X29" s="244">
        <v>59888</v>
      </c>
      <c r="Y29" s="244">
        <v>635.75</v>
      </c>
      <c r="AA29" s="244">
        <v>1051185</v>
      </c>
      <c r="AB29" s="244">
        <v>33844</v>
      </c>
      <c r="AC29" s="292">
        <v>1234085</v>
      </c>
      <c r="AE29" s="292">
        <v>23700.48</v>
      </c>
      <c r="AF29" s="292">
        <v>352466.43</v>
      </c>
      <c r="AG29" s="292">
        <v>129952.49</v>
      </c>
      <c r="AI29" s="292">
        <v>3</v>
      </c>
      <c r="AK29" s="211">
        <f t="shared" si="1"/>
        <v>767181.63</v>
      </c>
      <c r="AL29" s="212">
        <f t="shared" si="2"/>
        <v>27031.98</v>
      </c>
      <c r="AM29" s="213">
        <f t="shared" si="3"/>
        <v>740149.65</v>
      </c>
      <c r="AN29" s="148">
        <f t="shared" si="4"/>
        <v>1952005.85</v>
      </c>
      <c r="AO29" s="147">
        <f t="shared" si="5"/>
        <v>1740207.4</v>
      </c>
      <c r="AP29" s="219">
        <f t="shared" si="6"/>
        <v>211798.45000000019</v>
      </c>
    </row>
    <row r="30" spans="1:42">
      <c r="A30" s="114" t="s">
        <v>701</v>
      </c>
      <c r="B30" s="114" t="s">
        <v>702</v>
      </c>
      <c r="C30" s="218">
        <v>3735</v>
      </c>
      <c r="D30" s="143" t="s">
        <v>706</v>
      </c>
      <c r="E30" s="210" t="s">
        <v>706</v>
      </c>
      <c r="F30" s="142">
        <v>709936.17</v>
      </c>
      <c r="G30" s="142">
        <v>154994</v>
      </c>
      <c r="H30" s="142">
        <v>60977.760000000002</v>
      </c>
      <c r="K30" s="246">
        <v>927388.09</v>
      </c>
      <c r="L30" s="246">
        <v>306943.06</v>
      </c>
      <c r="P30" s="139">
        <v>24166.63</v>
      </c>
      <c r="R30" s="139">
        <v>112.24</v>
      </c>
      <c r="U30" s="246">
        <v>582790.86</v>
      </c>
      <c r="V30" s="246">
        <v>1357301.45</v>
      </c>
      <c r="W30" s="244">
        <v>1325892.93</v>
      </c>
      <c r="Y30" s="244">
        <v>1057.01</v>
      </c>
      <c r="AA30" s="244">
        <v>774891</v>
      </c>
      <c r="AB30" s="244">
        <v>21418</v>
      </c>
      <c r="AC30" s="292">
        <v>1244853</v>
      </c>
      <c r="AD30" s="292">
        <v>15916</v>
      </c>
      <c r="AE30" s="292">
        <v>480</v>
      </c>
      <c r="AF30" s="292">
        <v>477438.56</v>
      </c>
      <c r="AG30" s="292">
        <v>188700.48</v>
      </c>
      <c r="AI30" s="292">
        <v>3</v>
      </c>
      <c r="AK30" s="211">
        <f t="shared" si="1"/>
        <v>925907.93</v>
      </c>
      <c r="AL30" s="212">
        <f t="shared" si="2"/>
        <v>24278.870000000003</v>
      </c>
      <c r="AM30" s="213">
        <f t="shared" si="3"/>
        <v>901629.06</v>
      </c>
      <c r="AN30" s="148">
        <f t="shared" si="4"/>
        <v>2123258.94</v>
      </c>
      <c r="AO30" s="147">
        <f t="shared" si="5"/>
        <v>1927391.04</v>
      </c>
      <c r="AP30" s="219">
        <f t="shared" si="6"/>
        <v>195867.89999999991</v>
      </c>
    </row>
    <row r="31" spans="1:42">
      <c r="A31" s="114" t="s">
        <v>701</v>
      </c>
      <c r="B31" s="114" t="s">
        <v>702</v>
      </c>
      <c r="C31" s="218">
        <v>4854</v>
      </c>
      <c r="D31" s="143" t="s">
        <v>707</v>
      </c>
      <c r="E31" s="210" t="s">
        <v>707</v>
      </c>
      <c r="F31" s="142">
        <v>456147.99</v>
      </c>
      <c r="G31" s="142">
        <v>593457</v>
      </c>
      <c r="H31" s="142">
        <v>99324.34</v>
      </c>
      <c r="K31" s="246">
        <v>762612.92</v>
      </c>
      <c r="L31" s="246">
        <v>246821.47</v>
      </c>
      <c r="O31" s="139">
        <v>0</v>
      </c>
      <c r="P31" s="139">
        <v>40375.300000000003</v>
      </c>
      <c r="R31" s="139">
        <v>162.94999999999999</v>
      </c>
      <c r="S31" s="246">
        <v>11839.74</v>
      </c>
      <c r="U31" s="246">
        <v>130965.15</v>
      </c>
      <c r="V31" s="246">
        <v>1339755.76</v>
      </c>
      <c r="W31" s="244">
        <v>1908057.21</v>
      </c>
      <c r="X31" s="244">
        <v>1060.26</v>
      </c>
      <c r="Y31" s="244">
        <v>823.43</v>
      </c>
      <c r="Z31" s="244">
        <v>200</v>
      </c>
      <c r="AA31" s="244">
        <v>1130791.3999999999</v>
      </c>
      <c r="AB31" s="244">
        <v>28660</v>
      </c>
      <c r="AC31" s="292">
        <v>1698451.4</v>
      </c>
      <c r="AD31" s="292">
        <v>8312</v>
      </c>
      <c r="AE31" s="292">
        <v>3665</v>
      </c>
      <c r="AF31" s="292">
        <v>524204.62</v>
      </c>
      <c r="AG31" s="292">
        <v>199693.46</v>
      </c>
      <c r="AI31" s="292">
        <v>1</v>
      </c>
      <c r="AK31" s="211">
        <f t="shared" si="1"/>
        <v>1148929.33</v>
      </c>
      <c r="AL31" s="212">
        <f t="shared" si="2"/>
        <v>40538.25</v>
      </c>
      <c r="AM31" s="213">
        <f t="shared" si="3"/>
        <v>1108391.08</v>
      </c>
      <c r="AN31" s="148">
        <f t="shared" si="4"/>
        <v>3069592.3</v>
      </c>
      <c r="AO31" s="147">
        <f t="shared" si="5"/>
        <v>2434327.48</v>
      </c>
      <c r="AP31" s="219">
        <f t="shared" si="6"/>
        <v>635264.81999999983</v>
      </c>
    </row>
    <row r="32" spans="1:42">
      <c r="A32" s="114" t="s">
        <v>701</v>
      </c>
      <c r="B32" s="114" t="s">
        <v>702</v>
      </c>
      <c r="C32" s="218">
        <v>2393</v>
      </c>
      <c r="D32" s="143" t="s">
        <v>708</v>
      </c>
      <c r="E32" s="210" t="s">
        <v>708</v>
      </c>
      <c r="F32" s="142">
        <v>487872.8</v>
      </c>
      <c r="G32" s="142">
        <v>243862</v>
      </c>
      <c r="H32" s="142">
        <v>62609.79</v>
      </c>
      <c r="K32" s="246">
        <v>1342854.39</v>
      </c>
      <c r="L32" s="246">
        <v>143542.01999999999</v>
      </c>
      <c r="O32" s="139">
        <v>0</v>
      </c>
      <c r="P32" s="139">
        <v>21205.59</v>
      </c>
      <c r="R32" s="139">
        <v>163.55000000000001</v>
      </c>
      <c r="U32" s="246">
        <v>-164241.67000000001</v>
      </c>
      <c r="V32" s="246">
        <v>2103448.6</v>
      </c>
      <c r="W32" s="244">
        <v>1327937.5900000001</v>
      </c>
      <c r="X32" s="244">
        <v>93500</v>
      </c>
      <c r="Y32" s="244">
        <v>517.54</v>
      </c>
      <c r="AA32" s="244">
        <v>2133881.5</v>
      </c>
      <c r="AB32" s="244">
        <v>36161</v>
      </c>
      <c r="AC32" s="292">
        <v>2628461.5</v>
      </c>
      <c r="AD32" s="292">
        <v>16068</v>
      </c>
      <c r="AE32" s="292">
        <v>1840</v>
      </c>
      <c r="AF32" s="292">
        <v>392697.71</v>
      </c>
      <c r="AG32" s="292">
        <v>232764.49</v>
      </c>
      <c r="AI32" s="292">
        <v>1</v>
      </c>
      <c r="AK32" s="211">
        <f t="shared" si="1"/>
        <v>794344.59000000008</v>
      </c>
      <c r="AL32" s="212">
        <f t="shared" si="2"/>
        <v>21369.14</v>
      </c>
      <c r="AM32" s="213">
        <f t="shared" si="3"/>
        <v>772975.45000000007</v>
      </c>
      <c r="AN32" s="148">
        <f t="shared" si="4"/>
        <v>3591997.63</v>
      </c>
      <c r="AO32" s="147">
        <f t="shared" si="5"/>
        <v>3271832.7</v>
      </c>
      <c r="AP32" s="219">
        <f t="shared" si="6"/>
        <v>320164.9299999997</v>
      </c>
    </row>
    <row r="33" spans="1:42">
      <c r="A33" s="114" t="s">
        <v>701</v>
      </c>
      <c r="B33" s="114" t="s">
        <v>702</v>
      </c>
      <c r="C33" s="218">
        <v>1649</v>
      </c>
      <c r="D33" s="143" t="s">
        <v>709</v>
      </c>
      <c r="E33" s="210" t="s">
        <v>709</v>
      </c>
      <c r="F33" s="142">
        <v>659481.29</v>
      </c>
      <c r="G33" s="142">
        <v>120225</v>
      </c>
      <c r="H33" s="142">
        <v>42100</v>
      </c>
      <c r="K33" s="246">
        <v>593998.05000000005</v>
      </c>
      <c r="L33" s="246">
        <v>365749.57</v>
      </c>
      <c r="P33" s="139">
        <v>24523.83</v>
      </c>
      <c r="R33" s="139">
        <v>0</v>
      </c>
      <c r="S33" s="246">
        <v>21243.53</v>
      </c>
      <c r="U33" s="246">
        <v>-82636.31</v>
      </c>
      <c r="V33" s="246">
        <v>1634028.2</v>
      </c>
      <c r="W33" s="244">
        <v>1032401.67</v>
      </c>
      <c r="X33" s="244">
        <v>3920.58</v>
      </c>
      <c r="Y33" s="244">
        <v>1070.43</v>
      </c>
      <c r="Z33" s="244">
        <v>110</v>
      </c>
      <c r="AA33" s="244">
        <v>412776</v>
      </c>
      <c r="AB33" s="244">
        <v>20804</v>
      </c>
      <c r="AC33" s="292">
        <v>729636</v>
      </c>
      <c r="AD33" s="292">
        <v>6408</v>
      </c>
      <c r="AE33" s="292">
        <v>1708</v>
      </c>
      <c r="AF33" s="292">
        <v>342797.19</v>
      </c>
      <c r="AG33" s="292">
        <v>206137.83</v>
      </c>
      <c r="AI33" s="292">
        <v>1</v>
      </c>
      <c r="AK33" s="211">
        <f t="shared" si="1"/>
        <v>821806.29</v>
      </c>
      <c r="AL33" s="212">
        <f t="shared" si="2"/>
        <v>24523.83</v>
      </c>
      <c r="AM33" s="213">
        <f t="shared" si="3"/>
        <v>797282.46000000008</v>
      </c>
      <c r="AN33" s="148">
        <f t="shared" si="4"/>
        <v>1471082.6800000002</v>
      </c>
      <c r="AO33" s="147">
        <f t="shared" si="5"/>
        <v>1286688.02</v>
      </c>
      <c r="AP33" s="219">
        <f t="shared" si="6"/>
        <v>184394.66000000015</v>
      </c>
    </row>
    <row r="34" spans="1:42">
      <c r="A34" s="114" t="s">
        <v>701</v>
      </c>
      <c r="B34" s="114" t="s">
        <v>702</v>
      </c>
      <c r="C34" s="218">
        <v>2687</v>
      </c>
      <c r="D34" s="143" t="s">
        <v>710</v>
      </c>
      <c r="E34" s="210" t="s">
        <v>710</v>
      </c>
      <c r="F34" s="142">
        <v>326757.67</v>
      </c>
      <c r="G34" s="142">
        <v>267028</v>
      </c>
      <c r="H34" s="142">
        <v>67771.44</v>
      </c>
      <c r="K34" s="246">
        <v>688417.84</v>
      </c>
      <c r="L34" s="246">
        <v>101065.05</v>
      </c>
      <c r="O34" s="139">
        <v>1500</v>
      </c>
      <c r="P34" s="139">
        <v>25458.92</v>
      </c>
      <c r="R34" s="139">
        <v>14.02</v>
      </c>
      <c r="U34" s="246">
        <v>721888.24</v>
      </c>
      <c r="V34" s="246">
        <v>391756.52</v>
      </c>
      <c r="W34" s="244">
        <v>1148305.51</v>
      </c>
      <c r="Y34" s="244">
        <v>430.41</v>
      </c>
      <c r="Z34" s="244">
        <v>40</v>
      </c>
      <c r="AA34" s="244">
        <v>1622022.5</v>
      </c>
      <c r="AB34" s="244">
        <v>47187</v>
      </c>
      <c r="AC34" s="292">
        <v>1990796.5</v>
      </c>
      <c r="AD34" s="292">
        <v>16066</v>
      </c>
      <c r="AE34" s="292">
        <v>240</v>
      </c>
      <c r="AF34" s="292">
        <v>424184.6</v>
      </c>
      <c r="AG34" s="292">
        <v>76274.02</v>
      </c>
      <c r="AI34" s="292">
        <v>2</v>
      </c>
      <c r="AK34" s="211">
        <f t="shared" si="1"/>
        <v>661557.10999999987</v>
      </c>
      <c r="AL34" s="212">
        <f t="shared" si="2"/>
        <v>26972.94</v>
      </c>
      <c r="AM34" s="213">
        <f t="shared" si="3"/>
        <v>634584.16999999993</v>
      </c>
      <c r="AN34" s="148">
        <f t="shared" si="4"/>
        <v>2817985.42</v>
      </c>
      <c r="AO34" s="147">
        <f t="shared" si="5"/>
        <v>2507563.12</v>
      </c>
      <c r="AP34" s="219">
        <f t="shared" si="6"/>
        <v>310422.29999999981</v>
      </c>
    </row>
    <row r="35" spans="1:42">
      <c r="A35" s="114" t="s">
        <v>701</v>
      </c>
      <c r="B35" s="114" t="s">
        <v>702</v>
      </c>
      <c r="C35" s="218">
        <v>2348</v>
      </c>
      <c r="D35" s="143" t="s">
        <v>711</v>
      </c>
      <c r="E35" s="210" t="s">
        <v>711</v>
      </c>
      <c r="F35" s="142">
        <v>367033.14</v>
      </c>
      <c r="G35" s="142">
        <v>46540</v>
      </c>
      <c r="H35" s="142">
        <v>91452.26</v>
      </c>
      <c r="K35" s="246">
        <v>511370.29</v>
      </c>
      <c r="L35" s="246">
        <v>161593.87</v>
      </c>
      <c r="P35" s="139">
        <v>17895.36</v>
      </c>
      <c r="R35" s="139">
        <v>26.75</v>
      </c>
      <c r="U35" s="246">
        <v>596312.04</v>
      </c>
      <c r="V35" s="246">
        <v>459399.49</v>
      </c>
      <c r="W35" s="244">
        <v>616763.26</v>
      </c>
      <c r="Y35" s="244">
        <v>639.27</v>
      </c>
      <c r="Z35" s="244">
        <v>20</v>
      </c>
      <c r="AA35" s="244">
        <v>775813.5</v>
      </c>
      <c r="AB35" s="244">
        <v>54250</v>
      </c>
      <c r="AC35" s="292">
        <v>937963.5</v>
      </c>
      <c r="AD35" s="292">
        <v>9400.34</v>
      </c>
      <c r="AF35" s="292">
        <v>309756.56</v>
      </c>
      <c r="AG35" s="292">
        <v>86009.71</v>
      </c>
      <c r="AK35" s="211">
        <f t="shared" si="1"/>
        <v>505025.4</v>
      </c>
      <c r="AL35" s="212">
        <f t="shared" si="2"/>
        <v>17922.11</v>
      </c>
      <c r="AM35" s="213">
        <f t="shared" si="3"/>
        <v>487103.29000000004</v>
      </c>
      <c r="AN35" s="148">
        <f t="shared" si="4"/>
        <v>1447486.03</v>
      </c>
      <c r="AO35" s="147">
        <f t="shared" si="5"/>
        <v>1343130.1099999999</v>
      </c>
      <c r="AP35" s="219">
        <f t="shared" si="6"/>
        <v>104355.92000000016</v>
      </c>
    </row>
    <row r="36" spans="1:42">
      <c r="A36" s="114" t="s">
        <v>701</v>
      </c>
      <c r="B36" s="114" t="s">
        <v>702</v>
      </c>
      <c r="C36" s="218">
        <v>1733</v>
      </c>
      <c r="D36" s="143" t="s">
        <v>712</v>
      </c>
      <c r="E36" s="210" t="s">
        <v>712</v>
      </c>
      <c r="F36" s="142">
        <v>333925.02</v>
      </c>
      <c r="G36" s="142">
        <v>269876</v>
      </c>
      <c r="H36" s="142">
        <v>32880.61</v>
      </c>
      <c r="K36" s="246">
        <v>773734.66</v>
      </c>
      <c r="L36" s="246">
        <v>148064.45000000001</v>
      </c>
      <c r="O36" s="139">
        <v>0</v>
      </c>
      <c r="P36" s="139">
        <v>23892.04</v>
      </c>
      <c r="R36" s="139">
        <v>288.68</v>
      </c>
      <c r="U36" s="246">
        <v>680593.58</v>
      </c>
      <c r="V36" s="246">
        <v>556569.79</v>
      </c>
      <c r="W36" s="244">
        <v>1016797.47</v>
      </c>
      <c r="X36" s="244">
        <v>180698</v>
      </c>
      <c r="Y36" s="244">
        <v>498.38</v>
      </c>
      <c r="Z36" s="244">
        <v>50</v>
      </c>
      <c r="AA36" s="244">
        <v>1021978.23</v>
      </c>
      <c r="AB36" s="244">
        <v>31509</v>
      </c>
      <c r="AC36" s="292">
        <v>1347268.23</v>
      </c>
      <c r="AD36" s="292">
        <v>17296</v>
      </c>
      <c r="AE36" s="292">
        <v>23208</v>
      </c>
      <c r="AF36" s="292">
        <v>424208.36</v>
      </c>
      <c r="AG36" s="292">
        <v>142411.84</v>
      </c>
      <c r="AI36" s="292">
        <v>2</v>
      </c>
      <c r="AK36" s="211">
        <f t="shared" si="1"/>
        <v>636681.63</v>
      </c>
      <c r="AL36" s="212">
        <f t="shared" si="2"/>
        <v>24180.720000000001</v>
      </c>
      <c r="AM36" s="213">
        <f t="shared" si="3"/>
        <v>612500.91</v>
      </c>
      <c r="AN36" s="148">
        <f t="shared" si="4"/>
        <v>2251531.08</v>
      </c>
      <c r="AO36" s="147">
        <f t="shared" si="5"/>
        <v>1954394.43</v>
      </c>
      <c r="AP36" s="219">
        <f t="shared" si="6"/>
        <v>297136.65000000014</v>
      </c>
    </row>
    <row r="37" spans="1:42">
      <c r="A37" s="114" t="s">
        <v>701</v>
      </c>
      <c r="B37" s="114" t="s">
        <v>702</v>
      </c>
      <c r="C37" s="218">
        <v>2559</v>
      </c>
      <c r="D37" s="143" t="s">
        <v>713</v>
      </c>
      <c r="E37" s="210" t="s">
        <v>713</v>
      </c>
      <c r="F37" s="142">
        <v>434394.75</v>
      </c>
      <c r="G37" s="142">
        <v>336242</v>
      </c>
      <c r="H37" s="142">
        <v>85617.45</v>
      </c>
      <c r="K37" s="246">
        <v>391646.47</v>
      </c>
      <c r="L37" s="246">
        <v>150522.26</v>
      </c>
      <c r="O37" s="139">
        <v>0</v>
      </c>
      <c r="P37" s="139">
        <v>17000</v>
      </c>
      <c r="R37" s="139">
        <v>0</v>
      </c>
      <c r="U37" s="246">
        <v>-695673.33</v>
      </c>
      <c r="V37" s="246">
        <v>1714982.69</v>
      </c>
      <c r="W37" s="244">
        <v>1224287.73</v>
      </c>
      <c r="X37" s="244">
        <v>86775</v>
      </c>
      <c r="Y37" s="244">
        <v>643.97</v>
      </c>
      <c r="Z37" s="244">
        <v>3370</v>
      </c>
      <c r="AA37" s="244">
        <v>930804.34</v>
      </c>
      <c r="AB37" s="244">
        <v>22718</v>
      </c>
      <c r="AC37" s="292">
        <v>1250184.3400000001</v>
      </c>
      <c r="AD37" s="292">
        <v>18576</v>
      </c>
      <c r="AE37" s="292">
        <v>6664</v>
      </c>
      <c r="AF37" s="292">
        <v>477827</v>
      </c>
      <c r="AG37" s="292">
        <v>153233.13</v>
      </c>
      <c r="AI37" s="292">
        <v>1</v>
      </c>
      <c r="AK37" s="211">
        <f t="shared" si="1"/>
        <v>856254.2</v>
      </c>
      <c r="AL37" s="212">
        <f t="shared" si="2"/>
        <v>17000</v>
      </c>
      <c r="AM37" s="213">
        <f t="shared" si="3"/>
        <v>839254.2</v>
      </c>
      <c r="AN37" s="148">
        <f t="shared" si="4"/>
        <v>2268599.04</v>
      </c>
      <c r="AO37" s="147">
        <f t="shared" si="5"/>
        <v>1906485.4700000002</v>
      </c>
      <c r="AP37" s="219">
        <f t="shared" si="6"/>
        <v>362113.56999999983</v>
      </c>
    </row>
    <row r="38" spans="1:42">
      <c r="A38" s="114" t="s">
        <v>701</v>
      </c>
      <c r="B38" s="114" t="s">
        <v>702</v>
      </c>
      <c r="C38" s="218">
        <v>1951</v>
      </c>
      <c r="D38" s="143" t="s">
        <v>714</v>
      </c>
      <c r="E38" s="210" t="s">
        <v>714</v>
      </c>
      <c r="F38" s="142">
        <v>319946.59999999998</v>
      </c>
      <c r="G38" s="142">
        <v>182104</v>
      </c>
      <c r="H38" s="142">
        <v>69885.600000000006</v>
      </c>
      <c r="K38" s="246">
        <v>1426366.8</v>
      </c>
      <c r="L38" s="246">
        <v>253356.61</v>
      </c>
      <c r="P38" s="139">
        <v>20372.78</v>
      </c>
      <c r="R38" s="139">
        <v>0</v>
      </c>
      <c r="U38" s="246">
        <v>-26972.720000000001</v>
      </c>
      <c r="V38" s="246">
        <v>2179663.7000000002</v>
      </c>
      <c r="W38" s="244">
        <v>1151270.8500000001</v>
      </c>
      <c r="X38" s="244">
        <v>37000</v>
      </c>
      <c r="Y38" s="244">
        <v>438.11</v>
      </c>
      <c r="Z38" s="244">
        <v>530</v>
      </c>
      <c r="AA38" s="244">
        <v>1061689.5</v>
      </c>
      <c r="AB38" s="244">
        <v>7306</v>
      </c>
      <c r="AC38" s="292">
        <v>1480066.5</v>
      </c>
      <c r="AD38" s="292">
        <v>6270</v>
      </c>
      <c r="AE38" s="292">
        <v>21884.95</v>
      </c>
      <c r="AF38" s="292">
        <v>346150.19</v>
      </c>
      <c r="AG38" s="292">
        <v>325266.96999999997</v>
      </c>
      <c r="AK38" s="211">
        <f t="shared" si="1"/>
        <v>571936.19999999995</v>
      </c>
      <c r="AL38" s="212">
        <f t="shared" si="2"/>
        <v>20372.78</v>
      </c>
      <c r="AM38" s="213">
        <f t="shared" si="3"/>
        <v>551563.41999999993</v>
      </c>
      <c r="AN38" s="148">
        <f t="shared" si="4"/>
        <v>2258234.46</v>
      </c>
      <c r="AO38" s="147">
        <f t="shared" si="5"/>
        <v>2179638.61</v>
      </c>
      <c r="AP38" s="219">
        <f t="shared" si="6"/>
        <v>78595.850000000093</v>
      </c>
    </row>
    <row r="39" spans="1:42">
      <c r="A39" s="114" t="s">
        <v>701</v>
      </c>
      <c r="B39" s="114" t="s">
        <v>702</v>
      </c>
      <c r="C39" s="218">
        <v>3184</v>
      </c>
      <c r="D39" s="143" t="s">
        <v>715</v>
      </c>
      <c r="E39" s="210" t="s">
        <v>715</v>
      </c>
      <c r="F39" s="142">
        <v>919691.29</v>
      </c>
      <c r="G39" s="142">
        <v>390522</v>
      </c>
      <c r="H39" s="142">
        <v>26810.39</v>
      </c>
      <c r="K39" s="246">
        <v>577368.71</v>
      </c>
      <c r="L39" s="246">
        <v>408084.28</v>
      </c>
      <c r="O39" s="139">
        <v>0</v>
      </c>
      <c r="P39" s="139">
        <v>25060</v>
      </c>
      <c r="R39" s="139">
        <v>181.22</v>
      </c>
      <c r="U39" s="246">
        <v>-316266.55</v>
      </c>
      <c r="V39" s="246">
        <v>1994257.35</v>
      </c>
      <c r="W39" s="244">
        <v>1587662.26</v>
      </c>
      <c r="X39" s="244">
        <v>188300</v>
      </c>
      <c r="Y39" s="244">
        <v>1410.8</v>
      </c>
      <c r="Z39" s="244">
        <v>2870</v>
      </c>
      <c r="AA39" s="244">
        <v>697230</v>
      </c>
      <c r="AB39" s="244">
        <v>19206</v>
      </c>
      <c r="AC39" s="292">
        <v>1189350</v>
      </c>
      <c r="AD39" s="292">
        <v>9130</v>
      </c>
      <c r="AE39" s="292">
        <v>9814</v>
      </c>
      <c r="AF39" s="292">
        <v>465492.62</v>
      </c>
      <c r="AG39" s="292">
        <v>203640.79</v>
      </c>
      <c r="AI39" s="292">
        <v>7</v>
      </c>
      <c r="AK39" s="211">
        <f t="shared" si="1"/>
        <v>1337023.68</v>
      </c>
      <c r="AL39" s="212">
        <f t="shared" si="2"/>
        <v>25241.22</v>
      </c>
      <c r="AM39" s="213">
        <f t="shared" si="3"/>
        <v>1311782.46</v>
      </c>
      <c r="AN39" s="148">
        <f t="shared" si="4"/>
        <v>2496679.06</v>
      </c>
      <c r="AO39" s="147">
        <f t="shared" si="5"/>
        <v>1877434.4100000001</v>
      </c>
      <c r="AP39" s="219">
        <f t="shared" si="6"/>
        <v>619244.64999999991</v>
      </c>
    </row>
    <row r="40" spans="1:42">
      <c r="A40" s="114" t="s">
        <v>701</v>
      </c>
      <c r="B40" s="114" t="s">
        <v>702</v>
      </c>
      <c r="C40" s="218">
        <v>2131</v>
      </c>
      <c r="D40" s="143" t="s">
        <v>716</v>
      </c>
      <c r="E40" s="210" t="s">
        <v>716</v>
      </c>
      <c r="F40" s="142">
        <v>412990.94</v>
      </c>
      <c r="G40" s="142">
        <v>75125.929999999993</v>
      </c>
      <c r="H40" s="142">
        <v>57030.89</v>
      </c>
      <c r="K40" s="246">
        <v>930726.37</v>
      </c>
      <c r="L40" s="246">
        <v>515120.05</v>
      </c>
      <c r="O40" s="139">
        <v>0</v>
      </c>
      <c r="P40" s="139">
        <v>28120.73</v>
      </c>
      <c r="R40" s="139">
        <v>208.97</v>
      </c>
      <c r="U40" s="246">
        <v>598805.72</v>
      </c>
      <c r="V40" s="246">
        <v>1560653.49</v>
      </c>
      <c r="W40" s="244">
        <v>802021.32</v>
      </c>
      <c r="Y40" s="244">
        <v>792.93</v>
      </c>
      <c r="Z40" s="244">
        <v>400</v>
      </c>
      <c r="AA40" s="244">
        <v>1299012.21</v>
      </c>
      <c r="AB40" s="244">
        <v>33388</v>
      </c>
      <c r="AC40" s="292">
        <v>1604803.21</v>
      </c>
      <c r="AD40" s="292">
        <v>19972</v>
      </c>
      <c r="AE40" s="292">
        <v>20496</v>
      </c>
      <c r="AF40" s="292">
        <v>437878.77</v>
      </c>
      <c r="AG40" s="292">
        <v>249258.21</v>
      </c>
      <c r="AI40" s="292">
        <v>1</v>
      </c>
      <c r="AK40" s="211">
        <f t="shared" si="1"/>
        <v>545147.76</v>
      </c>
      <c r="AL40" s="212">
        <f t="shared" si="2"/>
        <v>28329.7</v>
      </c>
      <c r="AM40" s="213">
        <f t="shared" si="3"/>
        <v>516818.06</v>
      </c>
      <c r="AN40" s="148">
        <f t="shared" si="4"/>
        <v>2135614.46</v>
      </c>
      <c r="AO40" s="147">
        <f t="shared" si="5"/>
        <v>2332409.19</v>
      </c>
      <c r="AP40" s="219">
        <f t="shared" si="6"/>
        <v>-196794.72999999998</v>
      </c>
    </row>
    <row r="41" spans="1:42">
      <c r="A41" s="114" t="s">
        <v>701</v>
      </c>
      <c r="B41" s="114" t="s">
        <v>702</v>
      </c>
      <c r="C41" s="218">
        <v>1943</v>
      </c>
      <c r="D41" s="143" t="s">
        <v>717</v>
      </c>
      <c r="E41" s="210" t="s">
        <v>717</v>
      </c>
      <c r="F41" s="142">
        <v>767084.62</v>
      </c>
      <c r="G41" s="142">
        <v>205378</v>
      </c>
      <c r="H41" s="142">
        <v>45186.080000000002</v>
      </c>
      <c r="K41" s="246">
        <v>787240.54</v>
      </c>
      <c r="L41" s="246">
        <v>116881.72</v>
      </c>
      <c r="P41" s="139">
        <v>25228.33</v>
      </c>
      <c r="R41" s="139">
        <v>0</v>
      </c>
      <c r="U41" s="246">
        <v>-64565.27</v>
      </c>
      <c r="V41" s="246">
        <v>1367149.29</v>
      </c>
      <c r="W41" s="244">
        <v>1438692.69</v>
      </c>
      <c r="X41" s="244">
        <v>52900</v>
      </c>
      <c r="Y41" s="244">
        <v>705.43</v>
      </c>
      <c r="Z41" s="244">
        <v>1010</v>
      </c>
      <c r="AA41" s="244">
        <v>654535.11</v>
      </c>
      <c r="AB41" s="244">
        <v>10306</v>
      </c>
      <c r="AC41" s="292">
        <v>1041005.11</v>
      </c>
      <c r="AD41" s="292">
        <v>2130</v>
      </c>
      <c r="AE41" s="292">
        <v>6464</v>
      </c>
      <c r="AF41" s="292">
        <v>362633.4</v>
      </c>
      <c r="AG41" s="292">
        <v>151954.10999999999</v>
      </c>
      <c r="AI41" s="292">
        <v>4</v>
      </c>
      <c r="AK41" s="211">
        <f t="shared" si="1"/>
        <v>1017648.7</v>
      </c>
      <c r="AL41" s="212">
        <f t="shared" si="2"/>
        <v>25228.33</v>
      </c>
      <c r="AM41" s="213">
        <f t="shared" si="3"/>
        <v>992420.37</v>
      </c>
      <c r="AN41" s="148">
        <f t="shared" si="4"/>
        <v>2158149.23</v>
      </c>
      <c r="AO41" s="147">
        <f t="shared" si="5"/>
        <v>1564190.6199999996</v>
      </c>
      <c r="AP41" s="219">
        <f t="shared" si="6"/>
        <v>593958.61000000034</v>
      </c>
    </row>
    <row r="42" spans="1:42">
      <c r="A42" s="114" t="s">
        <v>719</v>
      </c>
      <c r="B42" s="114" t="s">
        <v>720</v>
      </c>
      <c r="C42" s="218">
        <v>3652</v>
      </c>
      <c r="D42" s="143" t="s">
        <v>722</v>
      </c>
      <c r="E42" s="210" t="s">
        <v>722</v>
      </c>
      <c r="F42" s="142">
        <v>1155994.53</v>
      </c>
      <c r="G42" s="142">
        <v>8730</v>
      </c>
      <c r="H42" s="142">
        <v>37677.910000000003</v>
      </c>
      <c r="K42" s="246">
        <v>365075.83</v>
      </c>
      <c r="L42" s="246">
        <v>149183.92000000001</v>
      </c>
      <c r="P42" s="139">
        <v>12714.75</v>
      </c>
      <c r="R42" s="139">
        <v>0</v>
      </c>
      <c r="U42" s="246">
        <v>-398578.5</v>
      </c>
      <c r="V42" s="246">
        <v>1747176.74</v>
      </c>
      <c r="W42" s="244">
        <v>1005000.7</v>
      </c>
      <c r="X42" s="244">
        <v>325950</v>
      </c>
      <c r="Y42" s="244">
        <v>1528.27</v>
      </c>
      <c r="AA42" s="244">
        <v>477382.40000000002</v>
      </c>
      <c r="AB42" s="244">
        <v>134500</v>
      </c>
      <c r="AC42" s="292">
        <v>1097797.3999999999</v>
      </c>
      <c r="AD42" s="292">
        <v>2130</v>
      </c>
      <c r="AE42" s="292">
        <v>10420</v>
      </c>
      <c r="AF42" s="292">
        <v>317741.11</v>
      </c>
      <c r="AG42" s="292">
        <v>160923.66</v>
      </c>
      <c r="AK42" s="211">
        <f t="shared" si="1"/>
        <v>1202402.44</v>
      </c>
      <c r="AL42" s="212">
        <f t="shared" si="2"/>
        <v>12714.75</v>
      </c>
      <c r="AM42" s="213">
        <f t="shared" si="3"/>
        <v>1189687.69</v>
      </c>
      <c r="AN42" s="148">
        <f t="shared" si="4"/>
        <v>1944361.37</v>
      </c>
      <c r="AO42" s="147">
        <f t="shared" si="5"/>
        <v>1589012.1699999997</v>
      </c>
      <c r="AP42" s="219">
        <f t="shared" si="6"/>
        <v>355349.20000000042</v>
      </c>
    </row>
    <row r="43" spans="1:42">
      <c r="A43" s="114" t="s">
        <v>719</v>
      </c>
      <c r="B43" s="114" t="s">
        <v>720</v>
      </c>
      <c r="C43" s="218">
        <v>4998</v>
      </c>
      <c r="D43" s="143" t="s">
        <v>723</v>
      </c>
      <c r="E43" s="210" t="s">
        <v>723</v>
      </c>
      <c r="F43" s="142">
        <v>197086.26</v>
      </c>
      <c r="G43" s="142">
        <v>0</v>
      </c>
      <c r="H43" s="142">
        <v>118681.22</v>
      </c>
      <c r="K43" s="246">
        <v>671465.97</v>
      </c>
      <c r="L43" s="246">
        <v>118168.54</v>
      </c>
      <c r="O43" s="139">
        <v>0</v>
      </c>
      <c r="P43" s="139">
        <v>18966.77</v>
      </c>
      <c r="R43" s="139">
        <v>536</v>
      </c>
      <c r="U43" s="246">
        <v>-1302074.54</v>
      </c>
      <c r="V43" s="246">
        <v>2580473.12</v>
      </c>
      <c r="W43" s="244">
        <v>1834652.62</v>
      </c>
      <c r="Y43" s="244">
        <v>442.82</v>
      </c>
      <c r="AA43" s="244">
        <v>838824.74</v>
      </c>
      <c r="AB43" s="244">
        <v>79390</v>
      </c>
      <c r="AC43" s="292">
        <v>1513653.74</v>
      </c>
      <c r="AE43" s="292">
        <v>31694</v>
      </c>
      <c r="AF43" s="292">
        <v>1154911.23</v>
      </c>
      <c r="AG43" s="292">
        <v>190550.57</v>
      </c>
      <c r="AJ43" s="292">
        <v>55000</v>
      </c>
      <c r="AK43" s="211">
        <f t="shared" si="1"/>
        <v>315767.48</v>
      </c>
      <c r="AL43" s="212">
        <f t="shared" si="2"/>
        <v>19502.77</v>
      </c>
      <c r="AM43" s="213">
        <f t="shared" si="3"/>
        <v>296264.70999999996</v>
      </c>
      <c r="AN43" s="148">
        <f t="shared" si="4"/>
        <v>2753310.18</v>
      </c>
      <c r="AO43" s="147">
        <f t="shared" si="5"/>
        <v>2945809.5399999996</v>
      </c>
      <c r="AP43" s="219">
        <f t="shared" si="6"/>
        <v>-192499.3599999994</v>
      </c>
    </row>
    <row r="44" spans="1:42">
      <c r="A44" s="114" t="s">
        <v>719</v>
      </c>
      <c r="B44" s="114" t="s">
        <v>720</v>
      </c>
      <c r="C44" s="218">
        <v>3421</v>
      </c>
      <c r="D44" s="143" t="s">
        <v>724</v>
      </c>
      <c r="E44" s="210" t="s">
        <v>724</v>
      </c>
      <c r="F44" s="142">
        <v>494817.28000000003</v>
      </c>
      <c r="G44" s="142">
        <v>0</v>
      </c>
      <c r="H44" s="142">
        <v>108002.87</v>
      </c>
      <c r="K44" s="246">
        <v>410065.42</v>
      </c>
      <c r="L44" s="246">
        <v>65026.66</v>
      </c>
      <c r="O44" s="139">
        <v>0</v>
      </c>
      <c r="P44" s="139">
        <v>9772.5300000000007</v>
      </c>
      <c r="R44" s="139">
        <v>600</v>
      </c>
      <c r="U44" s="246">
        <v>-667483.12</v>
      </c>
      <c r="V44" s="246">
        <v>1682922.85</v>
      </c>
      <c r="W44" s="244">
        <v>1019669.9</v>
      </c>
      <c r="Y44" s="244">
        <v>930.41</v>
      </c>
      <c r="AA44" s="244">
        <v>724898</v>
      </c>
      <c r="AB44" s="244">
        <v>59610</v>
      </c>
      <c r="AC44" s="292">
        <v>1273580</v>
      </c>
      <c r="AE44" s="292">
        <v>18372</v>
      </c>
      <c r="AF44" s="292">
        <v>352948.37</v>
      </c>
      <c r="AG44" s="292">
        <v>108107.97</v>
      </c>
      <c r="AK44" s="211">
        <f t="shared" si="1"/>
        <v>602820.15</v>
      </c>
      <c r="AL44" s="212">
        <f t="shared" si="2"/>
        <v>10372.530000000001</v>
      </c>
      <c r="AM44" s="213">
        <f t="shared" si="3"/>
        <v>592447.62</v>
      </c>
      <c r="AN44" s="148">
        <f t="shared" si="4"/>
        <v>1805108.31</v>
      </c>
      <c r="AO44" s="147">
        <f t="shared" si="5"/>
        <v>1753008.34</v>
      </c>
      <c r="AP44" s="219">
        <f t="shared" si="6"/>
        <v>52099.969999999972</v>
      </c>
    </row>
    <row r="45" spans="1:42">
      <c r="A45" s="114" t="s">
        <v>719</v>
      </c>
      <c r="B45" s="114" t="s">
        <v>720</v>
      </c>
      <c r="C45" s="218">
        <v>1467</v>
      </c>
      <c r="D45" s="143" t="s">
        <v>725</v>
      </c>
      <c r="E45" s="210" t="s">
        <v>725</v>
      </c>
      <c r="F45" s="142">
        <v>192789.75</v>
      </c>
      <c r="G45" s="142">
        <v>0</v>
      </c>
      <c r="H45" s="142">
        <v>19837.439999999999</v>
      </c>
      <c r="K45" s="246">
        <v>633248.49</v>
      </c>
      <c r="L45" s="246">
        <v>122427.84</v>
      </c>
      <c r="O45" s="139">
        <v>0</v>
      </c>
      <c r="P45" s="139">
        <v>7896.84</v>
      </c>
      <c r="R45" s="139">
        <v>998.46</v>
      </c>
      <c r="U45" s="246">
        <v>-607982.75</v>
      </c>
      <c r="V45" s="246">
        <v>1664645.88</v>
      </c>
      <c r="W45" s="244">
        <v>619347.49</v>
      </c>
      <c r="Y45" s="244">
        <v>395.44</v>
      </c>
      <c r="AA45" s="244">
        <v>948965</v>
      </c>
      <c r="AB45" s="244">
        <v>123140</v>
      </c>
      <c r="AC45" s="292">
        <v>1214342</v>
      </c>
      <c r="AD45" s="292">
        <v>3500</v>
      </c>
      <c r="AE45" s="292">
        <v>55238</v>
      </c>
      <c r="AF45" s="292">
        <v>351154.78</v>
      </c>
      <c r="AG45" s="292">
        <v>164868.06</v>
      </c>
      <c r="AK45" s="211">
        <f t="shared" si="1"/>
        <v>212627.19</v>
      </c>
      <c r="AL45" s="212">
        <f t="shared" si="2"/>
        <v>8895.2999999999993</v>
      </c>
      <c r="AM45" s="213">
        <f t="shared" si="3"/>
        <v>203731.89</v>
      </c>
      <c r="AN45" s="148">
        <f t="shared" si="4"/>
        <v>1691847.93</v>
      </c>
      <c r="AO45" s="147">
        <f t="shared" si="5"/>
        <v>1789102.84</v>
      </c>
      <c r="AP45" s="219">
        <f t="shared" si="6"/>
        <v>-97254.910000000149</v>
      </c>
    </row>
    <row r="46" spans="1:42">
      <c r="A46" s="114" t="s">
        <v>719</v>
      </c>
      <c r="B46" s="114" t="s">
        <v>720</v>
      </c>
      <c r="C46" s="218">
        <v>4845</v>
      </c>
      <c r="D46" s="143" t="s">
        <v>726</v>
      </c>
      <c r="E46" s="210" t="s">
        <v>726</v>
      </c>
      <c r="F46" s="142">
        <v>461410.44</v>
      </c>
      <c r="G46" s="142">
        <v>0</v>
      </c>
      <c r="H46" s="142">
        <v>78377.429999999993</v>
      </c>
      <c r="K46" s="246">
        <v>3271219.82</v>
      </c>
      <c r="L46" s="246">
        <v>77335.94</v>
      </c>
      <c r="O46" s="139">
        <v>0</v>
      </c>
      <c r="P46" s="139">
        <v>13737.59</v>
      </c>
      <c r="R46" s="139">
        <v>0</v>
      </c>
      <c r="U46" s="246">
        <v>3641385.01</v>
      </c>
      <c r="V46" s="246">
        <v>349948.56</v>
      </c>
      <c r="W46" s="244">
        <v>1057406.69</v>
      </c>
      <c r="X46" s="244">
        <v>192000</v>
      </c>
      <c r="Y46" s="244">
        <v>1390.3</v>
      </c>
      <c r="AA46" s="244">
        <v>772803.5</v>
      </c>
      <c r="AB46" s="244">
        <v>188000</v>
      </c>
      <c r="AC46" s="292">
        <v>1563680.5</v>
      </c>
      <c r="AE46" s="292">
        <v>28635</v>
      </c>
      <c r="AF46" s="292">
        <v>505000.05</v>
      </c>
      <c r="AG46" s="292">
        <v>187332.45</v>
      </c>
      <c r="AJ46" s="292">
        <v>43680.02</v>
      </c>
      <c r="AK46" s="211">
        <f t="shared" si="1"/>
        <v>539787.87</v>
      </c>
      <c r="AL46" s="212">
        <f t="shared" si="2"/>
        <v>13737.59</v>
      </c>
      <c r="AM46" s="213">
        <f t="shared" si="3"/>
        <v>526050.28</v>
      </c>
      <c r="AN46" s="148">
        <f t="shared" si="4"/>
        <v>2211600.4900000002</v>
      </c>
      <c r="AO46" s="147">
        <f t="shared" si="5"/>
        <v>2328328.02</v>
      </c>
      <c r="AP46" s="219">
        <f t="shared" si="6"/>
        <v>-116727.5299999998</v>
      </c>
    </row>
    <row r="47" spans="1:42">
      <c r="A47" s="114" t="s">
        <v>719</v>
      </c>
      <c r="B47" s="114" t="s">
        <v>720</v>
      </c>
      <c r="C47" s="218">
        <v>3469</v>
      </c>
      <c r="D47" s="143" t="s">
        <v>727</v>
      </c>
      <c r="E47" s="210" t="s">
        <v>727</v>
      </c>
      <c r="F47" s="142">
        <v>280420.46000000002</v>
      </c>
      <c r="G47" s="142">
        <v>0</v>
      </c>
      <c r="H47" s="142">
        <v>45966.93</v>
      </c>
      <c r="K47" s="246">
        <v>780057.98</v>
      </c>
      <c r="L47" s="246">
        <v>74111.37</v>
      </c>
      <c r="O47" s="139">
        <v>0</v>
      </c>
      <c r="P47" s="139">
        <v>10017.26</v>
      </c>
      <c r="R47" s="139">
        <v>25.38</v>
      </c>
      <c r="U47" s="246">
        <v>-328144.01</v>
      </c>
      <c r="V47" s="246">
        <v>1610762.41</v>
      </c>
      <c r="W47" s="244">
        <v>1057350.8</v>
      </c>
      <c r="X47" s="244">
        <v>135000</v>
      </c>
      <c r="Y47" s="244">
        <v>571.27</v>
      </c>
      <c r="AA47" s="244">
        <v>734890.5</v>
      </c>
      <c r="AB47" s="244">
        <v>19000</v>
      </c>
      <c r="AC47" s="292">
        <v>1402861.5</v>
      </c>
      <c r="AD47" s="292">
        <v>7000</v>
      </c>
      <c r="AE47" s="292">
        <v>37677</v>
      </c>
      <c r="AF47" s="292">
        <v>456861.86</v>
      </c>
      <c r="AG47" s="292">
        <v>154516.51</v>
      </c>
      <c r="AK47" s="211">
        <f t="shared" si="1"/>
        <v>326387.39</v>
      </c>
      <c r="AL47" s="212">
        <f t="shared" si="2"/>
        <v>10042.64</v>
      </c>
      <c r="AM47" s="213">
        <f t="shared" si="3"/>
        <v>316344.75</v>
      </c>
      <c r="AN47" s="148">
        <f t="shared" si="4"/>
        <v>1946812.57</v>
      </c>
      <c r="AO47" s="147">
        <f t="shared" si="5"/>
        <v>2058916.8699999999</v>
      </c>
      <c r="AP47" s="219">
        <f t="shared" si="6"/>
        <v>-112104.29999999981</v>
      </c>
    </row>
    <row r="48" spans="1:42">
      <c r="A48" s="114" t="s">
        <v>719</v>
      </c>
      <c r="B48" s="114" t="s">
        <v>720</v>
      </c>
      <c r="C48" s="218">
        <v>2587</v>
      </c>
      <c r="D48" s="143" t="s">
        <v>728</v>
      </c>
      <c r="E48" s="210" t="s">
        <v>728</v>
      </c>
      <c r="F48" s="142">
        <v>306211.64</v>
      </c>
      <c r="G48" s="142">
        <v>0</v>
      </c>
      <c r="H48" s="142">
        <v>104420.82</v>
      </c>
      <c r="K48" s="246">
        <v>871600.1</v>
      </c>
      <c r="L48" s="246">
        <v>63284.1</v>
      </c>
      <c r="O48" s="139">
        <v>0</v>
      </c>
      <c r="P48" s="139">
        <v>9925.86</v>
      </c>
      <c r="R48" s="139">
        <v>570.79</v>
      </c>
      <c r="U48" s="246">
        <v>-1188426.99</v>
      </c>
      <c r="V48" s="246">
        <v>2707380.46</v>
      </c>
      <c r="W48" s="244">
        <v>767492.42</v>
      </c>
      <c r="X48" s="244">
        <v>135000</v>
      </c>
      <c r="Y48" s="244">
        <v>791.66</v>
      </c>
      <c r="AA48" s="244">
        <v>951188.39</v>
      </c>
      <c r="AB48" s="244">
        <v>65910</v>
      </c>
      <c r="AC48" s="292">
        <v>1437287.39</v>
      </c>
      <c r="AE48" s="292">
        <v>14560</v>
      </c>
      <c r="AF48" s="292">
        <v>469431.65</v>
      </c>
      <c r="AG48" s="292">
        <v>183036.89</v>
      </c>
      <c r="AK48" s="211">
        <f t="shared" si="1"/>
        <v>410632.46</v>
      </c>
      <c r="AL48" s="212">
        <f t="shared" si="2"/>
        <v>10496.650000000001</v>
      </c>
      <c r="AM48" s="213">
        <f t="shared" si="3"/>
        <v>400135.81</v>
      </c>
      <c r="AN48" s="148">
        <f t="shared" si="4"/>
        <v>1920382.4700000002</v>
      </c>
      <c r="AO48" s="147">
        <f t="shared" si="5"/>
        <v>2104315.9300000002</v>
      </c>
      <c r="AP48" s="219">
        <f t="shared" si="6"/>
        <v>-183933.45999999996</v>
      </c>
    </row>
    <row r="49" spans="1:42">
      <c r="A49" s="114" t="s">
        <v>719</v>
      </c>
      <c r="B49" s="114" t="s">
        <v>720</v>
      </c>
      <c r="C49" s="218">
        <v>1576</v>
      </c>
      <c r="D49" s="143" t="s">
        <v>729</v>
      </c>
      <c r="E49" s="210" t="s">
        <v>729</v>
      </c>
      <c r="F49" s="142">
        <v>527267.9</v>
      </c>
      <c r="G49" s="142">
        <v>0</v>
      </c>
      <c r="H49" s="142">
        <v>17672.310000000001</v>
      </c>
      <c r="K49" s="246">
        <v>766657.01</v>
      </c>
      <c r="L49" s="246">
        <v>124072.52</v>
      </c>
      <c r="O49" s="139">
        <v>4890</v>
      </c>
      <c r="P49" s="139">
        <v>9902.98</v>
      </c>
      <c r="R49" s="139">
        <v>0</v>
      </c>
      <c r="U49" s="246">
        <v>-825363.53</v>
      </c>
      <c r="V49" s="246">
        <v>2321309.19</v>
      </c>
      <c r="W49" s="244">
        <v>438661.97</v>
      </c>
      <c r="Y49" s="244">
        <v>1035.52</v>
      </c>
      <c r="AA49" s="244">
        <v>491836.5</v>
      </c>
      <c r="AB49" s="244">
        <v>42912</v>
      </c>
      <c r="AC49" s="292">
        <v>640541.5</v>
      </c>
      <c r="AD49" s="292">
        <v>3500</v>
      </c>
      <c r="AE49" s="292">
        <v>31910</v>
      </c>
      <c r="AF49" s="292">
        <v>235696.05</v>
      </c>
      <c r="AG49" s="292">
        <v>137867.34</v>
      </c>
      <c r="AK49" s="211">
        <f t="shared" si="1"/>
        <v>544940.21000000008</v>
      </c>
      <c r="AL49" s="212">
        <f t="shared" si="2"/>
        <v>14792.98</v>
      </c>
      <c r="AM49" s="213">
        <f t="shared" si="3"/>
        <v>530147.2300000001</v>
      </c>
      <c r="AN49" s="148">
        <f t="shared" si="4"/>
        <v>974445.99</v>
      </c>
      <c r="AO49" s="147">
        <f t="shared" si="5"/>
        <v>1049514.8900000001</v>
      </c>
      <c r="AP49" s="219">
        <f t="shared" si="6"/>
        <v>-75068.90000000014</v>
      </c>
    </row>
    <row r="50" spans="1:42">
      <c r="A50" s="114" t="s">
        <v>719</v>
      </c>
      <c r="B50" s="114" t="s">
        <v>720</v>
      </c>
      <c r="C50" s="218">
        <v>2113</v>
      </c>
      <c r="D50" s="143" t="s">
        <v>730</v>
      </c>
      <c r="E50" s="210" t="s">
        <v>730</v>
      </c>
      <c r="F50" s="142">
        <v>992664.41</v>
      </c>
      <c r="G50" s="142">
        <v>20000</v>
      </c>
      <c r="H50" s="142">
        <v>29179.56</v>
      </c>
      <c r="K50" s="246">
        <v>496890.3</v>
      </c>
      <c r="L50" s="246">
        <v>106769.55</v>
      </c>
      <c r="P50" s="139">
        <v>7148.17</v>
      </c>
      <c r="R50" s="139">
        <v>33.840000000000003</v>
      </c>
      <c r="U50" s="246">
        <v>355468.56</v>
      </c>
      <c r="V50" s="246">
        <v>991778.49</v>
      </c>
      <c r="W50" s="244">
        <v>411357.54</v>
      </c>
      <c r="X50" s="244">
        <v>75580</v>
      </c>
      <c r="Y50" s="244">
        <v>1473.68</v>
      </c>
      <c r="AA50" s="244">
        <v>615865.69999999995</v>
      </c>
      <c r="AB50" s="244">
        <v>179000</v>
      </c>
      <c r="AC50" s="292">
        <v>696967.7</v>
      </c>
      <c r="AE50" s="292">
        <v>15444</v>
      </c>
      <c r="AF50" s="292">
        <v>183962.54</v>
      </c>
      <c r="AG50" s="292">
        <v>58454.87</v>
      </c>
      <c r="AJ50" s="292">
        <v>37373.050000000003</v>
      </c>
      <c r="AK50" s="211">
        <f t="shared" si="1"/>
        <v>1041843.9700000001</v>
      </c>
      <c r="AL50" s="212">
        <f t="shared" si="2"/>
        <v>7182.01</v>
      </c>
      <c r="AM50" s="213">
        <f t="shared" si="3"/>
        <v>1034661.9600000001</v>
      </c>
      <c r="AN50" s="148">
        <f t="shared" si="4"/>
        <v>1283276.92</v>
      </c>
      <c r="AO50" s="147">
        <f t="shared" si="5"/>
        <v>992202.16</v>
      </c>
      <c r="AP50" s="219">
        <f t="shared" si="6"/>
        <v>291074.75999999989</v>
      </c>
    </row>
    <row r="51" spans="1:42">
      <c r="A51" s="114" t="s">
        <v>719</v>
      </c>
      <c r="B51" s="114" t="s">
        <v>720</v>
      </c>
      <c r="C51" s="218">
        <v>1780</v>
      </c>
      <c r="D51" s="143" t="s">
        <v>731</v>
      </c>
      <c r="E51" s="210" t="s">
        <v>731</v>
      </c>
      <c r="F51" s="142">
        <v>299424.40000000002</v>
      </c>
      <c r="G51" s="142">
        <v>0</v>
      </c>
      <c r="H51" s="142">
        <v>27165.09</v>
      </c>
      <c r="K51" s="246">
        <v>2876057.95</v>
      </c>
      <c r="L51" s="246">
        <v>117688.4</v>
      </c>
      <c r="P51" s="139">
        <v>19080.84</v>
      </c>
      <c r="R51" s="139">
        <v>0</v>
      </c>
      <c r="U51" s="246">
        <v>2577629.42</v>
      </c>
      <c r="V51" s="246">
        <v>667821.93000000005</v>
      </c>
      <c r="W51" s="244">
        <v>505581.38</v>
      </c>
      <c r="X51" s="244">
        <v>77000</v>
      </c>
      <c r="Y51" s="244">
        <v>462.82</v>
      </c>
      <c r="AA51" s="244">
        <v>765765.3</v>
      </c>
      <c r="AB51" s="244">
        <v>165700</v>
      </c>
      <c r="AC51" s="292">
        <v>923511.3</v>
      </c>
      <c r="AD51" s="292">
        <v>3500</v>
      </c>
      <c r="AE51" s="292">
        <v>40334</v>
      </c>
      <c r="AF51" s="292">
        <v>318450.42</v>
      </c>
      <c r="AG51" s="292">
        <v>172910.13</v>
      </c>
      <c r="AK51" s="211">
        <f t="shared" si="1"/>
        <v>326589.49000000005</v>
      </c>
      <c r="AL51" s="212">
        <f t="shared" si="2"/>
        <v>19080.84</v>
      </c>
      <c r="AM51" s="213">
        <f t="shared" si="3"/>
        <v>307508.65000000002</v>
      </c>
      <c r="AN51" s="148">
        <f t="shared" si="4"/>
        <v>1514509.5</v>
      </c>
      <c r="AO51" s="147">
        <f t="shared" si="5"/>
        <v>1458705.85</v>
      </c>
      <c r="AP51" s="219">
        <f t="shared" si="6"/>
        <v>55803.649999999907</v>
      </c>
    </row>
    <row r="52" spans="1:42">
      <c r="A52" s="114" t="s">
        <v>692</v>
      </c>
      <c r="B52" s="114" t="s">
        <v>734</v>
      </c>
      <c r="C52" s="218">
        <v>1148</v>
      </c>
      <c r="D52" s="143" t="s">
        <v>736</v>
      </c>
      <c r="E52" s="210" t="s">
        <v>736</v>
      </c>
      <c r="F52" s="142">
        <v>431046.07</v>
      </c>
      <c r="G52" s="142">
        <v>36999</v>
      </c>
      <c r="H52" s="142">
        <v>10028.81</v>
      </c>
      <c r="K52" s="246">
        <v>1074337.92</v>
      </c>
      <c r="L52" s="246">
        <v>256758.41</v>
      </c>
      <c r="O52" s="139">
        <v>14000</v>
      </c>
      <c r="P52" s="139">
        <v>17207.34</v>
      </c>
      <c r="R52" s="139">
        <v>2388</v>
      </c>
      <c r="U52" s="246">
        <v>-445421.24</v>
      </c>
      <c r="V52" s="246">
        <v>2139773.89</v>
      </c>
      <c r="W52" s="244">
        <v>675191.99</v>
      </c>
      <c r="Y52" s="244">
        <v>1196.8399999999999</v>
      </c>
      <c r="AA52" s="244">
        <v>419871.6</v>
      </c>
      <c r="AC52" s="292">
        <v>509171.6</v>
      </c>
      <c r="AE52" s="292">
        <v>26968</v>
      </c>
      <c r="AF52" s="292">
        <v>302074.03000000003</v>
      </c>
      <c r="AG52" s="292">
        <v>154824.57999999999</v>
      </c>
      <c r="AJ52" s="292">
        <v>22000</v>
      </c>
      <c r="AK52" s="211">
        <f t="shared" si="1"/>
        <v>478073.88</v>
      </c>
      <c r="AL52" s="212">
        <f t="shared" si="2"/>
        <v>33595.339999999997</v>
      </c>
      <c r="AM52" s="213">
        <f t="shared" si="3"/>
        <v>444478.54000000004</v>
      </c>
      <c r="AN52" s="148">
        <f t="shared" si="4"/>
        <v>1096260.43</v>
      </c>
      <c r="AO52" s="147">
        <f t="shared" si="5"/>
        <v>1015038.21</v>
      </c>
      <c r="AP52" s="219">
        <f t="shared" si="6"/>
        <v>81222.219999999972</v>
      </c>
    </row>
    <row r="53" spans="1:42">
      <c r="A53" s="114" t="s">
        <v>692</v>
      </c>
      <c r="B53" s="114" t="s">
        <v>734</v>
      </c>
      <c r="C53" s="218">
        <v>600</v>
      </c>
      <c r="D53" s="143" t="s">
        <v>737</v>
      </c>
      <c r="E53" s="210" t="s">
        <v>737</v>
      </c>
      <c r="F53" s="142">
        <v>520733.97</v>
      </c>
      <c r="G53" s="142">
        <v>69615</v>
      </c>
      <c r="H53" s="142">
        <v>24897.4</v>
      </c>
      <c r="K53" s="246">
        <v>457477.22</v>
      </c>
      <c r="L53" s="246">
        <v>157602.68</v>
      </c>
      <c r="O53" s="139">
        <v>3950</v>
      </c>
      <c r="P53" s="139">
        <v>8310</v>
      </c>
      <c r="R53" s="139">
        <v>10572</v>
      </c>
      <c r="U53" s="246">
        <v>739508.99</v>
      </c>
      <c r="V53" s="246">
        <v>293207.49</v>
      </c>
      <c r="W53" s="244">
        <v>703610.43</v>
      </c>
      <c r="Y53" s="244">
        <v>534.66</v>
      </c>
      <c r="AA53" s="244">
        <v>164052</v>
      </c>
      <c r="AC53" s="292">
        <v>386172</v>
      </c>
      <c r="AE53" s="292">
        <v>13638</v>
      </c>
      <c r="AF53" s="292">
        <v>231924.73</v>
      </c>
      <c r="AG53" s="292">
        <v>61684.57</v>
      </c>
      <c r="AK53" s="211">
        <f t="shared" si="1"/>
        <v>615246.37</v>
      </c>
      <c r="AL53" s="212">
        <f t="shared" si="2"/>
        <v>22832</v>
      </c>
      <c r="AM53" s="213">
        <f t="shared" si="3"/>
        <v>592414.37</v>
      </c>
      <c r="AN53" s="148">
        <f t="shared" si="4"/>
        <v>868197.09000000008</v>
      </c>
      <c r="AO53" s="147">
        <f t="shared" si="5"/>
        <v>693419.29999999993</v>
      </c>
      <c r="AP53" s="219">
        <f t="shared" si="6"/>
        <v>174777.79000000015</v>
      </c>
    </row>
    <row r="54" spans="1:42">
      <c r="A54" s="114" t="s">
        <v>692</v>
      </c>
      <c r="B54" s="114" t="s">
        <v>734</v>
      </c>
      <c r="C54" s="218">
        <v>1963</v>
      </c>
      <c r="D54" s="143" t="s">
        <v>738</v>
      </c>
      <c r="E54" s="210" t="s">
        <v>738</v>
      </c>
      <c r="F54" s="142">
        <v>277549.32</v>
      </c>
      <c r="G54" s="142">
        <v>40072</v>
      </c>
      <c r="H54" s="142">
        <v>24133.25</v>
      </c>
      <c r="K54" s="246">
        <v>953382.99</v>
      </c>
      <c r="L54" s="246">
        <v>223621.78</v>
      </c>
      <c r="O54" s="139">
        <v>4570</v>
      </c>
      <c r="P54" s="139">
        <v>27253.88</v>
      </c>
      <c r="R54" s="139">
        <v>4534.6000000000004</v>
      </c>
      <c r="U54" s="246">
        <v>-329000.25</v>
      </c>
      <c r="V54" s="246">
        <v>1946315.03</v>
      </c>
      <c r="W54" s="244">
        <v>851948.5</v>
      </c>
      <c r="Y54" s="244">
        <v>1264.17</v>
      </c>
      <c r="AA54" s="244">
        <v>648498</v>
      </c>
      <c r="AC54" s="292">
        <v>892998</v>
      </c>
      <c r="AD54" s="292">
        <v>3500</v>
      </c>
      <c r="AE54" s="292">
        <v>24098</v>
      </c>
      <c r="AF54" s="292">
        <v>560632.41</v>
      </c>
      <c r="AG54" s="292">
        <v>155396.18</v>
      </c>
      <c r="AK54" s="211">
        <f t="shared" si="1"/>
        <v>341754.57</v>
      </c>
      <c r="AL54" s="212">
        <f t="shared" si="2"/>
        <v>36358.480000000003</v>
      </c>
      <c r="AM54" s="213">
        <f t="shared" si="3"/>
        <v>305396.09000000003</v>
      </c>
      <c r="AN54" s="148">
        <f t="shared" si="4"/>
        <v>1501710.67</v>
      </c>
      <c r="AO54" s="147">
        <f t="shared" si="5"/>
        <v>1636624.59</v>
      </c>
      <c r="AP54" s="219">
        <f t="shared" si="6"/>
        <v>-134913.92000000016</v>
      </c>
    </row>
    <row r="55" spans="1:42">
      <c r="A55" s="114" t="s">
        <v>692</v>
      </c>
      <c r="B55" s="114" t="s">
        <v>734</v>
      </c>
      <c r="C55" s="218">
        <v>3524</v>
      </c>
      <c r="D55" s="143" t="s">
        <v>739</v>
      </c>
      <c r="E55" s="210" t="s">
        <v>739</v>
      </c>
      <c r="F55" s="142">
        <v>614430.57999999996</v>
      </c>
      <c r="G55" s="142">
        <v>53435.5</v>
      </c>
      <c r="H55" s="142">
        <v>34955.56</v>
      </c>
      <c r="K55" s="246">
        <v>997386.37</v>
      </c>
      <c r="L55" s="246">
        <v>300008.71000000002</v>
      </c>
      <c r="O55" s="139">
        <v>27000</v>
      </c>
      <c r="P55" s="139">
        <v>61868.32</v>
      </c>
      <c r="R55" s="139">
        <v>5299</v>
      </c>
      <c r="U55" s="246">
        <v>-447818.13</v>
      </c>
      <c r="V55" s="246">
        <v>2217512.62</v>
      </c>
      <c r="W55" s="244">
        <v>1260084.71</v>
      </c>
      <c r="X55" s="244">
        <v>80780</v>
      </c>
      <c r="Y55" s="244">
        <v>520.02</v>
      </c>
      <c r="AA55" s="244">
        <v>728873.05</v>
      </c>
      <c r="AC55" s="292">
        <v>1096172.05</v>
      </c>
      <c r="AD55" s="292">
        <v>7000</v>
      </c>
      <c r="AE55" s="292">
        <v>14699.5</v>
      </c>
      <c r="AF55" s="292">
        <v>640684.6</v>
      </c>
      <c r="AG55" s="292">
        <v>175346.72</v>
      </c>
      <c r="AK55" s="211">
        <f t="shared" si="1"/>
        <v>702821.6399999999</v>
      </c>
      <c r="AL55" s="212">
        <f t="shared" si="2"/>
        <v>94167.32</v>
      </c>
      <c r="AM55" s="213">
        <f t="shared" si="3"/>
        <v>608654.31999999983</v>
      </c>
      <c r="AN55" s="148">
        <f t="shared" si="4"/>
        <v>2070257.78</v>
      </c>
      <c r="AO55" s="147">
        <f t="shared" si="5"/>
        <v>1933902.8699999999</v>
      </c>
      <c r="AP55" s="219">
        <f t="shared" si="6"/>
        <v>136354.91000000015</v>
      </c>
    </row>
    <row r="56" spans="1:42">
      <c r="A56" s="114" t="s">
        <v>692</v>
      </c>
      <c r="B56" s="114" t="s">
        <v>734</v>
      </c>
      <c r="C56" s="218">
        <v>4129</v>
      </c>
      <c r="D56" s="143" t="s">
        <v>740</v>
      </c>
      <c r="E56" s="210" t="s">
        <v>740</v>
      </c>
      <c r="F56" s="142">
        <v>521145.08</v>
      </c>
      <c r="G56" s="142">
        <v>65029.5</v>
      </c>
      <c r="H56" s="142">
        <v>64784</v>
      </c>
      <c r="K56" s="246">
        <v>870878.87</v>
      </c>
      <c r="L56" s="246">
        <v>248320.89</v>
      </c>
      <c r="O56" s="139">
        <v>5745</v>
      </c>
      <c r="P56" s="139">
        <v>24933.16</v>
      </c>
      <c r="R56" s="139">
        <v>6734.79</v>
      </c>
      <c r="U56" s="246">
        <v>-260418.92</v>
      </c>
      <c r="V56" s="246">
        <v>1921030.3</v>
      </c>
      <c r="W56" s="244">
        <v>1268706.01</v>
      </c>
      <c r="Y56" s="244">
        <v>1600.19</v>
      </c>
      <c r="AA56" s="244">
        <v>640084</v>
      </c>
      <c r="AB56" s="244">
        <v>93821</v>
      </c>
      <c r="AC56" s="292">
        <v>1024330</v>
      </c>
      <c r="AD56" s="292">
        <v>7000</v>
      </c>
      <c r="AE56" s="292">
        <v>13228</v>
      </c>
      <c r="AF56" s="292">
        <v>698873.99</v>
      </c>
      <c r="AG56" s="292">
        <v>188645.2</v>
      </c>
      <c r="AK56" s="211">
        <f t="shared" si="1"/>
        <v>650958.58000000007</v>
      </c>
      <c r="AL56" s="212">
        <f t="shared" si="2"/>
        <v>37412.949999999997</v>
      </c>
      <c r="AM56" s="213">
        <f t="shared" si="3"/>
        <v>613545.63000000012</v>
      </c>
      <c r="AN56" s="148">
        <f t="shared" si="4"/>
        <v>2004211.2</v>
      </c>
      <c r="AO56" s="147">
        <f t="shared" si="5"/>
        <v>1932077.19</v>
      </c>
      <c r="AP56" s="219">
        <f t="shared" si="6"/>
        <v>72134.010000000009</v>
      </c>
    </row>
    <row r="57" spans="1:42">
      <c r="A57" s="114" t="s">
        <v>692</v>
      </c>
      <c r="B57" s="114" t="s">
        <v>734</v>
      </c>
      <c r="C57" s="218">
        <v>2325</v>
      </c>
      <c r="D57" s="143" t="s">
        <v>741</v>
      </c>
      <c r="E57" s="210" t="s">
        <v>741</v>
      </c>
      <c r="F57" s="142">
        <v>682048.33</v>
      </c>
      <c r="G57" s="142">
        <v>27422</v>
      </c>
      <c r="H57" s="142">
        <v>54343</v>
      </c>
      <c r="K57" s="246">
        <v>796262.38</v>
      </c>
      <c r="L57" s="246">
        <v>256610.68</v>
      </c>
      <c r="O57" s="139">
        <v>7000</v>
      </c>
      <c r="P57" s="139">
        <v>22290.78</v>
      </c>
      <c r="R57" s="139">
        <v>1166.45</v>
      </c>
      <c r="U57" s="246">
        <v>-25188.91</v>
      </c>
      <c r="V57" s="246">
        <v>1915444.77</v>
      </c>
      <c r="W57" s="244">
        <v>936973.23</v>
      </c>
      <c r="X57" s="244">
        <v>35182.050000000003</v>
      </c>
      <c r="Y57" s="244">
        <v>1857.72</v>
      </c>
      <c r="AA57" s="244">
        <v>904271.88</v>
      </c>
      <c r="AB57" s="244">
        <v>10000</v>
      </c>
      <c r="AC57" s="292">
        <v>1070909.8799999999</v>
      </c>
      <c r="AE57" s="292">
        <v>27812</v>
      </c>
      <c r="AF57" s="292">
        <v>640159.02</v>
      </c>
      <c r="AG57" s="292">
        <v>203430.68</v>
      </c>
      <c r="AJ57" s="292">
        <v>50000</v>
      </c>
      <c r="AK57" s="211">
        <f t="shared" si="1"/>
        <v>763813.33</v>
      </c>
      <c r="AL57" s="212">
        <f t="shared" si="2"/>
        <v>30457.23</v>
      </c>
      <c r="AM57" s="213">
        <f t="shared" si="3"/>
        <v>733356.1</v>
      </c>
      <c r="AN57" s="148">
        <f t="shared" si="4"/>
        <v>1888284.88</v>
      </c>
      <c r="AO57" s="147">
        <f t="shared" si="5"/>
        <v>1992311.5799999998</v>
      </c>
      <c r="AP57" s="219">
        <f t="shared" si="6"/>
        <v>-104026.69999999995</v>
      </c>
    </row>
    <row r="58" spans="1:42">
      <c r="A58" s="114" t="s">
        <v>692</v>
      </c>
      <c r="B58" s="114" t="s">
        <v>734</v>
      </c>
      <c r="C58" s="218">
        <v>1841</v>
      </c>
      <c r="D58" s="143" t="s">
        <v>742</v>
      </c>
      <c r="E58" s="210" t="s">
        <v>742</v>
      </c>
      <c r="F58" s="142">
        <v>427699.76</v>
      </c>
      <c r="G58" s="142">
        <v>23738</v>
      </c>
      <c r="H58" s="142">
        <v>25999</v>
      </c>
      <c r="K58" s="246">
        <v>756554.62</v>
      </c>
      <c r="L58" s="246">
        <v>311067.25</v>
      </c>
      <c r="O58" s="139">
        <v>38000</v>
      </c>
      <c r="P58" s="139">
        <v>13484.99</v>
      </c>
      <c r="R58" s="139">
        <v>1809</v>
      </c>
      <c r="U58" s="246">
        <v>-199816.51</v>
      </c>
      <c r="V58" s="246">
        <v>1650781.62</v>
      </c>
      <c r="W58" s="244">
        <v>1196101.93</v>
      </c>
      <c r="Y58" s="244">
        <v>1353.76</v>
      </c>
      <c r="AA58" s="244">
        <v>333650</v>
      </c>
      <c r="AC58" s="292">
        <v>799808</v>
      </c>
      <c r="AD58" s="292">
        <v>25030</v>
      </c>
      <c r="AE58" s="292">
        <v>16978</v>
      </c>
      <c r="AF58" s="292">
        <v>500082.43</v>
      </c>
      <c r="AG58" s="292">
        <v>148407.73000000001</v>
      </c>
      <c r="AK58" s="211">
        <f t="shared" si="1"/>
        <v>477436.76</v>
      </c>
      <c r="AL58" s="212">
        <f t="shared" si="2"/>
        <v>53293.99</v>
      </c>
      <c r="AM58" s="213">
        <f t="shared" si="3"/>
        <v>424142.77</v>
      </c>
      <c r="AN58" s="148">
        <f t="shared" si="4"/>
        <v>1531105.69</v>
      </c>
      <c r="AO58" s="147">
        <f t="shared" si="5"/>
        <v>1490306.16</v>
      </c>
      <c r="AP58" s="219">
        <f t="shared" si="6"/>
        <v>40799.530000000028</v>
      </c>
    </row>
    <row r="59" spans="1:42">
      <c r="A59" s="114" t="s">
        <v>692</v>
      </c>
      <c r="B59" s="114" t="s">
        <v>734</v>
      </c>
      <c r="C59" s="218">
        <v>1982</v>
      </c>
      <c r="D59" s="143" t="s">
        <v>743</v>
      </c>
      <c r="E59" s="210" t="s">
        <v>743</v>
      </c>
      <c r="F59" s="142">
        <v>248442.92</v>
      </c>
      <c r="G59" s="142">
        <v>27864</v>
      </c>
      <c r="H59" s="142">
        <v>11436.43</v>
      </c>
      <c r="K59" s="246">
        <v>1162861.8400000001</v>
      </c>
      <c r="L59" s="246">
        <v>240644.54</v>
      </c>
      <c r="O59" s="139">
        <v>2640</v>
      </c>
      <c r="P59" s="139">
        <v>28242.91</v>
      </c>
      <c r="R59" s="139">
        <v>2002.52</v>
      </c>
      <c r="U59" s="246">
        <v>-363361.49</v>
      </c>
      <c r="V59" s="246">
        <v>2032099.69</v>
      </c>
      <c r="W59" s="244">
        <v>845821.89</v>
      </c>
      <c r="X59" s="244">
        <v>11387</v>
      </c>
      <c r="Y59" s="244">
        <v>839.5</v>
      </c>
      <c r="AA59" s="244">
        <v>413406</v>
      </c>
      <c r="AC59" s="292">
        <v>694216</v>
      </c>
      <c r="AD59" s="292">
        <v>3500</v>
      </c>
      <c r="AE59" s="292">
        <v>14828</v>
      </c>
      <c r="AF59" s="292">
        <v>397139.78</v>
      </c>
      <c r="AG59" s="292">
        <v>172144.51</v>
      </c>
      <c r="AK59" s="211">
        <f t="shared" si="1"/>
        <v>287743.35000000003</v>
      </c>
      <c r="AL59" s="212">
        <f t="shared" si="2"/>
        <v>32885.43</v>
      </c>
      <c r="AM59" s="213">
        <f t="shared" si="3"/>
        <v>254857.92000000004</v>
      </c>
      <c r="AN59" s="148">
        <f t="shared" si="4"/>
        <v>1271454.3900000001</v>
      </c>
      <c r="AO59" s="147">
        <f t="shared" si="5"/>
        <v>1281828.29</v>
      </c>
      <c r="AP59" s="219">
        <f t="shared" si="6"/>
        <v>-10373.899999999907</v>
      </c>
    </row>
    <row r="60" spans="1:42">
      <c r="A60" s="114" t="s">
        <v>692</v>
      </c>
      <c r="B60" s="114" t="s">
        <v>734</v>
      </c>
      <c r="C60" s="218">
        <v>4846</v>
      </c>
      <c r="D60" s="143" t="s">
        <v>744</v>
      </c>
      <c r="E60" s="210" t="s">
        <v>744</v>
      </c>
      <c r="F60" s="142">
        <v>303080.65999999997</v>
      </c>
      <c r="G60" s="142">
        <v>76694</v>
      </c>
      <c r="H60" s="142">
        <v>62500</v>
      </c>
      <c r="I60" s="142">
        <v>0</v>
      </c>
      <c r="J60" s="246">
        <v>0</v>
      </c>
      <c r="K60" s="246">
        <v>1682389.24</v>
      </c>
      <c r="L60" s="246">
        <v>293251.14</v>
      </c>
      <c r="M60" s="246">
        <v>0</v>
      </c>
      <c r="N60" s="246">
        <v>0</v>
      </c>
      <c r="O60" s="139">
        <v>16400</v>
      </c>
      <c r="P60" s="139">
        <v>57052.68</v>
      </c>
      <c r="Q60" s="139">
        <v>0</v>
      </c>
      <c r="R60" s="139">
        <v>7090.34</v>
      </c>
      <c r="S60" s="246">
        <v>0</v>
      </c>
      <c r="T60" s="246">
        <v>0</v>
      </c>
      <c r="U60" s="246">
        <v>1053249.73</v>
      </c>
      <c r="V60" s="246">
        <v>1174038.5</v>
      </c>
      <c r="W60" s="244">
        <v>1744254.88</v>
      </c>
      <c r="X60" s="244">
        <v>70305</v>
      </c>
      <c r="Y60" s="244">
        <v>1289.96</v>
      </c>
      <c r="AA60" s="244">
        <v>623374</v>
      </c>
      <c r="AC60" s="292">
        <v>1223077</v>
      </c>
      <c r="AE60" s="292">
        <v>13008</v>
      </c>
      <c r="AF60" s="292">
        <v>897850.5</v>
      </c>
      <c r="AG60" s="292">
        <v>195204.55</v>
      </c>
      <c r="AK60" s="211">
        <f t="shared" si="1"/>
        <v>442274.66</v>
      </c>
      <c r="AL60" s="212">
        <f t="shared" si="2"/>
        <v>80543.01999999999</v>
      </c>
      <c r="AM60" s="213">
        <f t="shared" si="3"/>
        <v>361731.64</v>
      </c>
      <c r="AN60" s="148">
        <f t="shared" si="4"/>
        <v>2439223.84</v>
      </c>
      <c r="AO60" s="147">
        <f t="shared" si="5"/>
        <v>2329140.0499999998</v>
      </c>
      <c r="AP60" s="219">
        <f t="shared" si="6"/>
        <v>110083.79000000004</v>
      </c>
    </row>
    <row r="61" spans="1:42">
      <c r="A61" s="114" t="s">
        <v>692</v>
      </c>
      <c r="B61" s="114" t="s">
        <v>734</v>
      </c>
      <c r="C61" s="218">
        <v>5177</v>
      </c>
      <c r="D61" s="143" t="s">
        <v>745</v>
      </c>
      <c r="E61" s="210" t="s">
        <v>745</v>
      </c>
      <c r="F61" s="142">
        <v>822022.13</v>
      </c>
      <c r="G61" s="142">
        <v>179547.5</v>
      </c>
      <c r="H61" s="142">
        <v>46401.29</v>
      </c>
      <c r="K61" s="246">
        <v>1353708.59</v>
      </c>
      <c r="L61" s="246">
        <v>503300.93</v>
      </c>
      <c r="O61" s="139">
        <v>15000</v>
      </c>
      <c r="P61" s="139">
        <v>32344.880000000001</v>
      </c>
      <c r="R61" s="139">
        <v>9813.0300000000007</v>
      </c>
      <c r="U61" s="246">
        <v>-989023.48</v>
      </c>
      <c r="V61" s="246">
        <v>3795531.45</v>
      </c>
      <c r="W61" s="244">
        <v>1733088.7</v>
      </c>
      <c r="X61" s="244">
        <v>26860</v>
      </c>
      <c r="Y61" s="244">
        <v>2729.87</v>
      </c>
      <c r="AA61" s="244">
        <v>997078.87</v>
      </c>
      <c r="AC61" s="292">
        <v>1631456.21</v>
      </c>
      <c r="AD61" s="292">
        <v>14000</v>
      </c>
      <c r="AE61" s="292">
        <v>35873.68</v>
      </c>
      <c r="AF61" s="292">
        <v>754292.24</v>
      </c>
      <c r="AG61" s="292">
        <v>270820.75</v>
      </c>
      <c r="AJ61" s="292">
        <v>12000</v>
      </c>
      <c r="AK61" s="211">
        <f t="shared" si="1"/>
        <v>1047970.92</v>
      </c>
      <c r="AL61" s="212">
        <f t="shared" si="2"/>
        <v>57157.91</v>
      </c>
      <c r="AM61" s="213">
        <f t="shared" si="3"/>
        <v>990813.01</v>
      </c>
      <c r="AN61" s="148">
        <f t="shared" si="4"/>
        <v>2759757.44</v>
      </c>
      <c r="AO61" s="147">
        <f t="shared" si="5"/>
        <v>2718442.88</v>
      </c>
      <c r="AP61" s="219">
        <f t="shared" si="6"/>
        <v>41314.560000000056</v>
      </c>
    </row>
    <row r="62" spans="1:42">
      <c r="A62" s="114" t="s">
        <v>692</v>
      </c>
      <c r="B62" s="114" t="s">
        <v>734</v>
      </c>
      <c r="C62" s="218">
        <v>3373</v>
      </c>
      <c r="D62" s="143" t="s">
        <v>746</v>
      </c>
      <c r="E62" s="210" t="s">
        <v>746</v>
      </c>
      <c r="F62" s="142">
        <v>309926.98</v>
      </c>
      <c r="G62" s="142">
        <v>43869</v>
      </c>
      <c r="H62" s="142">
        <v>53687.9</v>
      </c>
      <c r="K62" s="246">
        <v>726600.9</v>
      </c>
      <c r="L62" s="246">
        <v>295656.96999999997</v>
      </c>
      <c r="O62" s="139">
        <v>38144</v>
      </c>
      <c r="P62" s="139">
        <v>29482.32</v>
      </c>
      <c r="R62" s="139">
        <v>5083.05</v>
      </c>
      <c r="U62" s="246">
        <v>-373858.99</v>
      </c>
      <c r="V62" s="246">
        <v>1606269.64</v>
      </c>
      <c r="W62" s="244">
        <v>1245544.6000000001</v>
      </c>
      <c r="Y62" s="244">
        <v>288.64999999999998</v>
      </c>
      <c r="AA62" s="244">
        <v>659576</v>
      </c>
      <c r="AB62" s="244">
        <v>70000</v>
      </c>
      <c r="AC62" s="292">
        <v>1056554</v>
      </c>
      <c r="AE62" s="292">
        <v>1190</v>
      </c>
      <c r="AF62" s="292">
        <v>631246.97</v>
      </c>
      <c r="AG62" s="292">
        <v>161796.54999999999</v>
      </c>
      <c r="AK62" s="211">
        <f t="shared" si="1"/>
        <v>407483.88</v>
      </c>
      <c r="AL62" s="212">
        <f t="shared" si="2"/>
        <v>72709.37000000001</v>
      </c>
      <c r="AM62" s="213">
        <f t="shared" si="3"/>
        <v>334774.51</v>
      </c>
      <c r="AN62" s="148">
        <f t="shared" si="4"/>
        <v>1975409.25</v>
      </c>
      <c r="AO62" s="147">
        <f t="shared" si="5"/>
        <v>1850787.52</v>
      </c>
      <c r="AP62" s="219">
        <f t="shared" si="6"/>
        <v>124621.72999999998</v>
      </c>
    </row>
    <row r="63" spans="1:42">
      <c r="A63" s="114" t="s">
        <v>692</v>
      </c>
      <c r="B63" s="114" t="s">
        <v>734</v>
      </c>
      <c r="C63" s="218">
        <v>2100</v>
      </c>
      <c r="D63" s="143" t="s">
        <v>747</v>
      </c>
      <c r="E63" s="210" t="s">
        <v>747</v>
      </c>
      <c r="F63" s="142">
        <v>312920.40000000002</v>
      </c>
      <c r="G63" s="142">
        <v>90772</v>
      </c>
      <c r="H63" s="142">
        <v>59594.559999999998</v>
      </c>
      <c r="K63" s="246">
        <v>445105.33</v>
      </c>
      <c r="L63" s="246">
        <v>224969.47</v>
      </c>
      <c r="O63" s="139">
        <v>4500</v>
      </c>
      <c r="P63" s="139">
        <v>24364.46</v>
      </c>
      <c r="R63" s="139">
        <v>10754.45</v>
      </c>
      <c r="U63" s="246">
        <v>-1728594.33</v>
      </c>
      <c r="V63" s="246">
        <v>2640334.33</v>
      </c>
      <c r="W63" s="244">
        <v>893021.71</v>
      </c>
      <c r="X63" s="244">
        <v>32488</v>
      </c>
      <c r="Y63" s="244">
        <v>917.07</v>
      </c>
      <c r="AA63" s="244">
        <v>632177</v>
      </c>
      <c r="AC63" s="292">
        <v>728477</v>
      </c>
      <c r="AE63" s="292">
        <v>15288</v>
      </c>
      <c r="AF63" s="292">
        <v>551772.04</v>
      </c>
      <c r="AG63" s="292">
        <v>81063.89</v>
      </c>
      <c r="AK63" s="211">
        <f t="shared" si="1"/>
        <v>463286.96</v>
      </c>
      <c r="AL63" s="212">
        <f t="shared" si="2"/>
        <v>39618.910000000003</v>
      </c>
      <c r="AM63" s="213">
        <f t="shared" si="3"/>
        <v>423668.05000000005</v>
      </c>
      <c r="AN63" s="148">
        <f t="shared" si="4"/>
        <v>1558603.7799999998</v>
      </c>
      <c r="AO63" s="147">
        <f t="shared" si="5"/>
        <v>1376600.93</v>
      </c>
      <c r="AP63" s="219">
        <f t="shared" si="6"/>
        <v>182002.84999999986</v>
      </c>
    </row>
    <row r="64" spans="1:42">
      <c r="A64" s="114" t="s">
        <v>692</v>
      </c>
      <c r="B64" s="114" t="s">
        <v>734</v>
      </c>
      <c r="C64" s="218">
        <v>4881</v>
      </c>
      <c r="D64" s="143" t="s">
        <v>748</v>
      </c>
      <c r="E64" s="210" t="s">
        <v>748</v>
      </c>
      <c r="F64" s="142">
        <v>258389.3</v>
      </c>
      <c r="G64" s="142">
        <v>36323</v>
      </c>
      <c r="H64" s="142">
        <v>14186.38</v>
      </c>
      <c r="K64" s="246">
        <v>1931407.3</v>
      </c>
      <c r="L64" s="246">
        <v>220730.18</v>
      </c>
      <c r="O64" s="139">
        <v>11052</v>
      </c>
      <c r="P64" s="139">
        <v>18477.759999999998</v>
      </c>
      <c r="R64" s="139">
        <v>2288</v>
      </c>
      <c r="U64" s="246">
        <v>460522.08</v>
      </c>
      <c r="V64" s="246">
        <v>2029021.21</v>
      </c>
      <c r="W64" s="244">
        <v>616150.87</v>
      </c>
      <c r="Y64" s="244">
        <v>262.79000000000002</v>
      </c>
      <c r="AA64" s="244">
        <v>372603</v>
      </c>
      <c r="AB64" s="244">
        <v>24000</v>
      </c>
      <c r="AC64" s="292">
        <v>417603</v>
      </c>
      <c r="AE64" s="292">
        <v>12618</v>
      </c>
      <c r="AF64" s="292">
        <v>446242.81</v>
      </c>
      <c r="AG64" s="292">
        <v>196877.74</v>
      </c>
      <c r="AK64" s="211">
        <f t="shared" si="1"/>
        <v>308898.68</v>
      </c>
      <c r="AL64" s="212">
        <f t="shared" si="2"/>
        <v>31817.759999999998</v>
      </c>
      <c r="AM64" s="213">
        <f t="shared" si="3"/>
        <v>277080.92</v>
      </c>
      <c r="AN64" s="148">
        <f t="shared" si="4"/>
        <v>1013016.66</v>
      </c>
      <c r="AO64" s="147">
        <f t="shared" si="5"/>
        <v>1073341.55</v>
      </c>
      <c r="AP64" s="219">
        <f t="shared" si="6"/>
        <v>-60324.890000000014</v>
      </c>
    </row>
    <row r="65" spans="1:42">
      <c r="A65" s="114" t="s">
        <v>750</v>
      </c>
      <c r="B65" s="114" t="s">
        <v>751</v>
      </c>
      <c r="C65" s="218">
        <v>1307</v>
      </c>
      <c r="D65" s="143" t="s">
        <v>753</v>
      </c>
      <c r="E65" s="210" t="s">
        <v>753</v>
      </c>
      <c r="F65" s="142">
        <v>466078.45</v>
      </c>
      <c r="G65" s="142">
        <v>0</v>
      </c>
      <c r="H65" s="142">
        <v>37371.440000000002</v>
      </c>
      <c r="K65" s="246">
        <v>2621073.75</v>
      </c>
      <c r="L65" s="246">
        <v>14164.94</v>
      </c>
      <c r="O65" s="139">
        <v>15470</v>
      </c>
      <c r="P65" s="139">
        <v>22250</v>
      </c>
      <c r="R65" s="139">
        <v>0</v>
      </c>
      <c r="U65" s="246">
        <v>2283176.7799999998</v>
      </c>
      <c r="V65" s="246">
        <v>849648.43</v>
      </c>
      <c r="W65" s="244">
        <v>750800.17</v>
      </c>
      <c r="X65" s="244">
        <v>32593</v>
      </c>
      <c r="Y65" s="244">
        <v>655.75</v>
      </c>
      <c r="AA65" s="244">
        <v>815358</v>
      </c>
      <c r="AC65" s="292">
        <v>1082148</v>
      </c>
      <c r="AD65" s="292">
        <v>3500</v>
      </c>
      <c r="AE65" s="292">
        <v>51031</v>
      </c>
      <c r="AF65" s="292">
        <v>364524.28</v>
      </c>
      <c r="AG65" s="292">
        <v>130060.27</v>
      </c>
      <c r="AK65" s="211">
        <f t="shared" si="1"/>
        <v>503449.89</v>
      </c>
      <c r="AL65" s="212">
        <f t="shared" si="2"/>
        <v>37720</v>
      </c>
      <c r="AM65" s="213">
        <f t="shared" si="3"/>
        <v>465729.89</v>
      </c>
      <c r="AN65" s="148">
        <f t="shared" si="4"/>
        <v>1599406.92</v>
      </c>
      <c r="AO65" s="147">
        <f t="shared" si="5"/>
        <v>1631263.55</v>
      </c>
      <c r="AP65" s="219">
        <f t="shared" si="6"/>
        <v>-31856.630000000121</v>
      </c>
    </row>
    <row r="66" spans="1:42">
      <c r="A66" s="114" t="s">
        <v>750</v>
      </c>
      <c r="B66" s="114" t="s">
        <v>751</v>
      </c>
      <c r="C66" s="218">
        <v>1403</v>
      </c>
      <c r="D66" s="143" t="s">
        <v>754</v>
      </c>
      <c r="E66" s="210" t="s">
        <v>754</v>
      </c>
      <c r="F66" s="142">
        <v>554065.81999999995</v>
      </c>
      <c r="G66" s="142">
        <v>0</v>
      </c>
      <c r="H66" s="142">
        <v>22184.38</v>
      </c>
      <c r="K66" s="246">
        <v>908644.08</v>
      </c>
      <c r="L66" s="246">
        <v>91302.58</v>
      </c>
      <c r="R66" s="139">
        <v>224.26</v>
      </c>
      <c r="U66" s="246">
        <v>-930602.08</v>
      </c>
      <c r="V66" s="246">
        <v>2366925.61</v>
      </c>
      <c r="W66" s="244">
        <v>629758.36</v>
      </c>
      <c r="X66" s="244">
        <v>136060</v>
      </c>
      <c r="Y66" s="244">
        <v>527.19000000000005</v>
      </c>
      <c r="AA66" s="244">
        <v>729770.61</v>
      </c>
      <c r="AB66" s="244">
        <v>15000</v>
      </c>
      <c r="AC66" s="292">
        <v>855770.61</v>
      </c>
      <c r="AD66" s="292">
        <v>3500</v>
      </c>
      <c r="AE66" s="292">
        <v>12862</v>
      </c>
      <c r="AF66" s="292">
        <v>329032.67</v>
      </c>
      <c r="AG66" s="292">
        <v>170301.81</v>
      </c>
      <c r="AK66" s="211">
        <f t="shared" si="1"/>
        <v>576250.19999999995</v>
      </c>
      <c r="AL66" s="212">
        <f t="shared" si="2"/>
        <v>224.26</v>
      </c>
      <c r="AM66" s="213">
        <f t="shared" si="3"/>
        <v>576025.93999999994</v>
      </c>
      <c r="AN66" s="148">
        <f t="shared" si="4"/>
        <v>1511116.16</v>
      </c>
      <c r="AO66" s="147">
        <f t="shared" si="5"/>
        <v>1371467.09</v>
      </c>
      <c r="AP66" s="219">
        <f t="shared" si="6"/>
        <v>139649.06999999983</v>
      </c>
    </row>
    <row r="67" spans="1:42">
      <c r="A67" s="114" t="s">
        <v>750</v>
      </c>
      <c r="B67" s="114" t="s">
        <v>751</v>
      </c>
      <c r="C67" s="218">
        <v>2602</v>
      </c>
      <c r="D67" s="143" t="s">
        <v>755</v>
      </c>
      <c r="E67" s="210" t="s">
        <v>755</v>
      </c>
      <c r="F67" s="142">
        <v>527883.99</v>
      </c>
      <c r="G67" s="142">
        <v>0</v>
      </c>
      <c r="H67" s="142">
        <v>59584.81</v>
      </c>
      <c r="K67" s="246">
        <v>844749.58</v>
      </c>
      <c r="L67" s="246">
        <v>68599.05</v>
      </c>
      <c r="O67" s="139">
        <v>2200</v>
      </c>
      <c r="R67" s="139">
        <v>0</v>
      </c>
      <c r="U67" s="246">
        <v>-533530.11</v>
      </c>
      <c r="V67" s="246">
        <v>1982889.72</v>
      </c>
      <c r="W67" s="244">
        <v>808454.22</v>
      </c>
      <c r="X67" s="244">
        <v>51814</v>
      </c>
      <c r="Y67" s="244">
        <v>630.57000000000005</v>
      </c>
      <c r="AA67" s="244">
        <v>816787.5</v>
      </c>
      <c r="AB67" s="244">
        <v>10000</v>
      </c>
      <c r="AC67" s="292">
        <v>1066357.5</v>
      </c>
      <c r="AD67" s="292">
        <v>7000</v>
      </c>
      <c r="AE67" s="292">
        <v>64033</v>
      </c>
      <c r="AF67" s="292">
        <v>313296.57</v>
      </c>
      <c r="AG67" s="292">
        <v>134741.4</v>
      </c>
      <c r="AJ67" s="292">
        <v>53000</v>
      </c>
      <c r="AK67" s="211">
        <f t="shared" si="1"/>
        <v>587468.80000000005</v>
      </c>
      <c r="AL67" s="212">
        <f t="shared" si="2"/>
        <v>2200</v>
      </c>
      <c r="AM67" s="213">
        <f t="shared" si="3"/>
        <v>585268.80000000005</v>
      </c>
      <c r="AN67" s="148">
        <f t="shared" si="4"/>
        <v>1687686.29</v>
      </c>
      <c r="AO67" s="147">
        <f t="shared" si="5"/>
        <v>1638428.47</v>
      </c>
      <c r="AP67" s="219">
        <f t="shared" si="6"/>
        <v>49257.820000000065</v>
      </c>
    </row>
    <row r="68" spans="1:42">
      <c r="A68" s="114" t="s">
        <v>750</v>
      </c>
      <c r="B68" s="114" t="s">
        <v>751</v>
      </c>
      <c r="C68" s="218">
        <v>1205</v>
      </c>
      <c r="D68" s="143" t="s">
        <v>756</v>
      </c>
      <c r="E68" s="210" t="s">
        <v>756</v>
      </c>
      <c r="F68" s="142">
        <v>500600.71</v>
      </c>
      <c r="G68" s="142">
        <v>0</v>
      </c>
      <c r="H68" s="142">
        <v>45022.23</v>
      </c>
      <c r="K68" s="246">
        <v>1043208.46</v>
      </c>
      <c r="L68" s="246">
        <v>106029.08</v>
      </c>
      <c r="O68" s="139">
        <v>10100</v>
      </c>
      <c r="P68" s="139">
        <v>56782.1</v>
      </c>
      <c r="R68" s="139">
        <v>756.1</v>
      </c>
      <c r="U68" s="246">
        <v>-506095.35</v>
      </c>
      <c r="V68" s="246">
        <v>2283492.7400000002</v>
      </c>
      <c r="W68" s="244">
        <v>681025.41</v>
      </c>
      <c r="Y68" s="244">
        <v>687.05</v>
      </c>
      <c r="AA68" s="244">
        <v>1002604.5</v>
      </c>
      <c r="AB68" s="244">
        <v>15000</v>
      </c>
      <c r="AC68" s="292">
        <v>1214949.5</v>
      </c>
      <c r="AD68" s="292">
        <v>3500</v>
      </c>
      <c r="AE68" s="292">
        <v>23963</v>
      </c>
      <c r="AF68" s="292">
        <v>322103.28999999998</v>
      </c>
      <c r="AG68" s="292">
        <v>284976.28000000003</v>
      </c>
      <c r="AK68" s="211">
        <f t="shared" si="1"/>
        <v>545622.94000000006</v>
      </c>
      <c r="AL68" s="212">
        <f t="shared" si="2"/>
        <v>67638.200000000012</v>
      </c>
      <c r="AM68" s="213">
        <f t="shared" si="3"/>
        <v>477984.74000000005</v>
      </c>
      <c r="AN68" s="148">
        <f t="shared" si="4"/>
        <v>1699316.96</v>
      </c>
      <c r="AO68" s="147">
        <f t="shared" si="5"/>
        <v>1849492.07</v>
      </c>
      <c r="AP68" s="219">
        <f t="shared" si="6"/>
        <v>-150175.1100000001</v>
      </c>
    </row>
    <row r="69" spans="1:42">
      <c r="A69" s="114" t="s">
        <v>750</v>
      </c>
      <c r="B69" s="114" t="s">
        <v>751</v>
      </c>
      <c r="C69" s="218">
        <v>909</v>
      </c>
      <c r="D69" s="143" t="s">
        <v>757</v>
      </c>
      <c r="E69" s="210" t="s">
        <v>757</v>
      </c>
      <c r="F69" s="142">
        <v>370712.79</v>
      </c>
      <c r="G69" s="142">
        <v>0</v>
      </c>
      <c r="H69" s="142">
        <v>15920.3</v>
      </c>
      <c r="K69" s="246">
        <v>820135.29</v>
      </c>
      <c r="L69" s="246">
        <v>65169.59</v>
      </c>
      <c r="O69" s="139">
        <v>9560</v>
      </c>
      <c r="P69" s="139">
        <v>12747</v>
      </c>
      <c r="R69" s="139">
        <v>11400</v>
      </c>
      <c r="U69" s="246">
        <v>834263.95</v>
      </c>
      <c r="V69" s="246">
        <v>355552.49</v>
      </c>
      <c r="W69" s="244">
        <v>496592.62</v>
      </c>
      <c r="Y69" s="244">
        <v>316.48</v>
      </c>
      <c r="AA69" s="244">
        <v>368677.55</v>
      </c>
      <c r="AC69" s="292">
        <v>392677.55</v>
      </c>
      <c r="AD69" s="292">
        <v>3500</v>
      </c>
      <c r="AE69" s="292">
        <v>17414</v>
      </c>
      <c r="AF69" s="292">
        <v>274296.71999999997</v>
      </c>
      <c r="AG69" s="292">
        <v>129283.85</v>
      </c>
      <c r="AK69" s="211">
        <f t="shared" ref="AK69:AK130" si="7">SUM(F69:I69)</f>
        <v>386633.08999999997</v>
      </c>
      <c r="AL69" s="212">
        <f t="shared" ref="AL69:AL130" si="8">SUM(O69:R69)</f>
        <v>33707</v>
      </c>
      <c r="AM69" s="213">
        <f t="shared" ref="AM69:AM130" si="9">AK69-AL69</f>
        <v>352926.08999999997</v>
      </c>
      <c r="AN69" s="148">
        <f t="shared" ref="AN69:AN130" si="10">SUM(W69:AB69)</f>
        <v>865586.64999999991</v>
      </c>
      <c r="AO69" s="147">
        <f t="shared" ref="AO69:AO130" si="11">SUM(AC69:AJ69)</f>
        <v>817172.12</v>
      </c>
      <c r="AP69" s="219">
        <f t="shared" ref="AP69:AP130" si="12">AN69-AO69</f>
        <v>48414.529999999912</v>
      </c>
    </row>
    <row r="70" spans="1:42">
      <c r="A70" s="114" t="s">
        <v>759</v>
      </c>
      <c r="B70" s="114" t="s">
        <v>760</v>
      </c>
      <c r="C70" s="218">
        <v>2174</v>
      </c>
      <c r="D70" s="143" t="s">
        <v>762</v>
      </c>
      <c r="E70" s="210" t="s">
        <v>762</v>
      </c>
      <c r="F70" s="142">
        <v>207445.55</v>
      </c>
      <c r="G70" s="142">
        <v>4290</v>
      </c>
      <c r="H70" s="142">
        <v>25269.29</v>
      </c>
      <c r="K70" s="246">
        <v>149291.42000000001</v>
      </c>
      <c r="L70" s="246">
        <v>305813.55</v>
      </c>
      <c r="O70" s="139">
        <v>0</v>
      </c>
      <c r="P70" s="139">
        <v>6670</v>
      </c>
      <c r="R70" s="139">
        <v>1602.67</v>
      </c>
      <c r="U70" s="246">
        <v>-101978.09</v>
      </c>
      <c r="V70" s="246">
        <v>547255.34</v>
      </c>
      <c r="W70" s="244">
        <v>1010903.35</v>
      </c>
      <c r="X70" s="244">
        <v>40000</v>
      </c>
      <c r="Y70" s="244">
        <v>284.54000000000002</v>
      </c>
      <c r="AA70" s="244">
        <v>656774</v>
      </c>
      <c r="AB70" s="244">
        <v>44700</v>
      </c>
      <c r="AC70" s="292">
        <v>847449</v>
      </c>
      <c r="AD70" s="292">
        <v>3500</v>
      </c>
      <c r="AE70" s="292">
        <v>28752</v>
      </c>
      <c r="AF70" s="292">
        <v>574485.72</v>
      </c>
      <c r="AG70" s="292">
        <v>56915.28</v>
      </c>
      <c r="AJ70" s="292">
        <v>3000</v>
      </c>
      <c r="AK70" s="211">
        <f t="shared" si="7"/>
        <v>237004.84</v>
      </c>
      <c r="AL70" s="212">
        <f t="shared" si="8"/>
        <v>8272.67</v>
      </c>
      <c r="AM70" s="213">
        <f t="shared" si="9"/>
        <v>228732.16999999998</v>
      </c>
      <c r="AN70" s="148">
        <f t="shared" si="10"/>
        <v>1752661.8900000001</v>
      </c>
      <c r="AO70" s="147">
        <f t="shared" si="11"/>
        <v>1514102</v>
      </c>
      <c r="AP70" s="219">
        <f t="shared" si="12"/>
        <v>238559.89000000013</v>
      </c>
    </row>
    <row r="71" spans="1:42">
      <c r="A71" s="114" t="s">
        <v>759</v>
      </c>
      <c r="B71" s="114" t="s">
        <v>760</v>
      </c>
      <c r="C71" s="218">
        <v>3992</v>
      </c>
      <c r="D71" s="143" t="s">
        <v>763</v>
      </c>
      <c r="E71" s="210" t="s">
        <v>763</v>
      </c>
      <c r="F71" s="142">
        <v>1013697.4</v>
      </c>
      <c r="G71" s="142">
        <v>189055</v>
      </c>
      <c r="H71" s="142">
        <v>43570.62</v>
      </c>
      <c r="K71" s="246">
        <v>595123.75</v>
      </c>
      <c r="L71" s="246">
        <v>215318.65</v>
      </c>
      <c r="O71" s="139">
        <v>0</v>
      </c>
      <c r="P71" s="139">
        <v>73064.59</v>
      </c>
      <c r="R71" s="139">
        <v>227.92</v>
      </c>
      <c r="U71" s="246">
        <v>-1394800.1</v>
      </c>
      <c r="V71" s="246">
        <v>2767861</v>
      </c>
      <c r="W71" s="244">
        <v>2205578.58</v>
      </c>
      <c r="Y71" s="244">
        <v>472.98</v>
      </c>
      <c r="AA71" s="244">
        <v>776079.51</v>
      </c>
      <c r="AB71" s="244">
        <v>17900</v>
      </c>
      <c r="AC71" s="292">
        <v>1498453.51</v>
      </c>
      <c r="AD71" s="292">
        <v>10000</v>
      </c>
      <c r="AE71" s="292">
        <v>39092</v>
      </c>
      <c r="AF71" s="292">
        <v>644048.69999999995</v>
      </c>
      <c r="AG71" s="292">
        <v>191954.85</v>
      </c>
      <c r="AJ71" s="292">
        <v>6070</v>
      </c>
      <c r="AK71" s="211">
        <f t="shared" si="7"/>
        <v>1246323.02</v>
      </c>
      <c r="AL71" s="212">
        <f t="shared" si="8"/>
        <v>73292.509999999995</v>
      </c>
      <c r="AM71" s="213">
        <f t="shared" si="9"/>
        <v>1173030.51</v>
      </c>
      <c r="AN71" s="148">
        <f t="shared" si="10"/>
        <v>3000031.0700000003</v>
      </c>
      <c r="AO71" s="147">
        <f t="shared" si="11"/>
        <v>2389619.06</v>
      </c>
      <c r="AP71" s="219">
        <f t="shared" si="12"/>
        <v>610412.01000000024</v>
      </c>
    </row>
    <row r="72" spans="1:42">
      <c r="A72" s="114" t="s">
        <v>759</v>
      </c>
      <c r="B72" s="114" t="s">
        <v>760</v>
      </c>
      <c r="C72" s="218">
        <v>1495</v>
      </c>
      <c r="D72" s="143" t="s">
        <v>764</v>
      </c>
      <c r="E72" s="210" t="s">
        <v>764</v>
      </c>
      <c r="F72" s="142">
        <v>98748.65</v>
      </c>
      <c r="G72" s="142">
        <v>0</v>
      </c>
      <c r="H72" s="142">
        <v>37070.550000000003</v>
      </c>
      <c r="K72" s="246">
        <v>87646.5</v>
      </c>
      <c r="L72" s="246">
        <v>248614.3</v>
      </c>
      <c r="O72" s="139">
        <v>0</v>
      </c>
      <c r="P72" s="139">
        <v>16144</v>
      </c>
      <c r="R72" s="139">
        <v>408.65</v>
      </c>
      <c r="U72" s="246">
        <v>83706.880000000005</v>
      </c>
      <c r="V72" s="246">
        <v>432862.99</v>
      </c>
      <c r="W72" s="244">
        <v>643685.91</v>
      </c>
      <c r="Y72" s="244">
        <v>333.85</v>
      </c>
      <c r="AA72" s="244">
        <v>737382.5</v>
      </c>
      <c r="AB72" s="244">
        <v>54370</v>
      </c>
      <c r="AC72" s="292">
        <v>811282.5</v>
      </c>
      <c r="AD72" s="292">
        <v>14480</v>
      </c>
      <c r="AE72" s="292">
        <v>11790</v>
      </c>
      <c r="AF72" s="292">
        <v>583939.98</v>
      </c>
      <c r="AG72" s="292">
        <v>75322.3</v>
      </c>
      <c r="AK72" s="211">
        <f t="shared" si="7"/>
        <v>135819.20000000001</v>
      </c>
      <c r="AL72" s="212">
        <f t="shared" si="8"/>
        <v>16552.650000000001</v>
      </c>
      <c r="AM72" s="213">
        <f t="shared" si="9"/>
        <v>119266.55000000002</v>
      </c>
      <c r="AN72" s="148">
        <f t="shared" si="10"/>
        <v>1435772.26</v>
      </c>
      <c r="AO72" s="147">
        <f t="shared" si="11"/>
        <v>1496814.78</v>
      </c>
      <c r="AP72" s="219">
        <f t="shared" si="12"/>
        <v>-61042.520000000019</v>
      </c>
    </row>
    <row r="73" spans="1:42">
      <c r="A73" s="114" t="s">
        <v>759</v>
      </c>
      <c r="B73" s="114" t="s">
        <v>760</v>
      </c>
      <c r="C73" s="218">
        <v>1450</v>
      </c>
      <c r="D73" s="143" t="s">
        <v>765</v>
      </c>
      <c r="E73" s="210" t="s">
        <v>765</v>
      </c>
      <c r="F73" s="142">
        <v>291461.39</v>
      </c>
      <c r="G73" s="142">
        <v>18685</v>
      </c>
      <c r="H73" s="142">
        <v>27420.69</v>
      </c>
      <c r="K73" s="246">
        <v>477686</v>
      </c>
      <c r="L73" s="246">
        <v>135316.45000000001</v>
      </c>
      <c r="O73" s="139">
        <v>0</v>
      </c>
      <c r="R73" s="139">
        <v>0</v>
      </c>
      <c r="U73" s="246">
        <v>-42499.46</v>
      </c>
      <c r="V73" s="246">
        <v>923490.75</v>
      </c>
      <c r="W73" s="244">
        <v>814303.9</v>
      </c>
      <c r="Y73" s="244">
        <v>346.52</v>
      </c>
      <c r="AA73" s="244">
        <v>851071</v>
      </c>
      <c r="AB73" s="244">
        <v>13000</v>
      </c>
      <c r="AC73" s="292">
        <v>1079621</v>
      </c>
      <c r="AD73" s="292">
        <v>3500</v>
      </c>
      <c r="AE73" s="292">
        <v>18554</v>
      </c>
      <c r="AF73" s="292">
        <v>412904.06</v>
      </c>
      <c r="AG73" s="292">
        <v>90564.12</v>
      </c>
      <c r="AJ73" s="292">
        <v>4000</v>
      </c>
      <c r="AK73" s="211">
        <f t="shared" si="7"/>
        <v>337567.08</v>
      </c>
      <c r="AL73" s="212">
        <f t="shared" si="8"/>
        <v>0</v>
      </c>
      <c r="AM73" s="213">
        <f t="shared" si="9"/>
        <v>337567.08</v>
      </c>
      <c r="AN73" s="148">
        <f t="shared" si="10"/>
        <v>1678721.42</v>
      </c>
      <c r="AO73" s="147">
        <f t="shared" si="11"/>
        <v>1609143.1800000002</v>
      </c>
      <c r="AP73" s="219">
        <f t="shared" si="12"/>
        <v>69578.239999999758</v>
      </c>
    </row>
    <row r="74" spans="1:42">
      <c r="A74" s="114" t="s">
        <v>759</v>
      </c>
      <c r="B74" s="114" t="s">
        <v>760</v>
      </c>
      <c r="C74" s="218">
        <v>1869</v>
      </c>
      <c r="D74" s="143" t="s">
        <v>766</v>
      </c>
      <c r="E74" s="210" t="s">
        <v>766</v>
      </c>
      <c r="F74" s="142">
        <v>532097</v>
      </c>
      <c r="G74" s="142">
        <v>2380</v>
      </c>
      <c r="H74" s="142">
        <v>18603.52</v>
      </c>
      <c r="K74" s="246">
        <v>127844.51</v>
      </c>
      <c r="L74" s="246">
        <v>176604.79999999999</v>
      </c>
      <c r="O74" s="139">
        <v>0</v>
      </c>
      <c r="R74" s="139">
        <v>89.72</v>
      </c>
      <c r="U74" s="246">
        <v>-72560.320000000007</v>
      </c>
      <c r="V74" s="246">
        <v>599181.84</v>
      </c>
      <c r="W74" s="244">
        <v>946643.57</v>
      </c>
      <c r="Y74" s="244">
        <v>547.39</v>
      </c>
      <c r="AA74" s="244">
        <v>755893.2</v>
      </c>
      <c r="AB74" s="244">
        <v>157105</v>
      </c>
      <c r="AC74" s="292">
        <v>1036608.2</v>
      </c>
      <c r="AD74" s="292">
        <v>11088</v>
      </c>
      <c r="AE74" s="292">
        <v>26864</v>
      </c>
      <c r="AF74" s="292">
        <v>397913.37</v>
      </c>
      <c r="AG74" s="292">
        <v>53697</v>
      </c>
      <c r="AJ74" s="292">
        <v>3200</v>
      </c>
      <c r="AK74" s="211">
        <f t="shared" si="7"/>
        <v>553080.52</v>
      </c>
      <c r="AL74" s="212">
        <f t="shared" si="8"/>
        <v>89.72</v>
      </c>
      <c r="AM74" s="213">
        <f t="shared" si="9"/>
        <v>552990.80000000005</v>
      </c>
      <c r="AN74" s="148">
        <f t="shared" si="10"/>
        <v>1860189.16</v>
      </c>
      <c r="AO74" s="147">
        <f t="shared" si="11"/>
        <v>1529370.5699999998</v>
      </c>
      <c r="AP74" s="219">
        <f t="shared" si="12"/>
        <v>330818.59000000008</v>
      </c>
    </row>
    <row r="75" spans="1:42">
      <c r="A75" s="114" t="s">
        <v>759</v>
      </c>
      <c r="B75" s="114" t="s">
        <v>760</v>
      </c>
      <c r="C75" s="218">
        <v>2414</v>
      </c>
      <c r="D75" s="143" t="s">
        <v>767</v>
      </c>
      <c r="E75" s="210" t="s">
        <v>767</v>
      </c>
      <c r="F75" s="142">
        <v>406627.54</v>
      </c>
      <c r="G75" s="142">
        <v>97095</v>
      </c>
      <c r="H75" s="142">
        <v>38340.089999999997</v>
      </c>
      <c r="K75" s="246">
        <v>217481.65</v>
      </c>
      <c r="L75" s="246">
        <v>213521.54</v>
      </c>
      <c r="O75" s="139">
        <v>0</v>
      </c>
      <c r="P75" s="139">
        <v>15700</v>
      </c>
      <c r="R75" s="139">
        <v>140.74</v>
      </c>
      <c r="U75" s="246">
        <v>-1092347.67</v>
      </c>
      <c r="V75" s="246">
        <v>1832865.74</v>
      </c>
      <c r="W75" s="244">
        <v>791218.3</v>
      </c>
      <c r="X75" s="244">
        <v>25615</v>
      </c>
      <c r="Y75" s="244">
        <v>391.08</v>
      </c>
      <c r="AA75" s="244">
        <v>908455</v>
      </c>
      <c r="AB75" s="244">
        <v>559064</v>
      </c>
      <c r="AC75" s="292">
        <v>1379257</v>
      </c>
      <c r="AD75" s="292">
        <v>3000</v>
      </c>
      <c r="AE75" s="292">
        <v>3900</v>
      </c>
      <c r="AF75" s="292">
        <v>513377.48</v>
      </c>
      <c r="AG75" s="292">
        <v>164801.89000000001</v>
      </c>
      <c r="AJ75" s="292">
        <v>3700</v>
      </c>
      <c r="AK75" s="211">
        <f t="shared" si="7"/>
        <v>542062.63</v>
      </c>
      <c r="AL75" s="212">
        <f t="shared" si="8"/>
        <v>15840.74</v>
      </c>
      <c r="AM75" s="213">
        <f t="shared" si="9"/>
        <v>526221.89</v>
      </c>
      <c r="AN75" s="148">
        <f t="shared" si="10"/>
        <v>2284743.38</v>
      </c>
      <c r="AO75" s="147">
        <f t="shared" si="11"/>
        <v>2068036.37</v>
      </c>
      <c r="AP75" s="219">
        <f t="shared" si="12"/>
        <v>216707.00999999978</v>
      </c>
    </row>
    <row r="76" spans="1:42">
      <c r="A76" s="114" t="s">
        <v>769</v>
      </c>
      <c r="B76" s="114" t="s">
        <v>770</v>
      </c>
      <c r="C76" s="218">
        <v>1730</v>
      </c>
      <c r="D76" s="143" t="s">
        <v>772</v>
      </c>
      <c r="E76" s="210" t="s">
        <v>772</v>
      </c>
      <c r="F76" s="142">
        <v>338247.98</v>
      </c>
      <c r="G76" s="142">
        <v>22400</v>
      </c>
      <c r="H76" s="142">
        <v>22979.200000000001</v>
      </c>
      <c r="K76" s="246">
        <v>873489.65</v>
      </c>
      <c r="L76" s="246">
        <v>110067.74</v>
      </c>
      <c r="O76" s="139">
        <v>2400</v>
      </c>
      <c r="P76" s="139">
        <v>24446.26</v>
      </c>
      <c r="R76" s="139">
        <v>962</v>
      </c>
      <c r="S76" s="246">
        <v>41750</v>
      </c>
      <c r="U76" s="246">
        <v>-474533.42</v>
      </c>
      <c r="V76" s="246">
        <v>1701541.88</v>
      </c>
      <c r="W76" s="244">
        <v>525917.38</v>
      </c>
      <c r="Y76" s="244">
        <v>608.09</v>
      </c>
      <c r="AA76" s="244">
        <v>577392</v>
      </c>
      <c r="AB76" s="244">
        <v>250140</v>
      </c>
      <c r="AC76" s="292">
        <v>848670</v>
      </c>
      <c r="AE76" s="292">
        <v>14620</v>
      </c>
      <c r="AF76" s="292">
        <v>338156.26</v>
      </c>
      <c r="AG76" s="292">
        <v>79493.36</v>
      </c>
      <c r="AJ76" s="292">
        <v>2500</v>
      </c>
      <c r="AK76" s="211">
        <f t="shared" si="7"/>
        <v>383627.18</v>
      </c>
      <c r="AL76" s="212">
        <f t="shared" si="8"/>
        <v>27808.26</v>
      </c>
      <c r="AM76" s="213">
        <f t="shared" si="9"/>
        <v>355818.92</v>
      </c>
      <c r="AN76" s="148">
        <f t="shared" si="10"/>
        <v>1354057.47</v>
      </c>
      <c r="AO76" s="147">
        <f t="shared" si="11"/>
        <v>1283439.6200000001</v>
      </c>
      <c r="AP76" s="219">
        <f t="shared" si="12"/>
        <v>70617.84999999986</v>
      </c>
    </row>
    <row r="77" spans="1:42">
      <c r="A77" s="114" t="s">
        <v>769</v>
      </c>
      <c r="B77" s="114" t="s">
        <v>770</v>
      </c>
      <c r="C77" s="218">
        <v>2378</v>
      </c>
      <c r="D77" s="143" t="s">
        <v>773</v>
      </c>
      <c r="E77" s="210" t="s">
        <v>773</v>
      </c>
      <c r="F77" s="142">
        <v>462146.35</v>
      </c>
      <c r="G77" s="142">
        <v>58400</v>
      </c>
      <c r="H77" s="142">
        <v>22302.12</v>
      </c>
      <c r="K77" s="246">
        <v>360517.24</v>
      </c>
      <c r="L77" s="246">
        <v>51504.55</v>
      </c>
      <c r="O77" s="139">
        <v>4000</v>
      </c>
      <c r="P77" s="139">
        <v>27463.43</v>
      </c>
      <c r="R77" s="139">
        <v>2198.9499999999998</v>
      </c>
      <c r="U77" s="246">
        <v>-1235447.96</v>
      </c>
      <c r="V77" s="246">
        <v>2052419.41</v>
      </c>
      <c r="W77" s="244">
        <v>683623.21</v>
      </c>
      <c r="Y77" s="244">
        <v>959.07</v>
      </c>
      <c r="AA77" s="244">
        <v>1120364.5</v>
      </c>
      <c r="AB77" s="244">
        <v>653676</v>
      </c>
      <c r="AC77" s="292">
        <v>1684823.5</v>
      </c>
      <c r="AE77" s="292">
        <v>38426</v>
      </c>
      <c r="AF77" s="292">
        <v>521057.9</v>
      </c>
      <c r="AG77" s="292">
        <v>107578.95</v>
      </c>
      <c r="AJ77" s="292">
        <v>2500</v>
      </c>
      <c r="AK77" s="211">
        <f t="shared" si="7"/>
        <v>542848.47</v>
      </c>
      <c r="AL77" s="212">
        <f t="shared" si="8"/>
        <v>33662.379999999997</v>
      </c>
      <c r="AM77" s="213">
        <f t="shared" si="9"/>
        <v>509186.08999999997</v>
      </c>
      <c r="AN77" s="148">
        <f t="shared" si="10"/>
        <v>2458622.7799999998</v>
      </c>
      <c r="AO77" s="147">
        <f t="shared" si="11"/>
        <v>2354386.35</v>
      </c>
      <c r="AP77" s="219">
        <f t="shared" si="12"/>
        <v>104236.4299999997</v>
      </c>
    </row>
    <row r="78" spans="1:42">
      <c r="A78" s="114" t="s">
        <v>769</v>
      </c>
      <c r="B78" s="114" t="s">
        <v>770</v>
      </c>
      <c r="C78" s="218">
        <v>2982</v>
      </c>
      <c r="D78" s="143" t="s">
        <v>774</v>
      </c>
      <c r="E78" s="210" t="s">
        <v>774</v>
      </c>
      <c r="F78" s="142">
        <v>306450.57</v>
      </c>
      <c r="G78" s="142">
        <v>22400</v>
      </c>
      <c r="H78" s="142">
        <v>27122.97</v>
      </c>
      <c r="K78" s="246">
        <v>361904.51</v>
      </c>
      <c r="L78" s="246">
        <v>28236.18</v>
      </c>
      <c r="O78" s="139">
        <v>500</v>
      </c>
      <c r="P78" s="139">
        <v>29394.32</v>
      </c>
      <c r="R78" s="139">
        <v>3172.5</v>
      </c>
      <c r="U78" s="246">
        <v>-1190892.1299999999</v>
      </c>
      <c r="V78" s="246">
        <v>2038156.59</v>
      </c>
      <c r="W78" s="244">
        <v>515225.22</v>
      </c>
      <c r="Y78" s="244">
        <v>935.19</v>
      </c>
      <c r="AA78" s="244">
        <v>702824</v>
      </c>
      <c r="AB78" s="244">
        <v>252520</v>
      </c>
      <c r="AC78" s="292">
        <v>981962</v>
      </c>
      <c r="AE78" s="292">
        <v>22350</v>
      </c>
      <c r="AF78" s="292">
        <v>518184.43</v>
      </c>
      <c r="AG78" s="292">
        <v>80725.03</v>
      </c>
      <c r="AJ78" s="292">
        <v>2500</v>
      </c>
      <c r="AK78" s="211">
        <f t="shared" si="7"/>
        <v>355973.54000000004</v>
      </c>
      <c r="AL78" s="212">
        <f t="shared" si="8"/>
        <v>33066.82</v>
      </c>
      <c r="AM78" s="213">
        <f t="shared" si="9"/>
        <v>322906.72000000003</v>
      </c>
      <c r="AN78" s="148">
        <f t="shared" si="10"/>
        <v>1471504.41</v>
      </c>
      <c r="AO78" s="147">
        <f t="shared" si="11"/>
        <v>1605721.46</v>
      </c>
      <c r="AP78" s="219">
        <f t="shared" si="12"/>
        <v>-134217.05000000005</v>
      </c>
    </row>
    <row r="79" spans="1:42">
      <c r="A79" s="114" t="s">
        <v>769</v>
      </c>
      <c r="B79" s="114" t="s">
        <v>770</v>
      </c>
      <c r="C79" s="218">
        <v>2602</v>
      </c>
      <c r="D79" s="143" t="s">
        <v>775</v>
      </c>
      <c r="E79" s="210" t="s">
        <v>775</v>
      </c>
      <c r="F79" s="142">
        <v>629230.51</v>
      </c>
      <c r="G79" s="142">
        <v>16800</v>
      </c>
      <c r="H79" s="142">
        <v>17950.14</v>
      </c>
      <c r="K79" s="246">
        <v>1046855.83</v>
      </c>
      <c r="L79" s="246">
        <v>67729.67</v>
      </c>
      <c r="O79" s="139">
        <v>0</v>
      </c>
      <c r="P79" s="139">
        <v>21709.55</v>
      </c>
      <c r="R79" s="139">
        <v>1332.96</v>
      </c>
      <c r="U79" s="246">
        <v>-407470.53</v>
      </c>
      <c r="V79" s="246">
        <v>2089445.48</v>
      </c>
      <c r="W79" s="244">
        <v>568993.17000000004</v>
      </c>
      <c r="Y79" s="244">
        <v>1236.92</v>
      </c>
      <c r="AA79" s="244">
        <v>714120</v>
      </c>
      <c r="AB79" s="244">
        <v>270500</v>
      </c>
      <c r="AC79" s="292">
        <v>1001498</v>
      </c>
      <c r="AD79" s="292">
        <v>9152</v>
      </c>
      <c r="AE79" s="292">
        <v>22526</v>
      </c>
      <c r="AF79" s="292">
        <v>339216.96</v>
      </c>
      <c r="AG79" s="292">
        <v>106408.44</v>
      </c>
      <c r="AJ79" s="292">
        <v>2500</v>
      </c>
      <c r="AK79" s="211">
        <f t="shared" si="7"/>
        <v>663980.65</v>
      </c>
      <c r="AL79" s="212">
        <f t="shared" si="8"/>
        <v>23042.51</v>
      </c>
      <c r="AM79" s="213">
        <f t="shared" si="9"/>
        <v>640938.14</v>
      </c>
      <c r="AN79" s="148">
        <f t="shared" si="10"/>
        <v>1554850.09</v>
      </c>
      <c r="AO79" s="147">
        <f t="shared" si="11"/>
        <v>1481301.4</v>
      </c>
      <c r="AP79" s="219">
        <f t="shared" si="12"/>
        <v>73548.690000000177</v>
      </c>
    </row>
    <row r="80" spans="1:42">
      <c r="A80" s="114" t="s">
        <v>769</v>
      </c>
      <c r="B80" s="114" t="s">
        <v>770</v>
      </c>
      <c r="C80" s="218">
        <v>4361</v>
      </c>
      <c r="D80" s="143" t="s">
        <v>776</v>
      </c>
      <c r="E80" s="210" t="s">
        <v>776</v>
      </c>
      <c r="F80" s="142">
        <v>717242.72</v>
      </c>
      <c r="G80" s="142">
        <v>0</v>
      </c>
      <c r="H80" s="142">
        <v>11074.62</v>
      </c>
      <c r="K80" s="246">
        <v>556573.23</v>
      </c>
      <c r="L80" s="246">
        <v>111980.98</v>
      </c>
      <c r="P80" s="139">
        <v>24848.77</v>
      </c>
      <c r="R80" s="139">
        <v>11</v>
      </c>
      <c r="U80" s="246">
        <v>-716821.05</v>
      </c>
      <c r="V80" s="246">
        <v>1725194.64</v>
      </c>
      <c r="W80" s="244">
        <v>686909.02</v>
      </c>
      <c r="Y80" s="244">
        <v>1137.92</v>
      </c>
      <c r="AA80" s="244">
        <v>1117265</v>
      </c>
      <c r="AB80" s="244">
        <v>439820</v>
      </c>
      <c r="AC80" s="292">
        <v>1507253</v>
      </c>
      <c r="AE80" s="292">
        <v>24032</v>
      </c>
      <c r="AF80" s="292">
        <v>256316.72</v>
      </c>
      <c r="AG80" s="292">
        <v>93892.03</v>
      </c>
      <c r="AK80" s="211">
        <f t="shared" si="7"/>
        <v>728317.34</v>
      </c>
      <c r="AL80" s="212">
        <f t="shared" si="8"/>
        <v>24859.77</v>
      </c>
      <c r="AM80" s="213">
        <f t="shared" si="9"/>
        <v>703457.57</v>
      </c>
      <c r="AN80" s="148">
        <f t="shared" si="10"/>
        <v>2245131.94</v>
      </c>
      <c r="AO80" s="147">
        <f t="shared" si="11"/>
        <v>1881493.75</v>
      </c>
      <c r="AP80" s="219">
        <f t="shared" si="12"/>
        <v>363638.18999999994</v>
      </c>
    </row>
    <row r="81" spans="1:42">
      <c r="A81" s="114" t="s">
        <v>769</v>
      </c>
      <c r="B81" s="114" t="s">
        <v>770</v>
      </c>
      <c r="C81" s="218">
        <v>2692</v>
      </c>
      <c r="D81" s="143" t="s">
        <v>777</v>
      </c>
      <c r="E81" s="210" t="s">
        <v>777</v>
      </c>
      <c r="F81" s="142">
        <v>343379.01</v>
      </c>
      <c r="G81" s="142">
        <v>0</v>
      </c>
      <c r="H81" s="142">
        <v>26173.91</v>
      </c>
      <c r="K81" s="246">
        <v>169155.7</v>
      </c>
      <c r="L81" s="246">
        <v>-19736.32</v>
      </c>
      <c r="O81" s="139">
        <v>300</v>
      </c>
      <c r="P81" s="139">
        <v>25384.32</v>
      </c>
      <c r="R81" s="139">
        <v>987.53</v>
      </c>
      <c r="U81" s="246">
        <v>-273172.99</v>
      </c>
      <c r="V81" s="246">
        <v>613262.28</v>
      </c>
      <c r="W81" s="244">
        <v>518774.58</v>
      </c>
      <c r="Y81" s="244">
        <v>558.9</v>
      </c>
      <c r="AA81" s="244">
        <v>1080319.5</v>
      </c>
      <c r="AB81" s="244">
        <v>295290</v>
      </c>
      <c r="AC81" s="292">
        <v>1403594.5</v>
      </c>
      <c r="AE81" s="292">
        <v>19620</v>
      </c>
      <c r="AF81" s="292">
        <v>274075.92</v>
      </c>
      <c r="AG81" s="292">
        <v>42941.4</v>
      </c>
      <c r="AJ81" s="292">
        <v>2500</v>
      </c>
      <c r="AK81" s="211">
        <f t="shared" si="7"/>
        <v>369552.92</v>
      </c>
      <c r="AL81" s="212">
        <f t="shared" si="8"/>
        <v>26671.85</v>
      </c>
      <c r="AM81" s="213">
        <f t="shared" si="9"/>
        <v>342881.07</v>
      </c>
      <c r="AN81" s="148">
        <f t="shared" si="10"/>
        <v>1894942.98</v>
      </c>
      <c r="AO81" s="147">
        <f t="shared" si="11"/>
        <v>1742731.8199999998</v>
      </c>
      <c r="AP81" s="219">
        <f t="shared" si="12"/>
        <v>152211.16000000015</v>
      </c>
    </row>
    <row r="82" spans="1:42">
      <c r="A82" s="114" t="s">
        <v>769</v>
      </c>
      <c r="B82" s="114" t="s">
        <v>770</v>
      </c>
      <c r="C82" s="218">
        <v>718</v>
      </c>
      <c r="D82" s="143" t="s">
        <v>778</v>
      </c>
      <c r="E82" s="210" t="s">
        <v>778</v>
      </c>
      <c r="F82" s="142">
        <v>359915.22</v>
      </c>
      <c r="G82" s="142">
        <v>22400</v>
      </c>
      <c r="H82" s="142">
        <v>29432.560000000001</v>
      </c>
      <c r="K82" s="246">
        <v>225033.65</v>
      </c>
      <c r="L82" s="246">
        <v>109802.43</v>
      </c>
      <c r="O82" s="139">
        <v>2200</v>
      </c>
      <c r="P82" s="139">
        <v>18009.169999999998</v>
      </c>
      <c r="R82" s="139">
        <v>770.56</v>
      </c>
      <c r="U82" s="246">
        <v>-125562.23</v>
      </c>
      <c r="V82" s="246">
        <v>788047.76</v>
      </c>
      <c r="W82" s="244">
        <v>441799.05</v>
      </c>
      <c r="X82" s="244">
        <v>4000</v>
      </c>
      <c r="Y82" s="244">
        <v>579.24</v>
      </c>
      <c r="AA82" s="244">
        <v>434988</v>
      </c>
      <c r="AB82" s="244">
        <v>236040</v>
      </c>
      <c r="AC82" s="292">
        <v>690516</v>
      </c>
      <c r="AD82" s="292">
        <v>6872</v>
      </c>
      <c r="AE82" s="292">
        <v>11560</v>
      </c>
      <c r="AF82" s="292">
        <v>189523.26</v>
      </c>
      <c r="AG82" s="292">
        <v>153316.43</v>
      </c>
      <c r="AJ82" s="292">
        <v>2500</v>
      </c>
      <c r="AK82" s="211">
        <f t="shared" si="7"/>
        <v>411747.77999999997</v>
      </c>
      <c r="AL82" s="212">
        <f t="shared" si="8"/>
        <v>20979.73</v>
      </c>
      <c r="AM82" s="213">
        <f t="shared" si="9"/>
        <v>390768.05</v>
      </c>
      <c r="AN82" s="148">
        <f t="shared" si="10"/>
        <v>1117406.29</v>
      </c>
      <c r="AO82" s="147">
        <f t="shared" si="11"/>
        <v>1054287.69</v>
      </c>
      <c r="AP82" s="219">
        <f t="shared" si="12"/>
        <v>63118.600000000093</v>
      </c>
    </row>
    <row r="83" spans="1:42">
      <c r="A83" s="114" t="s">
        <v>769</v>
      </c>
      <c r="B83" s="114" t="s">
        <v>770</v>
      </c>
      <c r="C83" s="218">
        <v>699</v>
      </c>
      <c r="D83" s="143" t="s">
        <v>779</v>
      </c>
      <c r="E83" s="210" t="s">
        <v>779</v>
      </c>
      <c r="F83" s="142">
        <v>498934.31</v>
      </c>
      <c r="G83" s="142">
        <v>0</v>
      </c>
      <c r="H83" s="142">
        <v>32654.98</v>
      </c>
      <c r="K83" s="246">
        <v>331298.86</v>
      </c>
      <c r="L83" s="246">
        <v>39517.35</v>
      </c>
      <c r="O83" s="139">
        <v>0</v>
      </c>
      <c r="P83" s="139">
        <v>17673.28</v>
      </c>
      <c r="R83" s="139">
        <v>868.3</v>
      </c>
      <c r="U83" s="246">
        <v>572098.26</v>
      </c>
      <c r="V83" s="246">
        <v>123193.16</v>
      </c>
      <c r="W83" s="244">
        <v>429934.13</v>
      </c>
      <c r="Y83" s="244">
        <v>822.59</v>
      </c>
      <c r="AA83" s="244">
        <v>624032.62</v>
      </c>
      <c r="AB83" s="244">
        <v>258930</v>
      </c>
      <c r="AC83" s="292">
        <v>901630.62</v>
      </c>
      <c r="AD83" s="292">
        <v>9252</v>
      </c>
      <c r="AF83" s="292">
        <v>185131.58</v>
      </c>
      <c r="AG83" s="292">
        <v>26632.639999999999</v>
      </c>
      <c r="AJ83" s="292">
        <v>2500</v>
      </c>
      <c r="AK83" s="211">
        <f t="shared" si="7"/>
        <v>531589.29</v>
      </c>
      <c r="AL83" s="212">
        <f t="shared" si="8"/>
        <v>18541.579999999998</v>
      </c>
      <c r="AM83" s="213">
        <f t="shared" si="9"/>
        <v>513047.71</v>
      </c>
      <c r="AN83" s="148">
        <f t="shared" si="10"/>
        <v>1313719.3400000001</v>
      </c>
      <c r="AO83" s="147">
        <f t="shared" si="11"/>
        <v>1125146.8399999999</v>
      </c>
      <c r="AP83" s="219">
        <f t="shared" si="12"/>
        <v>188572.50000000023</v>
      </c>
    </row>
    <row r="84" spans="1:42">
      <c r="A84" s="114" t="s">
        <v>769</v>
      </c>
      <c r="B84" s="114" t="s">
        <v>770</v>
      </c>
      <c r="C84" s="218">
        <v>768</v>
      </c>
      <c r="D84" s="143" t="s">
        <v>780</v>
      </c>
      <c r="E84" s="210" t="s">
        <v>780</v>
      </c>
      <c r="F84" s="142">
        <v>459304.96000000002</v>
      </c>
      <c r="G84" s="142">
        <v>6600</v>
      </c>
      <c r="H84" s="142">
        <v>14543.34</v>
      </c>
      <c r="K84" s="246">
        <v>543795.84</v>
      </c>
      <c r="L84" s="246">
        <v>42786.8</v>
      </c>
      <c r="O84" s="139">
        <v>0</v>
      </c>
      <c r="P84" s="139">
        <v>22445.58</v>
      </c>
      <c r="R84" s="139">
        <v>806.01</v>
      </c>
      <c r="U84" s="246">
        <v>-1105945.18</v>
      </c>
      <c r="V84" s="246">
        <v>2101746.27</v>
      </c>
      <c r="W84" s="244">
        <v>436117.25</v>
      </c>
      <c r="Y84" s="244">
        <v>845.89</v>
      </c>
      <c r="AA84" s="244">
        <v>559401.5</v>
      </c>
      <c r="AB84" s="244">
        <v>251220</v>
      </c>
      <c r="AC84" s="292">
        <v>833489.5</v>
      </c>
      <c r="AD84" s="292">
        <v>9152</v>
      </c>
      <c r="AE84" s="292">
        <v>9070</v>
      </c>
      <c r="AF84" s="292">
        <v>259417.76</v>
      </c>
      <c r="AG84" s="292">
        <v>85977.12</v>
      </c>
      <c r="AJ84" s="292">
        <v>2500</v>
      </c>
      <c r="AK84" s="211">
        <f t="shared" si="7"/>
        <v>480448.30000000005</v>
      </c>
      <c r="AL84" s="212">
        <f t="shared" si="8"/>
        <v>23251.59</v>
      </c>
      <c r="AM84" s="213">
        <f t="shared" si="9"/>
        <v>457196.71</v>
      </c>
      <c r="AN84" s="148">
        <f t="shared" si="10"/>
        <v>1247584.6400000001</v>
      </c>
      <c r="AO84" s="147">
        <f t="shared" si="11"/>
        <v>1199606.3799999999</v>
      </c>
      <c r="AP84" s="219">
        <f t="shared" si="12"/>
        <v>47978.260000000242</v>
      </c>
    </row>
    <row r="85" spans="1:42">
      <c r="A85" s="114" t="s">
        <v>782</v>
      </c>
      <c r="B85" s="114" t="s">
        <v>783</v>
      </c>
      <c r="C85" s="218">
        <v>3815</v>
      </c>
      <c r="D85" s="143" t="s">
        <v>785</v>
      </c>
      <c r="E85" s="210" t="s">
        <v>785</v>
      </c>
      <c r="F85" s="142">
        <v>382042.35</v>
      </c>
      <c r="G85" s="142">
        <v>0</v>
      </c>
      <c r="H85" s="142">
        <v>38442.76</v>
      </c>
      <c r="K85" s="246">
        <v>1022027.43</v>
      </c>
      <c r="L85" s="246">
        <v>137635.51999999999</v>
      </c>
      <c r="P85" s="139">
        <v>9700</v>
      </c>
      <c r="R85" s="139">
        <v>0</v>
      </c>
      <c r="S85" s="246">
        <v>21</v>
      </c>
      <c r="U85" s="246">
        <v>428369.16</v>
      </c>
      <c r="V85" s="246">
        <v>1047464</v>
      </c>
      <c r="W85" s="244">
        <v>732210.84</v>
      </c>
      <c r="X85" s="244">
        <v>228596.5</v>
      </c>
      <c r="Y85" s="244">
        <v>593.95000000000005</v>
      </c>
      <c r="AA85" s="244">
        <v>515180.31</v>
      </c>
      <c r="AC85" s="292">
        <v>751353.31</v>
      </c>
      <c r="AE85" s="292">
        <v>50724</v>
      </c>
      <c r="AF85" s="292">
        <v>482280.73</v>
      </c>
      <c r="AG85" s="292">
        <v>97629.66</v>
      </c>
      <c r="AK85" s="211">
        <f t="shared" si="7"/>
        <v>420485.11</v>
      </c>
      <c r="AL85" s="212">
        <f t="shared" si="8"/>
        <v>9700</v>
      </c>
      <c r="AM85" s="213">
        <f t="shared" si="9"/>
        <v>410785.11</v>
      </c>
      <c r="AN85" s="148">
        <f t="shared" si="10"/>
        <v>1476581.5999999999</v>
      </c>
      <c r="AO85" s="147">
        <f t="shared" si="11"/>
        <v>1381987.7</v>
      </c>
      <c r="AP85" s="219">
        <f t="shared" si="12"/>
        <v>94593.899999999907</v>
      </c>
    </row>
    <row r="86" spans="1:42">
      <c r="A86" s="114" t="s">
        <v>782</v>
      </c>
      <c r="B86" s="114" t="s">
        <v>783</v>
      </c>
      <c r="C86" s="218">
        <v>7508</v>
      </c>
      <c r="D86" s="143" t="s">
        <v>786</v>
      </c>
      <c r="E86" s="210" t="s">
        <v>786</v>
      </c>
      <c r="F86" s="142">
        <v>810306.99</v>
      </c>
      <c r="G86" s="142">
        <v>45229</v>
      </c>
      <c r="H86" s="142">
        <v>115079.97</v>
      </c>
      <c r="K86" s="246">
        <v>2999247.39</v>
      </c>
      <c r="L86" s="246">
        <v>1120738.56</v>
      </c>
      <c r="O86" s="139">
        <v>6950</v>
      </c>
      <c r="R86" s="139">
        <v>183608.98</v>
      </c>
      <c r="S86" s="246">
        <v>54</v>
      </c>
      <c r="T86" s="246">
        <v>4578987.6500000004</v>
      </c>
      <c r="U86" s="246">
        <v>1311.9</v>
      </c>
      <c r="W86" s="244">
        <v>1456402.43</v>
      </c>
      <c r="X86" s="244">
        <v>565246</v>
      </c>
      <c r="Y86" s="244">
        <v>617.95000000000005</v>
      </c>
      <c r="AA86" s="244">
        <v>1311210</v>
      </c>
      <c r="AC86" s="292">
        <v>2151424</v>
      </c>
      <c r="AE86" s="292">
        <v>38542</v>
      </c>
      <c r="AF86" s="292">
        <v>460901.22</v>
      </c>
      <c r="AG86" s="292">
        <v>362919.78</v>
      </c>
      <c r="AK86" s="211">
        <f t="shared" si="7"/>
        <v>970615.96</v>
      </c>
      <c r="AL86" s="212">
        <f t="shared" si="8"/>
        <v>190558.98</v>
      </c>
      <c r="AM86" s="213">
        <f t="shared" si="9"/>
        <v>780056.98</v>
      </c>
      <c r="AN86" s="148">
        <f t="shared" si="10"/>
        <v>3333476.38</v>
      </c>
      <c r="AO86" s="147">
        <f t="shared" si="11"/>
        <v>3013787</v>
      </c>
      <c r="AP86" s="219">
        <f t="shared" si="12"/>
        <v>319689.37999999989</v>
      </c>
    </row>
    <row r="87" spans="1:42">
      <c r="A87" s="114" t="s">
        <v>782</v>
      </c>
      <c r="B87" s="114" t="s">
        <v>783</v>
      </c>
      <c r="C87" s="218">
        <v>7132</v>
      </c>
      <c r="D87" s="143" t="s">
        <v>787</v>
      </c>
      <c r="E87" s="210" t="s">
        <v>787</v>
      </c>
      <c r="F87" s="142">
        <v>440392.82</v>
      </c>
      <c r="H87" s="142">
        <v>71969.47</v>
      </c>
      <c r="K87" s="246">
        <v>1296611.74</v>
      </c>
      <c r="L87" s="246">
        <v>3633666.46</v>
      </c>
      <c r="P87" s="139">
        <v>78040.95</v>
      </c>
      <c r="R87" s="139">
        <v>4835</v>
      </c>
      <c r="U87" s="246">
        <v>4089977.85</v>
      </c>
      <c r="V87" s="246">
        <v>1212550.31</v>
      </c>
      <c r="W87" s="244">
        <v>1988161.69</v>
      </c>
      <c r="Y87" s="244">
        <v>1338.85</v>
      </c>
      <c r="AA87" s="244">
        <v>1603822.5</v>
      </c>
      <c r="AC87" s="292">
        <v>2680356.5</v>
      </c>
      <c r="AE87" s="292">
        <v>8020</v>
      </c>
      <c r="AF87" s="292">
        <v>650593.97</v>
      </c>
      <c r="AG87" s="292">
        <v>197116.19</v>
      </c>
      <c r="AK87" s="211">
        <f t="shared" si="7"/>
        <v>512362.29000000004</v>
      </c>
      <c r="AL87" s="212">
        <f t="shared" si="8"/>
        <v>82875.95</v>
      </c>
      <c r="AM87" s="213">
        <f t="shared" si="9"/>
        <v>429486.34</v>
      </c>
      <c r="AN87" s="148">
        <f t="shared" si="10"/>
        <v>3593323.04</v>
      </c>
      <c r="AO87" s="147">
        <f t="shared" si="11"/>
        <v>3536086.6599999997</v>
      </c>
      <c r="AP87" s="219">
        <f t="shared" si="12"/>
        <v>57236.380000000354</v>
      </c>
    </row>
    <row r="88" spans="1:42">
      <c r="A88" s="114" t="s">
        <v>782</v>
      </c>
      <c r="B88" s="114" t="s">
        <v>783</v>
      </c>
      <c r="C88" s="218">
        <v>4586</v>
      </c>
      <c r="D88" s="143" t="s">
        <v>788</v>
      </c>
      <c r="E88" s="210" t="s">
        <v>788</v>
      </c>
      <c r="F88" s="142">
        <v>226684.45</v>
      </c>
      <c r="G88" s="142">
        <v>0</v>
      </c>
      <c r="H88" s="142">
        <v>112946.47</v>
      </c>
      <c r="K88" s="246">
        <v>1116026.3500000001</v>
      </c>
      <c r="L88" s="246">
        <v>241598.99</v>
      </c>
      <c r="O88" s="139">
        <v>15835</v>
      </c>
      <c r="P88" s="139">
        <v>57196.98</v>
      </c>
      <c r="R88" s="139">
        <v>1160</v>
      </c>
      <c r="T88" s="246">
        <v>603642.86</v>
      </c>
      <c r="V88" s="246">
        <v>1047464</v>
      </c>
      <c r="W88" s="244">
        <v>1011621.62</v>
      </c>
      <c r="Y88" s="244">
        <v>692.82</v>
      </c>
      <c r="AA88" s="244">
        <v>493675</v>
      </c>
      <c r="AC88" s="292">
        <v>889750</v>
      </c>
      <c r="AD88" s="292">
        <v>12666</v>
      </c>
      <c r="AE88" s="292">
        <v>1360</v>
      </c>
      <c r="AF88" s="292">
        <v>588767.6</v>
      </c>
      <c r="AG88" s="292">
        <v>41488.42</v>
      </c>
      <c r="AK88" s="211">
        <f t="shared" si="7"/>
        <v>339630.92000000004</v>
      </c>
      <c r="AL88" s="212">
        <f t="shared" si="8"/>
        <v>74191.98000000001</v>
      </c>
      <c r="AM88" s="213">
        <f t="shared" si="9"/>
        <v>265438.94000000006</v>
      </c>
      <c r="AN88" s="148">
        <f t="shared" si="10"/>
        <v>1505989.44</v>
      </c>
      <c r="AO88" s="147">
        <f t="shared" si="11"/>
        <v>1534032.02</v>
      </c>
      <c r="AP88" s="219">
        <f t="shared" si="12"/>
        <v>-28042.580000000075</v>
      </c>
    </row>
    <row r="89" spans="1:42">
      <c r="A89" s="114" t="s">
        <v>782</v>
      </c>
      <c r="B89" s="114" t="s">
        <v>783</v>
      </c>
      <c r="C89" s="218">
        <v>3953</v>
      </c>
      <c r="D89" s="143" t="s">
        <v>789</v>
      </c>
      <c r="E89" s="210" t="s">
        <v>789</v>
      </c>
      <c r="F89" s="142">
        <v>264753.53999999998</v>
      </c>
      <c r="G89" s="142">
        <v>0</v>
      </c>
      <c r="H89" s="142">
        <v>377231.03</v>
      </c>
      <c r="K89" s="246">
        <v>1470706.92</v>
      </c>
      <c r="L89" s="246">
        <v>-754829.63</v>
      </c>
      <c r="O89" s="139">
        <v>0</v>
      </c>
      <c r="Q89" s="139">
        <v>124584</v>
      </c>
      <c r="R89" s="139">
        <v>93</v>
      </c>
      <c r="S89" s="246">
        <v>100</v>
      </c>
      <c r="U89" s="246">
        <v>1320565.05</v>
      </c>
      <c r="W89" s="244">
        <v>1008813.34</v>
      </c>
      <c r="X89" s="244">
        <v>69200</v>
      </c>
      <c r="Y89" s="244">
        <v>415.22</v>
      </c>
      <c r="AA89" s="244">
        <v>722700</v>
      </c>
      <c r="AC89" s="292">
        <v>1343457</v>
      </c>
      <c r="AD89" s="292">
        <v>7120</v>
      </c>
      <c r="AE89" s="292">
        <v>8737</v>
      </c>
      <c r="AF89" s="292">
        <v>375850.19</v>
      </c>
      <c r="AG89" s="292">
        <v>153444.56</v>
      </c>
      <c r="AK89" s="211">
        <f t="shared" si="7"/>
        <v>641984.57000000007</v>
      </c>
      <c r="AL89" s="212">
        <f t="shared" si="8"/>
        <v>124677</v>
      </c>
      <c r="AM89" s="213">
        <f t="shared" si="9"/>
        <v>517307.57000000007</v>
      </c>
      <c r="AN89" s="148">
        <f t="shared" si="10"/>
        <v>1801128.5599999998</v>
      </c>
      <c r="AO89" s="147">
        <f t="shared" si="11"/>
        <v>1888608.75</v>
      </c>
      <c r="AP89" s="219">
        <f t="shared" si="12"/>
        <v>-87480.190000000177</v>
      </c>
    </row>
    <row r="90" spans="1:42">
      <c r="A90" s="114" t="s">
        <v>782</v>
      </c>
      <c r="B90" s="114" t="s">
        <v>783</v>
      </c>
      <c r="C90" s="218">
        <v>1775</v>
      </c>
      <c r="D90" s="143" t="s">
        <v>790</v>
      </c>
      <c r="E90" s="210" t="s">
        <v>790</v>
      </c>
      <c r="F90" s="142">
        <v>212414.91</v>
      </c>
      <c r="G90" s="142">
        <v>32504</v>
      </c>
      <c r="H90" s="142">
        <v>20928.45</v>
      </c>
      <c r="K90" s="246">
        <v>367641.97</v>
      </c>
      <c r="L90" s="246">
        <v>155320.26</v>
      </c>
      <c r="P90" s="139">
        <v>30483</v>
      </c>
      <c r="R90" s="139">
        <v>34200</v>
      </c>
      <c r="U90" s="246">
        <v>-381875.23</v>
      </c>
      <c r="V90" s="246">
        <v>1047464</v>
      </c>
      <c r="W90" s="244">
        <v>570511.85</v>
      </c>
      <c r="X90" s="244">
        <v>39525</v>
      </c>
      <c r="Y90" s="244">
        <v>390.13</v>
      </c>
      <c r="AA90" s="244">
        <v>391470</v>
      </c>
      <c r="AC90" s="292">
        <v>571436</v>
      </c>
      <c r="AD90" s="292">
        <v>16488</v>
      </c>
      <c r="AF90" s="292">
        <v>211879.7</v>
      </c>
      <c r="AG90" s="292">
        <v>61555.46</v>
      </c>
      <c r="AJ90" s="292">
        <v>82000</v>
      </c>
      <c r="AK90" s="211">
        <f t="shared" si="7"/>
        <v>265847.36</v>
      </c>
      <c r="AL90" s="212">
        <f t="shared" si="8"/>
        <v>64683</v>
      </c>
      <c r="AM90" s="213">
        <f t="shared" si="9"/>
        <v>201164.36</v>
      </c>
      <c r="AN90" s="148">
        <f t="shared" si="10"/>
        <v>1001896.98</v>
      </c>
      <c r="AO90" s="147">
        <f t="shared" si="11"/>
        <v>943359.15999999992</v>
      </c>
      <c r="AP90" s="219">
        <f t="shared" si="12"/>
        <v>58537.820000000065</v>
      </c>
    </row>
    <row r="91" spans="1:42">
      <c r="A91" s="114" t="s">
        <v>782</v>
      </c>
      <c r="B91" s="114" t="s">
        <v>783</v>
      </c>
      <c r="C91" s="218">
        <v>5971</v>
      </c>
      <c r="D91" s="143" t="s">
        <v>791</v>
      </c>
      <c r="E91" s="210" t="s">
        <v>791</v>
      </c>
      <c r="F91" s="142">
        <v>363756.58</v>
      </c>
      <c r="G91" s="142">
        <v>0</v>
      </c>
      <c r="H91" s="142">
        <v>164600.54999999999</v>
      </c>
      <c r="K91" s="246">
        <v>8918027.6799999997</v>
      </c>
      <c r="L91" s="246">
        <v>213044.16</v>
      </c>
      <c r="O91" s="139">
        <v>0</v>
      </c>
      <c r="P91" s="139">
        <v>46425</v>
      </c>
      <c r="Q91" s="139">
        <v>190765.5</v>
      </c>
      <c r="R91" s="139">
        <v>0.27</v>
      </c>
      <c r="U91" s="246">
        <v>8100709.4000000004</v>
      </c>
      <c r="V91" s="246">
        <v>1215671.21</v>
      </c>
      <c r="W91" s="244">
        <v>1612267.71</v>
      </c>
      <c r="X91" s="244">
        <v>1800</v>
      </c>
      <c r="Y91" s="244">
        <v>617.41999999999996</v>
      </c>
      <c r="AA91" s="244">
        <v>1302660</v>
      </c>
      <c r="AB91" s="244">
        <v>36</v>
      </c>
      <c r="AC91" s="292">
        <v>2165736</v>
      </c>
      <c r="AE91" s="292">
        <v>10126</v>
      </c>
      <c r="AF91" s="292">
        <v>317123.68</v>
      </c>
      <c r="AG91" s="292">
        <v>194537.86</v>
      </c>
      <c r="AJ91" s="292">
        <v>124000</v>
      </c>
      <c r="AK91" s="211">
        <f t="shared" si="7"/>
        <v>528357.13</v>
      </c>
      <c r="AL91" s="212">
        <f t="shared" si="8"/>
        <v>237190.77</v>
      </c>
      <c r="AM91" s="213">
        <f t="shared" si="9"/>
        <v>291166.36</v>
      </c>
      <c r="AN91" s="148">
        <f t="shared" si="10"/>
        <v>2917381.13</v>
      </c>
      <c r="AO91" s="147">
        <f t="shared" si="11"/>
        <v>2811523.54</v>
      </c>
      <c r="AP91" s="219">
        <f t="shared" si="12"/>
        <v>105857.58999999985</v>
      </c>
    </row>
    <row r="92" spans="1:42">
      <c r="A92" s="114" t="s">
        <v>782</v>
      </c>
      <c r="B92" s="114" t="s">
        <v>783</v>
      </c>
      <c r="C92" s="218">
        <v>1682</v>
      </c>
      <c r="D92" s="143" t="s">
        <v>792</v>
      </c>
      <c r="E92" s="210" t="s">
        <v>792</v>
      </c>
      <c r="F92" s="142">
        <v>124736.77</v>
      </c>
      <c r="G92" s="142">
        <v>50</v>
      </c>
      <c r="H92" s="142">
        <v>7405.97</v>
      </c>
      <c r="K92" s="246">
        <v>1327185.3799999999</v>
      </c>
      <c r="L92" s="246">
        <v>140637.25</v>
      </c>
      <c r="P92" s="139">
        <v>18824</v>
      </c>
      <c r="Q92" s="139">
        <v>18</v>
      </c>
      <c r="R92" s="139">
        <v>0</v>
      </c>
      <c r="U92" s="246">
        <v>-134654.38</v>
      </c>
      <c r="V92" s="246">
        <v>1849378.08</v>
      </c>
      <c r="W92" s="244">
        <v>423330.5</v>
      </c>
      <c r="Y92" s="244">
        <v>448.6</v>
      </c>
      <c r="AA92" s="244">
        <v>847410</v>
      </c>
      <c r="AC92" s="292">
        <v>1002489</v>
      </c>
      <c r="AD92" s="292">
        <v>24000</v>
      </c>
      <c r="AE92" s="292">
        <v>16986</v>
      </c>
      <c r="AF92" s="292">
        <v>220865.57</v>
      </c>
      <c r="AG92" s="292">
        <v>140398.85999999999</v>
      </c>
      <c r="AK92" s="211">
        <f t="shared" si="7"/>
        <v>132192.74</v>
      </c>
      <c r="AL92" s="212">
        <f t="shared" si="8"/>
        <v>18842</v>
      </c>
      <c r="AM92" s="213">
        <f t="shared" si="9"/>
        <v>113350.73999999999</v>
      </c>
      <c r="AN92" s="148">
        <f t="shared" si="10"/>
        <v>1271189.1000000001</v>
      </c>
      <c r="AO92" s="147">
        <f t="shared" si="11"/>
        <v>1404739.4300000002</v>
      </c>
      <c r="AP92" s="219">
        <f t="shared" si="12"/>
        <v>-133550.33000000007</v>
      </c>
    </row>
    <row r="93" spans="1:42">
      <c r="A93" s="114" t="s">
        <v>782</v>
      </c>
      <c r="B93" s="114" t="s">
        <v>783</v>
      </c>
      <c r="C93" s="218">
        <v>3610</v>
      </c>
      <c r="D93" s="143" t="s">
        <v>793</v>
      </c>
      <c r="E93" s="210" t="s">
        <v>793</v>
      </c>
      <c r="F93" s="142">
        <v>167909.87</v>
      </c>
      <c r="G93" s="142">
        <v>1323</v>
      </c>
      <c r="H93" s="142">
        <v>37239.769999999997</v>
      </c>
      <c r="K93" s="246">
        <v>1680795.18</v>
      </c>
      <c r="L93" s="246">
        <v>273351.88</v>
      </c>
      <c r="O93" s="139">
        <v>1780.5</v>
      </c>
      <c r="P93" s="139">
        <v>45001.71</v>
      </c>
      <c r="Q93" s="139">
        <v>18</v>
      </c>
      <c r="R93" s="139">
        <v>1458.88</v>
      </c>
      <c r="U93" s="246">
        <v>41179.82</v>
      </c>
      <c r="V93" s="246">
        <v>2450678.29</v>
      </c>
      <c r="W93" s="244">
        <v>803233.32</v>
      </c>
      <c r="AC93" s="292">
        <v>493663</v>
      </c>
      <c r="AD93" s="292">
        <v>28072</v>
      </c>
      <c r="AE93" s="292">
        <v>25142</v>
      </c>
      <c r="AF93" s="292">
        <v>413863.41</v>
      </c>
      <c r="AG93" s="292">
        <v>221990.41</v>
      </c>
      <c r="AK93" s="211">
        <f t="shared" si="7"/>
        <v>206472.63999999998</v>
      </c>
      <c r="AL93" s="212">
        <f t="shared" si="8"/>
        <v>48259.09</v>
      </c>
      <c r="AM93" s="213">
        <f t="shared" si="9"/>
        <v>158213.54999999999</v>
      </c>
      <c r="AN93" s="148">
        <f t="shared" si="10"/>
        <v>803233.32</v>
      </c>
      <c r="AO93" s="147">
        <f t="shared" si="11"/>
        <v>1182730.8199999998</v>
      </c>
      <c r="AP93" s="219">
        <f t="shared" si="12"/>
        <v>-379497.49999999988</v>
      </c>
    </row>
    <row r="94" spans="1:42">
      <c r="A94" s="114" t="s">
        <v>782</v>
      </c>
      <c r="B94" s="114" t="s">
        <v>783</v>
      </c>
      <c r="C94" s="218">
        <v>3334</v>
      </c>
      <c r="D94" s="143" t="s">
        <v>794</v>
      </c>
      <c r="E94" s="210" t="s">
        <v>794</v>
      </c>
      <c r="F94" s="142">
        <v>166406.59</v>
      </c>
      <c r="G94" s="142">
        <v>276</v>
      </c>
      <c r="H94" s="142">
        <v>158583.76999999999</v>
      </c>
      <c r="K94" s="246">
        <v>1460189.96</v>
      </c>
      <c r="L94" s="246">
        <v>373351.83</v>
      </c>
      <c r="Q94" s="139">
        <v>5113</v>
      </c>
      <c r="R94" s="139">
        <v>16402</v>
      </c>
      <c r="U94" s="246">
        <v>-659044.78</v>
      </c>
      <c r="V94" s="246">
        <v>2812906.16</v>
      </c>
      <c r="W94" s="244">
        <v>595169.1</v>
      </c>
      <c r="Y94" s="244">
        <v>305.37</v>
      </c>
      <c r="AA94" s="244">
        <v>888728</v>
      </c>
      <c r="AC94" s="292">
        <v>1058668</v>
      </c>
      <c r="AE94" s="292">
        <v>25540</v>
      </c>
      <c r="AF94" s="292">
        <v>206253.74</v>
      </c>
      <c r="AG94" s="292">
        <v>210308.96</v>
      </c>
      <c r="AK94" s="211">
        <f t="shared" si="7"/>
        <v>325266.36</v>
      </c>
      <c r="AL94" s="212">
        <f t="shared" si="8"/>
        <v>21515</v>
      </c>
      <c r="AM94" s="213">
        <f t="shared" si="9"/>
        <v>303751.36</v>
      </c>
      <c r="AN94" s="148">
        <f t="shared" si="10"/>
        <v>1484202.47</v>
      </c>
      <c r="AO94" s="147">
        <f t="shared" si="11"/>
        <v>1500770.7</v>
      </c>
      <c r="AP94" s="219">
        <f t="shared" si="12"/>
        <v>-16568.229999999981</v>
      </c>
    </row>
    <row r="95" spans="1:42">
      <c r="A95" s="114" t="s">
        <v>782</v>
      </c>
      <c r="B95" s="114" t="s">
        <v>783</v>
      </c>
      <c r="C95" s="218">
        <v>3092</v>
      </c>
      <c r="D95" s="143" t="s">
        <v>795</v>
      </c>
      <c r="E95" s="210" t="s">
        <v>795</v>
      </c>
      <c r="F95" s="142">
        <v>419397.78</v>
      </c>
      <c r="G95" s="142">
        <v>50</v>
      </c>
      <c r="H95" s="142">
        <v>33860.07</v>
      </c>
      <c r="K95" s="246">
        <v>3577533.95</v>
      </c>
      <c r="L95" s="246">
        <v>27235.919999999998</v>
      </c>
      <c r="O95" s="139">
        <v>69850</v>
      </c>
      <c r="P95" s="139">
        <v>250</v>
      </c>
      <c r="Q95" s="139">
        <v>108</v>
      </c>
      <c r="R95" s="139">
        <v>0</v>
      </c>
      <c r="S95" s="246">
        <v>5000</v>
      </c>
      <c r="U95" s="246">
        <v>3051206.69</v>
      </c>
      <c r="V95" s="246">
        <v>1047464</v>
      </c>
      <c r="W95" s="244">
        <v>762669.52</v>
      </c>
      <c r="X95" s="244">
        <v>142496.6</v>
      </c>
      <c r="Y95" s="244">
        <v>967.53</v>
      </c>
      <c r="AA95" s="244">
        <v>646570</v>
      </c>
      <c r="AC95" s="292">
        <v>1157973</v>
      </c>
      <c r="AD95" s="292">
        <v>27641</v>
      </c>
      <c r="AE95" s="292">
        <v>12256</v>
      </c>
      <c r="AF95" s="292">
        <v>323772.12</v>
      </c>
      <c r="AG95" s="292">
        <v>146862.5</v>
      </c>
      <c r="AK95" s="211">
        <f t="shared" si="7"/>
        <v>453307.85000000003</v>
      </c>
      <c r="AL95" s="212">
        <f t="shared" si="8"/>
        <v>70208</v>
      </c>
      <c r="AM95" s="213">
        <f t="shared" si="9"/>
        <v>383099.85000000003</v>
      </c>
      <c r="AN95" s="148">
        <f t="shared" si="10"/>
        <v>1552703.65</v>
      </c>
      <c r="AO95" s="147">
        <f t="shared" si="11"/>
        <v>1668504.62</v>
      </c>
      <c r="AP95" s="219">
        <f t="shared" si="12"/>
        <v>-115800.9700000002</v>
      </c>
    </row>
    <row r="96" spans="1:42">
      <c r="A96" s="114" t="s">
        <v>782</v>
      </c>
      <c r="B96" s="114" t="s">
        <v>783</v>
      </c>
      <c r="C96" s="218">
        <v>4180</v>
      </c>
      <c r="D96" s="143" t="s">
        <v>796</v>
      </c>
      <c r="E96" s="210" t="s">
        <v>796</v>
      </c>
      <c r="F96" s="142">
        <v>528874.30000000005</v>
      </c>
      <c r="G96" s="142">
        <v>5842</v>
      </c>
      <c r="H96" s="142">
        <v>85380.3</v>
      </c>
      <c r="K96" s="246">
        <v>1245058.42</v>
      </c>
      <c r="L96" s="246">
        <v>129816.01</v>
      </c>
      <c r="O96" s="139">
        <v>133922.13</v>
      </c>
      <c r="P96" s="139">
        <v>75526.92</v>
      </c>
      <c r="R96" s="139">
        <v>0</v>
      </c>
      <c r="U96" s="246">
        <v>598176.24</v>
      </c>
      <c r="V96" s="246">
        <v>1334838.29</v>
      </c>
      <c r="W96" s="244">
        <v>820271.73</v>
      </c>
      <c r="Y96" s="244">
        <v>1308.1600000000001</v>
      </c>
      <c r="AB96" s="244">
        <v>6000</v>
      </c>
      <c r="AC96" s="292">
        <v>473219</v>
      </c>
      <c r="AE96" s="292">
        <v>17870</v>
      </c>
      <c r="AF96" s="292">
        <v>342821.16</v>
      </c>
      <c r="AG96" s="292">
        <v>139032.28</v>
      </c>
      <c r="AJ96" s="292">
        <v>2130</v>
      </c>
      <c r="AK96" s="211">
        <f t="shared" si="7"/>
        <v>620096.60000000009</v>
      </c>
      <c r="AL96" s="212">
        <f t="shared" si="8"/>
        <v>209449.05</v>
      </c>
      <c r="AM96" s="213">
        <f t="shared" si="9"/>
        <v>410647.5500000001</v>
      </c>
      <c r="AN96" s="148">
        <f t="shared" si="10"/>
        <v>827579.89</v>
      </c>
      <c r="AO96" s="147">
        <f t="shared" si="11"/>
        <v>975072.44</v>
      </c>
      <c r="AP96" s="219">
        <f t="shared" si="12"/>
        <v>-147492.54999999993</v>
      </c>
    </row>
    <row r="97" spans="1:42">
      <c r="A97" s="114" t="s">
        <v>782</v>
      </c>
      <c r="B97" s="114" t="s">
        <v>783</v>
      </c>
      <c r="C97" s="218">
        <v>5871</v>
      </c>
      <c r="D97" s="143" t="s">
        <v>797</v>
      </c>
      <c r="E97" s="210" t="s">
        <v>797</v>
      </c>
      <c r="F97" s="142">
        <v>277236.28999999998</v>
      </c>
      <c r="G97" s="142">
        <v>0</v>
      </c>
      <c r="H97" s="142">
        <v>187792.35</v>
      </c>
      <c r="I97" s="142">
        <v>3500</v>
      </c>
      <c r="K97" s="246">
        <v>-3238176.47</v>
      </c>
      <c r="L97" s="246">
        <v>-710782.86</v>
      </c>
      <c r="O97" s="139">
        <v>14927.92</v>
      </c>
      <c r="P97" s="139">
        <v>50742</v>
      </c>
      <c r="R97" s="139">
        <v>98664.37</v>
      </c>
      <c r="U97" s="246">
        <v>-4291556.4800000004</v>
      </c>
      <c r="V97" s="246">
        <v>613325.81999999995</v>
      </c>
      <c r="W97" s="244">
        <v>1105068.99</v>
      </c>
      <c r="Y97" s="244">
        <v>565.77</v>
      </c>
      <c r="AA97" s="244">
        <v>574200</v>
      </c>
      <c r="AC97" s="292">
        <v>1236492</v>
      </c>
      <c r="AE97" s="292">
        <v>13870</v>
      </c>
      <c r="AF97" s="292">
        <v>325604.52</v>
      </c>
      <c r="AG97" s="292">
        <v>70402.559999999998</v>
      </c>
      <c r="AK97" s="211">
        <f t="shared" si="7"/>
        <v>468528.64000000001</v>
      </c>
      <c r="AL97" s="212">
        <f t="shared" si="8"/>
        <v>164334.28999999998</v>
      </c>
      <c r="AM97" s="213">
        <f t="shared" si="9"/>
        <v>304194.35000000003</v>
      </c>
      <c r="AN97" s="148">
        <f t="shared" si="10"/>
        <v>1679834.76</v>
      </c>
      <c r="AO97" s="147">
        <f t="shared" si="11"/>
        <v>1646369.08</v>
      </c>
      <c r="AP97" s="219">
        <f t="shared" si="12"/>
        <v>33465.679999999935</v>
      </c>
    </row>
    <row r="98" spans="1:42">
      <c r="A98" s="114" t="s">
        <v>782</v>
      </c>
      <c r="B98" s="114" t="s">
        <v>783</v>
      </c>
      <c r="C98" s="218">
        <v>3758</v>
      </c>
      <c r="D98" s="143" t="s">
        <v>798</v>
      </c>
      <c r="E98" s="210" t="s">
        <v>798</v>
      </c>
      <c r="F98" s="142">
        <v>132300.66</v>
      </c>
      <c r="G98" s="142">
        <v>0</v>
      </c>
      <c r="H98" s="142">
        <v>69460.990000000005</v>
      </c>
      <c r="K98" s="246">
        <v>827709.02</v>
      </c>
      <c r="L98" s="246">
        <v>885775.01</v>
      </c>
      <c r="P98" s="139">
        <v>40722</v>
      </c>
      <c r="R98" s="139">
        <v>0</v>
      </c>
      <c r="U98" s="246">
        <v>-140202.91</v>
      </c>
      <c r="V98" s="246">
        <v>1790978.12</v>
      </c>
      <c r="W98" s="244">
        <v>934786.94</v>
      </c>
      <c r="Y98" s="244">
        <v>580.84</v>
      </c>
      <c r="AA98" s="244">
        <v>1158258</v>
      </c>
      <c r="AB98" s="244">
        <v>354775</v>
      </c>
      <c r="AC98" s="292">
        <v>1438548</v>
      </c>
      <c r="AE98" s="292">
        <v>39490</v>
      </c>
      <c r="AF98" s="292">
        <v>635240.15</v>
      </c>
      <c r="AG98" s="292">
        <v>101904.16</v>
      </c>
      <c r="AJ98" s="292">
        <v>9470</v>
      </c>
      <c r="AK98" s="211">
        <f t="shared" si="7"/>
        <v>201761.65000000002</v>
      </c>
      <c r="AL98" s="212">
        <f t="shared" si="8"/>
        <v>40722</v>
      </c>
      <c r="AM98" s="213">
        <f t="shared" si="9"/>
        <v>161039.65000000002</v>
      </c>
      <c r="AN98" s="148">
        <f t="shared" si="10"/>
        <v>2448400.7799999998</v>
      </c>
      <c r="AO98" s="147">
        <f t="shared" si="11"/>
        <v>2224652.31</v>
      </c>
      <c r="AP98" s="219">
        <f t="shared" si="12"/>
        <v>223748.46999999974</v>
      </c>
    </row>
    <row r="99" spans="1:42">
      <c r="A99" s="114" t="s">
        <v>782</v>
      </c>
      <c r="B99" s="114" t="s">
        <v>783</v>
      </c>
      <c r="C99" s="218">
        <v>8167</v>
      </c>
      <c r="D99" s="143" t="s">
        <v>799</v>
      </c>
      <c r="E99" s="210" t="s">
        <v>799</v>
      </c>
      <c r="F99" s="142">
        <v>626358.38</v>
      </c>
      <c r="G99" s="142">
        <v>0</v>
      </c>
      <c r="H99" s="142">
        <v>44773.7</v>
      </c>
      <c r="K99" s="246">
        <v>4124037.87</v>
      </c>
      <c r="L99" s="246">
        <v>1824078.5</v>
      </c>
      <c r="Q99" s="139">
        <v>84</v>
      </c>
      <c r="R99" s="139">
        <v>115.81</v>
      </c>
      <c r="U99" s="246">
        <v>4636819.3499999996</v>
      </c>
      <c r="V99" s="246">
        <v>1047464</v>
      </c>
      <c r="W99" s="244">
        <v>1535418.76</v>
      </c>
      <c r="X99" s="244">
        <v>189325</v>
      </c>
      <c r="Y99" s="244">
        <v>1150.2</v>
      </c>
      <c r="AA99" s="244">
        <v>1153900</v>
      </c>
      <c r="AB99" s="244">
        <v>1022800</v>
      </c>
      <c r="AC99" s="292">
        <v>1919491</v>
      </c>
      <c r="AD99" s="292">
        <v>6185</v>
      </c>
      <c r="AE99" s="292">
        <v>2072</v>
      </c>
      <c r="AF99" s="292">
        <v>568165.86</v>
      </c>
      <c r="AG99" s="292">
        <v>471914.81</v>
      </c>
      <c r="AK99" s="211">
        <f t="shared" si="7"/>
        <v>671132.08</v>
      </c>
      <c r="AL99" s="212">
        <f t="shared" si="8"/>
        <v>199.81</v>
      </c>
      <c r="AM99" s="213">
        <f t="shared" si="9"/>
        <v>670932.2699999999</v>
      </c>
      <c r="AN99" s="148">
        <f t="shared" si="10"/>
        <v>3902593.96</v>
      </c>
      <c r="AO99" s="147">
        <f t="shared" si="11"/>
        <v>2967828.67</v>
      </c>
      <c r="AP99" s="219">
        <f t="shared" si="12"/>
        <v>934765.29</v>
      </c>
    </row>
    <row r="100" spans="1:42">
      <c r="A100" s="114" t="s">
        <v>782</v>
      </c>
      <c r="B100" s="114" t="s">
        <v>783</v>
      </c>
      <c r="C100" s="218">
        <v>3187</v>
      </c>
      <c r="D100" s="143" t="s">
        <v>800</v>
      </c>
      <c r="E100" s="210" t="s">
        <v>800</v>
      </c>
      <c r="F100" s="142">
        <v>111234.49</v>
      </c>
      <c r="G100" s="142">
        <v>0</v>
      </c>
      <c r="H100" s="142">
        <v>99901.61</v>
      </c>
      <c r="K100" s="246">
        <v>1034967.78</v>
      </c>
      <c r="L100" s="246">
        <v>-196118.33</v>
      </c>
      <c r="O100" s="139">
        <v>8050</v>
      </c>
      <c r="Q100" s="139">
        <v>71915</v>
      </c>
      <c r="R100" s="139">
        <v>0</v>
      </c>
      <c r="U100" s="246">
        <v>-1036763.63</v>
      </c>
      <c r="V100" s="246">
        <v>1768225.65</v>
      </c>
      <c r="W100" s="244">
        <v>1180620.54</v>
      </c>
      <c r="X100" s="244">
        <v>330000</v>
      </c>
      <c r="Y100" s="244">
        <v>702.67</v>
      </c>
      <c r="AC100" s="292">
        <v>601915</v>
      </c>
      <c r="AE100" s="292">
        <v>34422</v>
      </c>
      <c r="AF100" s="292">
        <v>481560.53</v>
      </c>
      <c r="AG100" s="292">
        <v>154867.15</v>
      </c>
      <c r="AK100" s="211">
        <f t="shared" si="7"/>
        <v>211136.1</v>
      </c>
      <c r="AL100" s="212">
        <f t="shared" si="8"/>
        <v>79965</v>
      </c>
      <c r="AM100" s="213">
        <f t="shared" si="9"/>
        <v>131171.1</v>
      </c>
      <c r="AN100" s="148">
        <f t="shared" si="10"/>
        <v>1511323.21</v>
      </c>
      <c r="AO100" s="147">
        <f t="shared" si="11"/>
        <v>1272764.68</v>
      </c>
      <c r="AP100" s="219">
        <f t="shared" si="12"/>
        <v>238558.53000000003</v>
      </c>
    </row>
    <row r="101" spans="1:42">
      <c r="A101" s="114" t="s">
        <v>782</v>
      </c>
      <c r="B101" s="114" t="s">
        <v>783</v>
      </c>
      <c r="C101" s="218">
        <v>4472</v>
      </c>
      <c r="D101" s="143" t="s">
        <v>801</v>
      </c>
      <c r="E101" s="210" t="s">
        <v>801</v>
      </c>
      <c r="F101" s="142">
        <v>235700.88</v>
      </c>
      <c r="G101" s="142">
        <v>3897</v>
      </c>
      <c r="H101" s="142">
        <v>51359.96</v>
      </c>
      <c r="K101" s="246">
        <v>1271057.81</v>
      </c>
      <c r="L101" s="246">
        <v>74636.73</v>
      </c>
      <c r="O101" s="139">
        <v>51620</v>
      </c>
      <c r="R101" s="139">
        <v>3086</v>
      </c>
      <c r="U101" s="246">
        <v>211078.3</v>
      </c>
      <c r="V101" s="246">
        <v>1440650.38</v>
      </c>
      <c r="W101" s="244">
        <v>894570.36</v>
      </c>
      <c r="Y101" s="244">
        <v>744.38</v>
      </c>
      <c r="AA101" s="244">
        <v>1574510</v>
      </c>
      <c r="AC101" s="292">
        <v>1982518</v>
      </c>
      <c r="AD101" s="292">
        <v>12690</v>
      </c>
      <c r="AF101" s="292">
        <v>367308.75</v>
      </c>
      <c r="AG101" s="292">
        <v>177090.29</v>
      </c>
      <c r="AK101" s="211">
        <f t="shared" si="7"/>
        <v>290957.84000000003</v>
      </c>
      <c r="AL101" s="212">
        <f t="shared" si="8"/>
        <v>54706</v>
      </c>
      <c r="AM101" s="213">
        <f t="shared" si="9"/>
        <v>236251.84000000003</v>
      </c>
      <c r="AN101" s="148">
        <f t="shared" si="10"/>
        <v>2469824.7400000002</v>
      </c>
      <c r="AO101" s="147">
        <f t="shared" si="11"/>
        <v>2539607.04</v>
      </c>
      <c r="AP101" s="219">
        <f t="shared" si="12"/>
        <v>-69782.299999999814</v>
      </c>
    </row>
    <row r="102" spans="1:42">
      <c r="A102" s="114" t="s">
        <v>803</v>
      </c>
      <c r="B102" s="114" t="s">
        <v>804</v>
      </c>
      <c r="C102" s="218">
        <v>2684</v>
      </c>
      <c r="D102" s="143" t="s">
        <v>806</v>
      </c>
      <c r="E102" s="210" t="s">
        <v>806</v>
      </c>
      <c r="F102" s="142">
        <v>233496</v>
      </c>
      <c r="G102" s="142">
        <v>0</v>
      </c>
      <c r="H102" s="142">
        <v>25946.91</v>
      </c>
      <c r="K102" s="246">
        <v>1851660.59</v>
      </c>
      <c r="L102" s="246">
        <v>137269.54999999999</v>
      </c>
      <c r="O102" s="139">
        <v>0</v>
      </c>
      <c r="Q102" s="139">
        <v>50000</v>
      </c>
      <c r="R102" s="139">
        <v>2849.37</v>
      </c>
      <c r="U102" s="246">
        <v>-135096</v>
      </c>
      <c r="V102" s="246">
        <v>2439714</v>
      </c>
      <c r="W102" s="244">
        <v>699179.43</v>
      </c>
      <c r="Y102" s="244">
        <v>436.72</v>
      </c>
      <c r="AA102" s="244">
        <v>907560</v>
      </c>
      <c r="AC102" s="292">
        <v>1047250</v>
      </c>
      <c r="AD102" s="292">
        <v>33246</v>
      </c>
      <c r="AE102" s="292">
        <v>8744</v>
      </c>
      <c r="AF102" s="292">
        <v>445794.99</v>
      </c>
      <c r="AG102" s="292">
        <v>181235.48</v>
      </c>
      <c r="AK102" s="211">
        <f t="shared" si="7"/>
        <v>259442.91</v>
      </c>
      <c r="AL102" s="212">
        <f t="shared" si="8"/>
        <v>52849.37</v>
      </c>
      <c r="AM102" s="213">
        <f t="shared" si="9"/>
        <v>206593.54</v>
      </c>
      <c r="AN102" s="148">
        <f t="shared" si="10"/>
        <v>1607176.15</v>
      </c>
      <c r="AO102" s="147">
        <f t="shared" si="11"/>
        <v>1716270.47</v>
      </c>
      <c r="AP102" s="219">
        <f t="shared" si="12"/>
        <v>-109094.32000000007</v>
      </c>
    </row>
    <row r="103" spans="1:42">
      <c r="A103" s="114" t="s">
        <v>803</v>
      </c>
      <c r="B103" s="114" t="s">
        <v>804</v>
      </c>
      <c r="C103" s="218">
        <v>5109</v>
      </c>
      <c r="D103" s="143" t="s">
        <v>807</v>
      </c>
      <c r="E103" s="210" t="s">
        <v>807</v>
      </c>
      <c r="F103" s="142">
        <v>176057.01</v>
      </c>
      <c r="G103" s="142">
        <v>26288</v>
      </c>
      <c r="H103" s="142">
        <v>77977.38</v>
      </c>
      <c r="K103" s="246">
        <v>1344323.92</v>
      </c>
      <c r="L103" s="246">
        <v>31093.09</v>
      </c>
      <c r="Q103" s="139">
        <v>3909</v>
      </c>
      <c r="R103" s="139">
        <v>1564</v>
      </c>
      <c r="U103" s="246">
        <v>-1418000.27</v>
      </c>
      <c r="V103" s="246">
        <v>3137825</v>
      </c>
      <c r="W103" s="244">
        <v>881894.07</v>
      </c>
      <c r="Y103" s="244">
        <v>657.82</v>
      </c>
      <c r="AA103" s="244">
        <v>434120</v>
      </c>
      <c r="AC103" s="292">
        <v>819159</v>
      </c>
      <c r="AD103" s="292">
        <v>27434</v>
      </c>
      <c r="AE103" s="292">
        <v>6980</v>
      </c>
      <c r="AF103" s="292">
        <v>351317.75</v>
      </c>
      <c r="AG103" s="292">
        <v>161339.47</v>
      </c>
      <c r="AJ103" s="292">
        <v>20000</v>
      </c>
      <c r="AK103" s="211">
        <f t="shared" si="7"/>
        <v>280322.39</v>
      </c>
      <c r="AL103" s="212">
        <f t="shared" si="8"/>
        <v>5473</v>
      </c>
      <c r="AM103" s="213">
        <f t="shared" si="9"/>
        <v>274849.39</v>
      </c>
      <c r="AN103" s="148">
        <f t="shared" si="10"/>
        <v>1316671.8899999999</v>
      </c>
      <c r="AO103" s="147">
        <f t="shared" si="11"/>
        <v>1386230.22</v>
      </c>
      <c r="AP103" s="219">
        <f t="shared" si="12"/>
        <v>-69558.330000000075</v>
      </c>
    </row>
    <row r="104" spans="1:42">
      <c r="A104" s="114" t="s">
        <v>803</v>
      </c>
      <c r="B104" s="114" t="s">
        <v>804</v>
      </c>
      <c r="C104" s="218">
        <v>3045</v>
      </c>
      <c r="D104" s="143" t="s">
        <v>808</v>
      </c>
      <c r="E104" s="210" t="s">
        <v>808</v>
      </c>
      <c r="F104" s="142">
        <v>299346.61</v>
      </c>
      <c r="G104" s="142">
        <v>15010</v>
      </c>
      <c r="H104" s="142">
        <v>48714.68</v>
      </c>
      <c r="K104" s="246">
        <v>784740.28</v>
      </c>
      <c r="L104" s="246">
        <v>67157.69</v>
      </c>
      <c r="O104" s="139">
        <v>1215</v>
      </c>
      <c r="P104" s="139">
        <v>107</v>
      </c>
      <c r="Q104" s="139">
        <v>4542</v>
      </c>
      <c r="R104" s="139">
        <v>2363.09</v>
      </c>
      <c r="U104" s="246">
        <v>-189880.57</v>
      </c>
      <c r="V104" s="246">
        <v>1499736.2</v>
      </c>
      <c r="W104" s="244">
        <v>968820.51</v>
      </c>
      <c r="X104" s="244">
        <v>68620</v>
      </c>
      <c r="Y104" s="244">
        <v>516.13</v>
      </c>
      <c r="AA104" s="244">
        <v>953600</v>
      </c>
      <c r="AC104" s="292">
        <v>1274168</v>
      </c>
      <c r="AD104" s="292">
        <v>14916</v>
      </c>
      <c r="AF104" s="292">
        <v>545573.62</v>
      </c>
      <c r="AG104" s="292">
        <v>111512.48</v>
      </c>
      <c r="AJ104" s="292">
        <v>148500</v>
      </c>
      <c r="AK104" s="211">
        <f t="shared" si="7"/>
        <v>363071.29</v>
      </c>
      <c r="AL104" s="212">
        <f t="shared" si="8"/>
        <v>8227.09</v>
      </c>
      <c r="AM104" s="213">
        <f t="shared" si="9"/>
        <v>354844.19999999995</v>
      </c>
      <c r="AN104" s="148">
        <f t="shared" si="10"/>
        <v>1991556.6400000001</v>
      </c>
      <c r="AO104" s="147">
        <f t="shared" si="11"/>
        <v>2094670.1</v>
      </c>
      <c r="AP104" s="219">
        <f t="shared" si="12"/>
        <v>-103113.45999999996</v>
      </c>
    </row>
    <row r="105" spans="1:42">
      <c r="A105" s="114" t="s">
        <v>803</v>
      </c>
      <c r="B105" s="114" t="s">
        <v>804</v>
      </c>
      <c r="C105" s="218">
        <v>3246</v>
      </c>
      <c r="D105" s="143" t="s">
        <v>809</v>
      </c>
      <c r="E105" s="210" t="s">
        <v>809</v>
      </c>
      <c r="F105" s="142">
        <v>181436.06</v>
      </c>
      <c r="G105" s="142">
        <v>46726</v>
      </c>
      <c r="H105" s="142">
        <v>35186.04</v>
      </c>
      <c r="K105" s="246">
        <v>790868.49</v>
      </c>
      <c r="L105" s="246">
        <v>178443.69</v>
      </c>
      <c r="Q105" s="139">
        <v>1761</v>
      </c>
      <c r="R105" s="139">
        <v>69215.039999999994</v>
      </c>
      <c r="U105" s="246">
        <v>-979192.13</v>
      </c>
      <c r="V105" s="246">
        <v>2219622</v>
      </c>
      <c r="W105" s="244">
        <v>1080935.5</v>
      </c>
      <c r="Y105" s="244">
        <v>308.17</v>
      </c>
      <c r="AA105" s="244">
        <v>296610</v>
      </c>
      <c r="AB105" s="244">
        <v>20000</v>
      </c>
      <c r="AC105" s="292">
        <v>924600</v>
      </c>
      <c r="AD105" s="292">
        <v>19368</v>
      </c>
      <c r="AE105" s="292">
        <v>9786</v>
      </c>
      <c r="AF105" s="292">
        <v>385671.69</v>
      </c>
      <c r="AG105" s="292">
        <v>137173.60999999999</v>
      </c>
      <c r="AK105" s="211">
        <f t="shared" si="7"/>
        <v>263348.09999999998</v>
      </c>
      <c r="AL105" s="212">
        <f t="shared" si="8"/>
        <v>70976.039999999994</v>
      </c>
      <c r="AM105" s="213">
        <f t="shared" si="9"/>
        <v>192372.06</v>
      </c>
      <c r="AN105" s="148">
        <f t="shared" si="10"/>
        <v>1397853.67</v>
      </c>
      <c r="AO105" s="147">
        <f t="shared" si="11"/>
        <v>1476599.2999999998</v>
      </c>
      <c r="AP105" s="219">
        <f t="shared" si="12"/>
        <v>-78745.629999999888</v>
      </c>
    </row>
    <row r="106" spans="1:42">
      <c r="A106" s="114" t="s">
        <v>803</v>
      </c>
      <c r="B106" s="114" t="s">
        <v>804</v>
      </c>
      <c r="C106" s="218">
        <v>4195</v>
      </c>
      <c r="D106" s="143" t="s">
        <v>810</v>
      </c>
      <c r="E106" s="210" t="s">
        <v>810</v>
      </c>
      <c r="F106" s="142">
        <v>198012.33</v>
      </c>
      <c r="G106" s="142">
        <v>40744</v>
      </c>
      <c r="H106" s="142">
        <v>34187.33</v>
      </c>
      <c r="K106" s="246">
        <v>887305.39</v>
      </c>
      <c r="L106" s="246">
        <v>340316.94</v>
      </c>
      <c r="O106" s="139">
        <v>0</v>
      </c>
      <c r="P106" s="139">
        <v>44400</v>
      </c>
      <c r="R106" s="139">
        <v>2025.27</v>
      </c>
      <c r="S106" s="246">
        <v>3990</v>
      </c>
      <c r="U106" s="246">
        <v>-407728.35</v>
      </c>
      <c r="V106" s="246">
        <v>1687514</v>
      </c>
      <c r="W106" s="244">
        <v>1191848.05</v>
      </c>
      <c r="X106" s="244">
        <v>4500</v>
      </c>
      <c r="Y106" s="244">
        <v>353.26</v>
      </c>
      <c r="AA106" s="244">
        <v>651060</v>
      </c>
      <c r="AB106" s="244">
        <v>50000</v>
      </c>
      <c r="AC106" s="292">
        <v>1110238</v>
      </c>
      <c r="AD106" s="292">
        <v>7000</v>
      </c>
      <c r="AE106" s="292">
        <v>27572</v>
      </c>
      <c r="AF106" s="292">
        <v>403548.29</v>
      </c>
      <c r="AG106" s="292">
        <v>179037.95</v>
      </c>
      <c r="AK106" s="211">
        <f t="shared" si="7"/>
        <v>272943.65999999997</v>
      </c>
      <c r="AL106" s="212">
        <f t="shared" si="8"/>
        <v>46425.27</v>
      </c>
      <c r="AM106" s="213">
        <f t="shared" si="9"/>
        <v>226518.38999999998</v>
      </c>
      <c r="AN106" s="148">
        <f t="shared" si="10"/>
        <v>1897761.31</v>
      </c>
      <c r="AO106" s="147">
        <f t="shared" si="11"/>
        <v>1727396.24</v>
      </c>
      <c r="AP106" s="219">
        <f t="shared" si="12"/>
        <v>170365.07000000007</v>
      </c>
    </row>
    <row r="107" spans="1:42">
      <c r="A107" s="114" t="s">
        <v>812</v>
      </c>
      <c r="B107" s="114" t="s">
        <v>813</v>
      </c>
      <c r="C107" s="218">
        <v>4535</v>
      </c>
      <c r="D107" s="143" t="s">
        <v>815</v>
      </c>
      <c r="E107" s="210" t="s">
        <v>815</v>
      </c>
      <c r="F107" s="142">
        <v>436433.44</v>
      </c>
      <c r="G107" s="142">
        <v>0</v>
      </c>
      <c r="H107" s="142">
        <v>108781.92</v>
      </c>
      <c r="K107" s="246">
        <v>995594.28</v>
      </c>
      <c r="L107" s="246">
        <v>159242.60999999999</v>
      </c>
      <c r="R107" s="139">
        <v>76800</v>
      </c>
      <c r="U107" s="246">
        <v>-2966019.09</v>
      </c>
      <c r="V107" s="246">
        <v>4303318.3099999996</v>
      </c>
      <c r="W107" s="244">
        <v>950149.49</v>
      </c>
      <c r="Y107" s="244">
        <v>378.27</v>
      </c>
      <c r="AA107" s="244">
        <v>1794907.95</v>
      </c>
      <c r="AB107" s="244">
        <v>154224</v>
      </c>
      <c r="AC107" s="292">
        <v>2194897.9500000002</v>
      </c>
      <c r="AD107" s="292">
        <v>11104</v>
      </c>
      <c r="AE107" s="292">
        <v>7910</v>
      </c>
      <c r="AF107" s="292">
        <v>317176.15999999997</v>
      </c>
      <c r="AG107" s="292">
        <v>82618.570000000007</v>
      </c>
      <c r="AK107" s="211">
        <f t="shared" si="7"/>
        <v>545215.36</v>
      </c>
      <c r="AL107" s="212">
        <f t="shared" si="8"/>
        <v>76800</v>
      </c>
      <c r="AM107" s="213">
        <f t="shared" si="9"/>
        <v>468415.36</v>
      </c>
      <c r="AN107" s="148">
        <f t="shared" si="10"/>
        <v>2899659.71</v>
      </c>
      <c r="AO107" s="147">
        <f t="shared" si="11"/>
        <v>2613706.6800000002</v>
      </c>
      <c r="AP107" s="219">
        <f t="shared" si="12"/>
        <v>285953.0299999998</v>
      </c>
    </row>
    <row r="108" spans="1:42">
      <c r="A108" s="114" t="s">
        <v>812</v>
      </c>
      <c r="B108" s="114" t="s">
        <v>813</v>
      </c>
      <c r="C108" s="218">
        <v>1430</v>
      </c>
      <c r="D108" s="143" t="s">
        <v>816</v>
      </c>
      <c r="E108" s="210" t="s">
        <v>816</v>
      </c>
      <c r="F108" s="142">
        <v>405701.11</v>
      </c>
      <c r="G108" s="142">
        <v>0</v>
      </c>
      <c r="H108" s="142">
        <v>26518.44</v>
      </c>
      <c r="K108" s="246">
        <v>960761.24</v>
      </c>
      <c r="L108" s="246">
        <v>154336.13</v>
      </c>
      <c r="P108" s="139">
        <v>7323.95</v>
      </c>
      <c r="R108" s="139">
        <v>33600</v>
      </c>
      <c r="U108" s="246">
        <v>-833319.36</v>
      </c>
      <c r="V108" s="246">
        <v>2346487</v>
      </c>
      <c r="W108" s="244">
        <v>633913.77</v>
      </c>
      <c r="Y108" s="244">
        <v>659.12</v>
      </c>
      <c r="AA108" s="244">
        <v>919000</v>
      </c>
      <c r="AC108" s="292">
        <v>1022800</v>
      </c>
      <c r="AE108" s="292">
        <v>14058</v>
      </c>
      <c r="AF108" s="292">
        <v>393899.7</v>
      </c>
      <c r="AG108" s="292">
        <v>129589.86</v>
      </c>
      <c r="AK108" s="211">
        <f t="shared" si="7"/>
        <v>432219.55</v>
      </c>
      <c r="AL108" s="212">
        <f t="shared" si="8"/>
        <v>40923.949999999997</v>
      </c>
      <c r="AM108" s="213">
        <f t="shared" si="9"/>
        <v>391295.6</v>
      </c>
      <c r="AN108" s="148">
        <f t="shared" si="10"/>
        <v>1553572.8900000001</v>
      </c>
      <c r="AO108" s="147">
        <f t="shared" si="11"/>
        <v>1560347.56</v>
      </c>
      <c r="AP108" s="219">
        <f t="shared" si="12"/>
        <v>-6774.6699999999255</v>
      </c>
    </row>
    <row r="109" spans="1:42">
      <c r="A109" s="114" t="s">
        <v>812</v>
      </c>
      <c r="B109" s="114" t="s">
        <v>813</v>
      </c>
      <c r="C109" s="218">
        <v>3990</v>
      </c>
      <c r="D109" s="143" t="s">
        <v>817</v>
      </c>
      <c r="E109" s="210" t="s">
        <v>817</v>
      </c>
      <c r="F109" s="142">
        <v>518997.67</v>
      </c>
      <c r="G109" s="142">
        <v>0</v>
      </c>
      <c r="H109" s="142">
        <v>86833.64</v>
      </c>
      <c r="K109" s="246">
        <v>1297495.8600000001</v>
      </c>
      <c r="L109" s="246">
        <v>165665.5</v>
      </c>
      <c r="O109" s="139">
        <v>3000</v>
      </c>
      <c r="P109" s="139">
        <v>8649.25</v>
      </c>
      <c r="R109" s="139">
        <v>67800</v>
      </c>
      <c r="U109" s="246">
        <v>-289376.46999999997</v>
      </c>
      <c r="V109" s="246">
        <v>2125037.4300000002</v>
      </c>
      <c r="W109" s="244">
        <v>854274.24</v>
      </c>
      <c r="Y109" s="244">
        <v>640.91</v>
      </c>
      <c r="AA109" s="244">
        <v>459568.8</v>
      </c>
      <c r="AB109" s="244">
        <v>401040</v>
      </c>
      <c r="AC109" s="292">
        <v>914758.8</v>
      </c>
      <c r="AE109" s="292">
        <v>520</v>
      </c>
      <c r="AF109" s="292">
        <v>523358.03</v>
      </c>
      <c r="AG109" s="292">
        <v>123004.66</v>
      </c>
      <c r="AK109" s="211">
        <f t="shared" si="7"/>
        <v>605831.30999999994</v>
      </c>
      <c r="AL109" s="212">
        <f t="shared" si="8"/>
        <v>79449.25</v>
      </c>
      <c r="AM109" s="213">
        <f t="shared" si="9"/>
        <v>526382.05999999994</v>
      </c>
      <c r="AN109" s="148">
        <f t="shared" si="10"/>
        <v>1715523.95</v>
      </c>
      <c r="AO109" s="147">
        <f t="shared" si="11"/>
        <v>1561641.49</v>
      </c>
      <c r="AP109" s="219">
        <f t="shared" si="12"/>
        <v>153882.45999999996</v>
      </c>
    </row>
    <row r="110" spans="1:42">
      <c r="A110" s="114" t="s">
        <v>812</v>
      </c>
      <c r="B110" s="114" t="s">
        <v>813</v>
      </c>
      <c r="C110" s="218">
        <v>3647</v>
      </c>
      <c r="D110" s="143" t="s">
        <v>818</v>
      </c>
      <c r="E110" s="210" t="s">
        <v>818</v>
      </c>
      <c r="F110" s="142">
        <v>647166.18999999994</v>
      </c>
      <c r="G110" s="142">
        <v>0</v>
      </c>
      <c r="H110" s="142">
        <v>20547.919999999998</v>
      </c>
      <c r="K110" s="246">
        <v>394402.3</v>
      </c>
      <c r="L110" s="246">
        <v>70062.87</v>
      </c>
      <c r="P110" s="139">
        <v>21378.01</v>
      </c>
      <c r="R110" s="139">
        <v>71400</v>
      </c>
      <c r="U110" s="246">
        <v>-344412.55</v>
      </c>
      <c r="V110" s="246">
        <v>1196485.3400000001</v>
      </c>
      <c r="W110" s="244">
        <v>938285.08</v>
      </c>
      <c r="Y110" s="244">
        <v>765.77</v>
      </c>
      <c r="AA110" s="244">
        <v>718200</v>
      </c>
      <c r="AB110" s="244">
        <v>555264</v>
      </c>
      <c r="AC110" s="292">
        <v>1323124</v>
      </c>
      <c r="AE110" s="292">
        <v>10522</v>
      </c>
      <c r="AF110" s="292">
        <v>626979.54</v>
      </c>
      <c r="AG110" s="292">
        <v>64560.83</v>
      </c>
      <c r="AK110" s="211">
        <f t="shared" si="7"/>
        <v>667714.11</v>
      </c>
      <c r="AL110" s="212">
        <f t="shared" si="8"/>
        <v>92778.01</v>
      </c>
      <c r="AM110" s="213">
        <f t="shared" si="9"/>
        <v>574936.1</v>
      </c>
      <c r="AN110" s="148">
        <f t="shared" si="10"/>
        <v>2212514.85</v>
      </c>
      <c r="AO110" s="147">
        <f t="shared" si="11"/>
        <v>2025186.37</v>
      </c>
      <c r="AP110" s="219">
        <f t="shared" si="12"/>
        <v>187328.47999999998</v>
      </c>
    </row>
    <row r="111" spans="1:42">
      <c r="A111" s="114" t="s">
        <v>812</v>
      </c>
      <c r="B111" s="114" t="s">
        <v>813</v>
      </c>
      <c r="C111" s="218">
        <v>1733</v>
      </c>
      <c r="D111" s="143" t="s">
        <v>819</v>
      </c>
      <c r="E111" s="210" t="s">
        <v>819</v>
      </c>
      <c r="F111" s="142">
        <v>239356.01</v>
      </c>
      <c r="G111" s="142">
        <v>0</v>
      </c>
      <c r="H111" s="142">
        <v>33267.4</v>
      </c>
      <c r="K111" s="246">
        <v>494171.93</v>
      </c>
      <c r="L111" s="246">
        <v>455102.78</v>
      </c>
      <c r="P111" s="139">
        <v>1219.05</v>
      </c>
      <c r="R111" s="139">
        <v>0</v>
      </c>
      <c r="U111" s="246">
        <v>-27448.62</v>
      </c>
      <c r="V111" s="246">
        <v>1169693.49</v>
      </c>
      <c r="W111" s="244">
        <v>612233.94999999995</v>
      </c>
      <c r="Y111" s="244">
        <v>241.22</v>
      </c>
      <c r="AA111" s="244">
        <v>648009</v>
      </c>
      <c r="AB111" s="244">
        <v>80</v>
      </c>
      <c r="AC111" s="292">
        <v>746809</v>
      </c>
      <c r="AE111" s="292">
        <v>8786</v>
      </c>
      <c r="AF111" s="292">
        <v>295461.98</v>
      </c>
      <c r="AG111" s="292">
        <v>131072.99</v>
      </c>
      <c r="AK111" s="211">
        <f t="shared" si="7"/>
        <v>272623.41000000003</v>
      </c>
      <c r="AL111" s="212">
        <f t="shared" si="8"/>
        <v>1219.05</v>
      </c>
      <c r="AM111" s="213">
        <f t="shared" si="9"/>
        <v>271404.36000000004</v>
      </c>
      <c r="AN111" s="148">
        <f t="shared" si="10"/>
        <v>1260564.17</v>
      </c>
      <c r="AO111" s="147">
        <f t="shared" si="11"/>
        <v>1182129.97</v>
      </c>
      <c r="AP111" s="219">
        <f t="shared" si="12"/>
        <v>78434.199999999953</v>
      </c>
    </row>
    <row r="112" spans="1:42">
      <c r="A112" s="114" t="s">
        <v>821</v>
      </c>
      <c r="B112" s="114" t="s">
        <v>822</v>
      </c>
      <c r="C112" s="218">
        <v>5017</v>
      </c>
      <c r="D112" s="143" t="s">
        <v>824</v>
      </c>
      <c r="E112" s="210" t="s">
        <v>824</v>
      </c>
      <c r="F112" s="142">
        <v>612627.61</v>
      </c>
      <c r="G112" s="142">
        <v>0</v>
      </c>
      <c r="H112" s="142">
        <v>68970.44</v>
      </c>
      <c r="K112" s="246">
        <v>1801761.95</v>
      </c>
      <c r="L112" s="246">
        <v>137554.69</v>
      </c>
      <c r="R112" s="139">
        <v>36.94</v>
      </c>
      <c r="T112" s="246">
        <v>665069.73</v>
      </c>
      <c r="U112" s="246">
        <v>-1855939.81</v>
      </c>
      <c r="V112" s="246">
        <v>620039.24</v>
      </c>
      <c r="W112" s="244">
        <v>1703677.68</v>
      </c>
      <c r="X112" s="244">
        <v>98600</v>
      </c>
      <c r="Y112" s="244">
        <v>550.39</v>
      </c>
      <c r="AA112" s="244">
        <v>936900</v>
      </c>
      <c r="AB112" s="244">
        <v>3039040</v>
      </c>
      <c r="AC112" s="292">
        <v>1459797</v>
      </c>
      <c r="AD112" s="292">
        <v>9540</v>
      </c>
      <c r="AE112" s="292">
        <v>14048</v>
      </c>
      <c r="AF112" s="292">
        <v>906599.53</v>
      </c>
      <c r="AG112" s="292">
        <v>197074.95</v>
      </c>
      <c r="AK112" s="211">
        <f t="shared" si="7"/>
        <v>681598.05</v>
      </c>
      <c r="AL112" s="212">
        <f t="shared" si="8"/>
        <v>36.94</v>
      </c>
      <c r="AM112" s="213">
        <f t="shared" si="9"/>
        <v>681561.1100000001</v>
      </c>
      <c r="AN112" s="148">
        <f t="shared" si="10"/>
        <v>5778768.0700000003</v>
      </c>
      <c r="AO112" s="147">
        <f t="shared" si="11"/>
        <v>2587059.4800000004</v>
      </c>
      <c r="AP112" s="219">
        <f t="shared" si="12"/>
        <v>3191708.59</v>
      </c>
    </row>
    <row r="113" spans="1:42">
      <c r="A113" s="114" t="s">
        <v>821</v>
      </c>
      <c r="B113" s="114" t="s">
        <v>822</v>
      </c>
      <c r="C113" s="218">
        <v>5358</v>
      </c>
      <c r="D113" s="143" t="s">
        <v>825</v>
      </c>
      <c r="E113" s="210" t="s">
        <v>825</v>
      </c>
      <c r="F113" s="142">
        <v>635174.19999999995</v>
      </c>
      <c r="G113" s="142">
        <v>32400</v>
      </c>
      <c r="H113" s="142">
        <v>15276.62</v>
      </c>
      <c r="K113" s="246">
        <v>920661.22</v>
      </c>
      <c r="L113" s="246">
        <v>97125.66</v>
      </c>
      <c r="Q113" s="139">
        <v>16200</v>
      </c>
      <c r="R113" s="139">
        <v>0</v>
      </c>
      <c r="T113" s="246">
        <v>-1202706.3799999999</v>
      </c>
      <c r="V113" s="246">
        <v>3271774.09</v>
      </c>
      <c r="W113" s="244">
        <v>1353820.02</v>
      </c>
      <c r="Y113" s="244">
        <v>2090.92</v>
      </c>
      <c r="AA113" s="244">
        <v>805500</v>
      </c>
      <c r="AB113" s="244">
        <v>300</v>
      </c>
      <c r="AC113" s="292">
        <v>1393488</v>
      </c>
      <c r="AE113" s="292">
        <v>29212</v>
      </c>
      <c r="AF113" s="292">
        <v>946037.65</v>
      </c>
      <c r="AG113" s="292">
        <v>165865.29999999999</v>
      </c>
      <c r="AH113" s="292">
        <v>11738</v>
      </c>
      <c r="AK113" s="211">
        <f t="shared" si="7"/>
        <v>682850.82</v>
      </c>
      <c r="AL113" s="212">
        <f t="shared" si="8"/>
        <v>16200</v>
      </c>
      <c r="AM113" s="213">
        <f t="shared" si="9"/>
        <v>666650.81999999995</v>
      </c>
      <c r="AN113" s="148">
        <f t="shared" si="10"/>
        <v>2161710.94</v>
      </c>
      <c r="AO113" s="147">
        <f t="shared" si="11"/>
        <v>2546340.9499999997</v>
      </c>
      <c r="AP113" s="219">
        <f t="shared" si="12"/>
        <v>-384630.00999999978</v>
      </c>
    </row>
    <row r="114" spans="1:42">
      <c r="A114" s="114" t="s">
        <v>821</v>
      </c>
      <c r="B114" s="114" t="s">
        <v>822</v>
      </c>
      <c r="C114" s="218">
        <v>2628</v>
      </c>
      <c r="D114" s="143" t="s">
        <v>826</v>
      </c>
      <c r="E114" s="210" t="s">
        <v>826</v>
      </c>
      <c r="F114" s="142">
        <v>531707.87</v>
      </c>
      <c r="G114" s="142">
        <v>0</v>
      </c>
      <c r="H114" s="142">
        <v>54484.800000000003</v>
      </c>
      <c r="K114" s="246">
        <v>697206.68</v>
      </c>
      <c r="L114" s="246">
        <v>354929.5</v>
      </c>
      <c r="Q114" s="139">
        <v>9000</v>
      </c>
      <c r="R114" s="139">
        <v>9.4600000000000009</v>
      </c>
      <c r="T114" s="246">
        <v>854384.67</v>
      </c>
      <c r="U114" s="246">
        <v>-951</v>
      </c>
      <c r="V114" s="246">
        <v>679737.85</v>
      </c>
      <c r="W114" s="244">
        <v>1080929.5900000001</v>
      </c>
      <c r="Y114" s="244">
        <v>893.94</v>
      </c>
      <c r="AA114" s="244">
        <v>478550</v>
      </c>
      <c r="AC114" s="292">
        <v>937538</v>
      </c>
      <c r="AD114" s="292">
        <v>15883</v>
      </c>
      <c r="AE114" s="292">
        <v>1828</v>
      </c>
      <c r="AF114" s="292">
        <v>446148.46</v>
      </c>
      <c r="AG114" s="292">
        <v>62828.2</v>
      </c>
      <c r="AK114" s="211">
        <f t="shared" si="7"/>
        <v>586192.67000000004</v>
      </c>
      <c r="AL114" s="212">
        <f t="shared" si="8"/>
        <v>9009.4599999999991</v>
      </c>
      <c r="AM114" s="213">
        <f t="shared" si="9"/>
        <v>577183.21000000008</v>
      </c>
      <c r="AN114" s="148">
        <f t="shared" si="10"/>
        <v>1560373.53</v>
      </c>
      <c r="AO114" s="147">
        <f t="shared" si="11"/>
        <v>1464225.66</v>
      </c>
      <c r="AP114" s="219">
        <f t="shared" si="12"/>
        <v>96147.870000000112</v>
      </c>
    </row>
    <row r="115" spans="1:42">
      <c r="A115" s="114" t="s">
        <v>821</v>
      </c>
      <c r="B115" s="114" t="s">
        <v>822</v>
      </c>
      <c r="C115" s="218">
        <v>4567</v>
      </c>
      <c r="D115" s="143" t="s">
        <v>827</v>
      </c>
      <c r="E115" s="210" t="s">
        <v>827</v>
      </c>
      <c r="F115" s="142">
        <v>150193.88</v>
      </c>
      <c r="G115" s="142">
        <v>106900</v>
      </c>
      <c r="H115" s="142">
        <v>28688.14</v>
      </c>
      <c r="K115" s="246">
        <v>1214360.2</v>
      </c>
      <c r="L115" s="246">
        <v>338000.51</v>
      </c>
      <c r="R115" s="139">
        <v>0</v>
      </c>
      <c r="T115" s="246">
        <v>334607.40000000002</v>
      </c>
      <c r="V115" s="246">
        <v>1731639.01</v>
      </c>
      <c r="W115" s="244">
        <v>1047253.5</v>
      </c>
      <c r="X115" s="244">
        <v>76720</v>
      </c>
      <c r="Y115" s="244">
        <v>769.31</v>
      </c>
      <c r="AA115" s="244">
        <v>1467630</v>
      </c>
      <c r="AB115" s="244">
        <v>300</v>
      </c>
      <c r="AC115" s="292">
        <v>1994545</v>
      </c>
      <c r="AE115" s="292">
        <v>68502</v>
      </c>
      <c r="AF115" s="292">
        <v>583330.11</v>
      </c>
      <c r="AG115" s="292">
        <v>174399.38</v>
      </c>
      <c r="AK115" s="211">
        <f t="shared" si="7"/>
        <v>285782.02</v>
      </c>
      <c r="AL115" s="212">
        <f t="shared" si="8"/>
        <v>0</v>
      </c>
      <c r="AM115" s="213">
        <f t="shared" si="9"/>
        <v>285782.02</v>
      </c>
      <c r="AN115" s="148">
        <f t="shared" si="10"/>
        <v>2592672.81</v>
      </c>
      <c r="AO115" s="147">
        <f t="shared" si="11"/>
        <v>2820776.4899999998</v>
      </c>
      <c r="AP115" s="219">
        <f t="shared" si="12"/>
        <v>-228103.6799999997</v>
      </c>
    </row>
    <row r="116" spans="1:42">
      <c r="A116" s="114" t="s">
        <v>821</v>
      </c>
      <c r="B116" s="114" t="s">
        <v>822</v>
      </c>
      <c r="C116" s="218">
        <v>1328</v>
      </c>
      <c r="D116" s="143" t="s">
        <v>828</v>
      </c>
      <c r="E116" s="210" t="s">
        <v>828</v>
      </c>
      <c r="F116" s="142">
        <v>258657.74</v>
      </c>
      <c r="G116" s="142">
        <v>42700</v>
      </c>
      <c r="H116" s="142">
        <v>18125.36</v>
      </c>
      <c r="K116" s="246">
        <v>486473.63</v>
      </c>
      <c r="L116" s="246">
        <v>328306.19</v>
      </c>
      <c r="O116" s="139">
        <v>0</v>
      </c>
      <c r="Q116" s="139">
        <v>11577</v>
      </c>
      <c r="R116" s="139">
        <v>12</v>
      </c>
      <c r="T116" s="246">
        <v>-1236077.0900000001</v>
      </c>
      <c r="V116" s="246">
        <v>2353915.73</v>
      </c>
      <c r="W116" s="244">
        <v>553383.63</v>
      </c>
      <c r="Y116" s="244">
        <v>654.73</v>
      </c>
      <c r="AA116" s="244">
        <v>7425390</v>
      </c>
      <c r="AC116" s="292">
        <v>7490105</v>
      </c>
      <c r="AD116" s="292">
        <v>9758</v>
      </c>
      <c r="AE116" s="292">
        <v>1124</v>
      </c>
      <c r="AF116" s="292">
        <v>340736.61</v>
      </c>
      <c r="AG116" s="292">
        <v>130451.47</v>
      </c>
      <c r="AH116" s="292">
        <v>2418</v>
      </c>
      <c r="AK116" s="211">
        <f t="shared" si="7"/>
        <v>319483.09999999998</v>
      </c>
      <c r="AL116" s="212">
        <f t="shared" si="8"/>
        <v>11589</v>
      </c>
      <c r="AM116" s="213">
        <f t="shared" si="9"/>
        <v>307894.09999999998</v>
      </c>
      <c r="AN116" s="148">
        <f t="shared" si="10"/>
        <v>7979428.3600000003</v>
      </c>
      <c r="AO116" s="147">
        <f t="shared" si="11"/>
        <v>7974593.0800000001</v>
      </c>
      <c r="AP116" s="219">
        <f t="shared" si="12"/>
        <v>4835.2800000002608</v>
      </c>
    </row>
    <row r="117" spans="1:42">
      <c r="A117" s="114" t="s">
        <v>821</v>
      </c>
      <c r="B117" s="114" t="s">
        <v>822</v>
      </c>
      <c r="C117" s="218">
        <v>4776</v>
      </c>
      <c r="D117" s="143" t="s">
        <v>829</v>
      </c>
      <c r="E117" s="210" t="s">
        <v>829</v>
      </c>
      <c r="F117" s="142">
        <v>805264.2</v>
      </c>
      <c r="G117" s="142">
        <v>114600</v>
      </c>
      <c r="H117" s="142">
        <v>37316.410000000003</v>
      </c>
      <c r="K117" s="246">
        <v>75983.47</v>
      </c>
      <c r="L117" s="246">
        <v>226728.01</v>
      </c>
      <c r="O117" s="139">
        <v>0</v>
      </c>
      <c r="R117" s="139">
        <v>118.39</v>
      </c>
      <c r="T117" s="246">
        <v>-243609.08</v>
      </c>
      <c r="U117" s="246">
        <v>91</v>
      </c>
      <c r="V117" s="246">
        <v>1221990.08</v>
      </c>
      <c r="W117" s="244">
        <v>1805017.41</v>
      </c>
      <c r="X117" s="244">
        <v>316692</v>
      </c>
      <c r="Y117" s="244">
        <v>1401.41</v>
      </c>
      <c r="AA117" s="244">
        <v>798750</v>
      </c>
      <c r="AB117" s="244">
        <v>291479.71999999997</v>
      </c>
      <c r="AC117" s="292">
        <v>1477955</v>
      </c>
      <c r="AE117" s="292">
        <v>61886</v>
      </c>
      <c r="AF117" s="292">
        <v>1345946.53</v>
      </c>
      <c r="AG117" s="292">
        <v>46251.31</v>
      </c>
      <c r="AK117" s="211">
        <f t="shared" si="7"/>
        <v>957180.61</v>
      </c>
      <c r="AL117" s="212">
        <f t="shared" si="8"/>
        <v>118.39</v>
      </c>
      <c r="AM117" s="213">
        <f t="shared" si="9"/>
        <v>957062.22</v>
      </c>
      <c r="AN117" s="148">
        <f t="shared" si="10"/>
        <v>3213340.54</v>
      </c>
      <c r="AO117" s="147">
        <f t="shared" si="11"/>
        <v>2932038.8400000003</v>
      </c>
      <c r="AP117" s="219">
        <f t="shared" si="12"/>
        <v>281301.69999999972</v>
      </c>
    </row>
    <row r="118" spans="1:42">
      <c r="A118" s="114" t="s">
        <v>831</v>
      </c>
      <c r="B118" s="114" t="s">
        <v>832</v>
      </c>
      <c r="C118" s="218">
        <v>3623</v>
      </c>
      <c r="D118" s="143" t="s">
        <v>834</v>
      </c>
      <c r="E118" s="210" t="s">
        <v>834</v>
      </c>
      <c r="F118" s="142">
        <v>636152.24</v>
      </c>
      <c r="G118" s="142">
        <v>34800</v>
      </c>
      <c r="H118" s="142">
        <v>66325.179999999993</v>
      </c>
      <c r="K118" s="246">
        <v>1185310.27</v>
      </c>
      <c r="L118" s="246">
        <v>62930.19</v>
      </c>
      <c r="P118" s="139">
        <v>104506.94</v>
      </c>
      <c r="Q118" s="139">
        <v>60</v>
      </c>
      <c r="R118" s="139">
        <v>5671</v>
      </c>
      <c r="U118" s="246">
        <v>136880.88</v>
      </c>
      <c r="V118" s="246">
        <v>1488507.55</v>
      </c>
      <c r="W118" s="244">
        <v>1316443.6599999999</v>
      </c>
      <c r="X118" s="244">
        <v>29400</v>
      </c>
      <c r="Y118" s="244">
        <v>513.29999999999995</v>
      </c>
      <c r="AA118" s="244">
        <v>705798.4</v>
      </c>
      <c r="AB118" s="244">
        <v>60000</v>
      </c>
      <c r="AC118" s="292">
        <v>1461098.4</v>
      </c>
      <c r="AE118" s="292">
        <v>15656</v>
      </c>
      <c r="AF118" s="292">
        <v>257048.27</v>
      </c>
      <c r="AG118" s="292">
        <v>128461.18</v>
      </c>
      <c r="AK118" s="211">
        <f t="shared" si="7"/>
        <v>737277.41999999993</v>
      </c>
      <c r="AL118" s="212">
        <f t="shared" si="8"/>
        <v>110237.94</v>
      </c>
      <c r="AM118" s="213">
        <f t="shared" si="9"/>
        <v>627039.48</v>
      </c>
      <c r="AN118" s="148">
        <f t="shared" si="10"/>
        <v>2112155.36</v>
      </c>
      <c r="AO118" s="147">
        <f t="shared" si="11"/>
        <v>1862263.8499999999</v>
      </c>
      <c r="AP118" s="219">
        <f t="shared" si="12"/>
        <v>249891.51</v>
      </c>
    </row>
    <row r="119" spans="1:42">
      <c r="A119" s="114" t="s">
        <v>831</v>
      </c>
      <c r="B119" s="114" t="s">
        <v>832</v>
      </c>
      <c r="C119" s="218">
        <v>3433</v>
      </c>
      <c r="D119" s="143" t="s">
        <v>835</v>
      </c>
      <c r="E119" s="210" t="s">
        <v>835</v>
      </c>
      <c r="F119" s="142">
        <v>780582.45</v>
      </c>
      <c r="G119" s="142">
        <v>72200</v>
      </c>
      <c r="H119" s="142">
        <v>18689.490000000002</v>
      </c>
      <c r="K119" s="246">
        <v>742423.53</v>
      </c>
      <c r="L119" s="246">
        <v>136955.85999999999</v>
      </c>
      <c r="P119" s="139">
        <v>79400</v>
      </c>
      <c r="R119" s="139">
        <v>64746</v>
      </c>
      <c r="U119" s="246">
        <v>37219.26</v>
      </c>
      <c r="V119" s="246">
        <v>1247302.3600000001</v>
      </c>
      <c r="W119" s="244">
        <v>880645.43</v>
      </c>
      <c r="X119" s="244">
        <v>227988</v>
      </c>
      <c r="Y119" s="244">
        <v>567.23</v>
      </c>
      <c r="AA119" s="244">
        <v>710683.4</v>
      </c>
      <c r="AC119" s="292">
        <v>1092738.3999999999</v>
      </c>
      <c r="AD119" s="292">
        <v>13866</v>
      </c>
      <c r="AE119" s="292">
        <v>6910</v>
      </c>
      <c r="AF119" s="292">
        <v>274203.49</v>
      </c>
      <c r="AG119" s="292">
        <v>109982.46</v>
      </c>
      <c r="AK119" s="211">
        <f t="shared" si="7"/>
        <v>871471.94</v>
      </c>
      <c r="AL119" s="212">
        <f t="shared" si="8"/>
        <v>144146</v>
      </c>
      <c r="AM119" s="213">
        <f t="shared" si="9"/>
        <v>727325.94</v>
      </c>
      <c r="AN119" s="148">
        <f t="shared" si="10"/>
        <v>1819884.06</v>
      </c>
      <c r="AO119" s="147">
        <f t="shared" si="11"/>
        <v>1497700.3499999999</v>
      </c>
      <c r="AP119" s="219">
        <f t="shared" si="12"/>
        <v>322183.7100000002</v>
      </c>
    </row>
    <row r="120" spans="1:42">
      <c r="A120" s="114" t="s">
        <v>831</v>
      </c>
      <c r="B120" s="114" t="s">
        <v>832</v>
      </c>
      <c r="C120" s="218">
        <v>3692</v>
      </c>
      <c r="D120" s="143" t="s">
        <v>836</v>
      </c>
      <c r="E120" s="210" t="s">
        <v>836</v>
      </c>
      <c r="F120" s="142">
        <v>667218.68000000005</v>
      </c>
      <c r="G120" s="142">
        <v>52000</v>
      </c>
      <c r="H120" s="142">
        <v>7418.55</v>
      </c>
      <c r="K120" s="246">
        <v>707275.9</v>
      </c>
      <c r="L120" s="246">
        <v>64628.1</v>
      </c>
      <c r="P120" s="139">
        <v>76250.990000000005</v>
      </c>
      <c r="Q120" s="139">
        <v>87</v>
      </c>
      <c r="R120" s="139">
        <v>54490.400000000001</v>
      </c>
      <c r="U120" s="246">
        <v>-326880.7</v>
      </c>
      <c r="V120" s="246">
        <v>1693308.65</v>
      </c>
      <c r="W120" s="244">
        <v>825743.88</v>
      </c>
      <c r="X120" s="244">
        <v>54954.5</v>
      </c>
      <c r="Y120" s="244">
        <v>961.32</v>
      </c>
      <c r="AA120" s="244">
        <v>845876.08</v>
      </c>
      <c r="AC120" s="292">
        <v>1218862.0800000001</v>
      </c>
      <c r="AE120" s="292">
        <v>53629</v>
      </c>
      <c r="AF120" s="292">
        <v>319166.96000000002</v>
      </c>
      <c r="AG120" s="292">
        <v>134212.85</v>
      </c>
      <c r="AH120" s="292">
        <v>380</v>
      </c>
      <c r="AK120" s="211">
        <f t="shared" si="7"/>
        <v>726637.2300000001</v>
      </c>
      <c r="AL120" s="212">
        <f t="shared" si="8"/>
        <v>130828.39000000001</v>
      </c>
      <c r="AM120" s="213">
        <f t="shared" si="9"/>
        <v>595808.84000000008</v>
      </c>
      <c r="AN120" s="148">
        <f t="shared" si="10"/>
        <v>1727535.7799999998</v>
      </c>
      <c r="AO120" s="147">
        <f t="shared" si="11"/>
        <v>1726250.8900000001</v>
      </c>
      <c r="AP120" s="219">
        <f t="shared" si="12"/>
        <v>1284.8899999996647</v>
      </c>
    </row>
    <row r="121" spans="1:42">
      <c r="A121" s="114" t="s">
        <v>831</v>
      </c>
      <c r="B121" s="114" t="s">
        <v>832</v>
      </c>
      <c r="C121" s="218">
        <v>4263</v>
      </c>
      <c r="D121" s="143" t="s">
        <v>837</v>
      </c>
      <c r="E121" s="210" t="s">
        <v>837</v>
      </c>
      <c r="F121" s="142">
        <v>204305.27</v>
      </c>
      <c r="G121" s="142">
        <v>92400</v>
      </c>
      <c r="H121" s="142">
        <v>56452.6</v>
      </c>
      <c r="K121" s="246">
        <v>1176026.47</v>
      </c>
      <c r="L121" s="246">
        <v>167722.09</v>
      </c>
      <c r="P121" s="139">
        <v>100756.99</v>
      </c>
      <c r="Q121" s="139">
        <v>27</v>
      </c>
      <c r="R121" s="139">
        <v>0.74</v>
      </c>
      <c r="U121" s="246">
        <v>-355217.83</v>
      </c>
      <c r="V121" s="246">
        <v>2084116.46</v>
      </c>
      <c r="W121" s="244">
        <v>1027073.4</v>
      </c>
      <c r="X121" s="244">
        <v>73236</v>
      </c>
      <c r="Y121" s="244">
        <v>491.51</v>
      </c>
      <c r="AA121" s="244">
        <v>717504.3</v>
      </c>
      <c r="AB121" s="244">
        <v>30800</v>
      </c>
      <c r="AC121" s="292">
        <v>1249334.3</v>
      </c>
      <c r="AD121" s="292">
        <v>7016</v>
      </c>
      <c r="AE121" s="292">
        <v>19746</v>
      </c>
      <c r="AF121" s="292">
        <v>531724.93999999994</v>
      </c>
      <c r="AG121" s="292">
        <v>174060.9</v>
      </c>
      <c r="AK121" s="211">
        <f t="shared" si="7"/>
        <v>353157.87</v>
      </c>
      <c r="AL121" s="212">
        <f t="shared" si="8"/>
        <v>100784.73000000001</v>
      </c>
      <c r="AM121" s="213">
        <f t="shared" si="9"/>
        <v>252373.13999999998</v>
      </c>
      <c r="AN121" s="148">
        <f t="shared" si="10"/>
        <v>1849105.21</v>
      </c>
      <c r="AO121" s="147">
        <f t="shared" si="11"/>
        <v>1981882.14</v>
      </c>
      <c r="AP121" s="219">
        <f t="shared" si="12"/>
        <v>-132776.92999999993</v>
      </c>
    </row>
    <row r="122" spans="1:42">
      <c r="A122" s="114" t="s">
        <v>831</v>
      </c>
      <c r="B122" s="114" t="s">
        <v>832</v>
      </c>
      <c r="C122" s="218">
        <v>1404</v>
      </c>
      <c r="D122" s="143" t="s">
        <v>838</v>
      </c>
      <c r="E122" s="210" t="s">
        <v>838</v>
      </c>
      <c r="F122" s="142">
        <v>388361.18</v>
      </c>
      <c r="G122" s="142">
        <v>55900</v>
      </c>
      <c r="H122" s="142">
        <v>22349.05</v>
      </c>
      <c r="K122" s="246">
        <v>354621.64</v>
      </c>
      <c r="L122" s="246">
        <v>7279.48</v>
      </c>
      <c r="P122" s="139">
        <v>67226.259999999995</v>
      </c>
      <c r="Q122" s="139">
        <v>12</v>
      </c>
      <c r="R122" s="139">
        <v>3199</v>
      </c>
      <c r="U122" s="246">
        <v>75048.070000000007</v>
      </c>
      <c r="V122" s="246">
        <v>345503.07</v>
      </c>
      <c r="W122" s="244">
        <v>835197.19</v>
      </c>
      <c r="X122" s="244">
        <v>75000</v>
      </c>
      <c r="Y122" s="244">
        <v>259.77999999999997</v>
      </c>
      <c r="AA122" s="244">
        <v>529493.9</v>
      </c>
      <c r="AB122" s="244">
        <v>44000</v>
      </c>
      <c r="AC122" s="292">
        <v>909413.9</v>
      </c>
      <c r="AD122" s="292">
        <v>6894</v>
      </c>
      <c r="AE122" s="292">
        <v>16212</v>
      </c>
      <c r="AF122" s="292">
        <v>172557.62</v>
      </c>
      <c r="AG122" s="292">
        <v>41350.400000000001</v>
      </c>
      <c r="AK122" s="211">
        <f t="shared" si="7"/>
        <v>466610.23</v>
      </c>
      <c r="AL122" s="212">
        <f t="shared" si="8"/>
        <v>70437.259999999995</v>
      </c>
      <c r="AM122" s="213">
        <f t="shared" si="9"/>
        <v>396172.97</v>
      </c>
      <c r="AN122" s="148">
        <f t="shared" si="10"/>
        <v>1483950.87</v>
      </c>
      <c r="AO122" s="147">
        <f t="shared" si="11"/>
        <v>1146427.92</v>
      </c>
      <c r="AP122" s="219">
        <f t="shared" si="12"/>
        <v>337522.95000000019</v>
      </c>
    </row>
    <row r="123" spans="1:42">
      <c r="A123" s="114" t="s">
        <v>831</v>
      </c>
      <c r="B123" s="114" t="s">
        <v>832</v>
      </c>
      <c r="C123" s="218">
        <v>2290</v>
      </c>
      <c r="D123" s="143" t="s">
        <v>839</v>
      </c>
      <c r="E123" s="210" t="s">
        <v>839</v>
      </c>
      <c r="F123" s="142">
        <v>456878.58</v>
      </c>
      <c r="G123" s="142">
        <v>54000</v>
      </c>
      <c r="H123" s="142">
        <v>64280.800000000003</v>
      </c>
      <c r="K123" s="246">
        <v>766029.39</v>
      </c>
      <c r="L123" s="246">
        <v>97027.75</v>
      </c>
      <c r="O123" s="139">
        <v>0</v>
      </c>
      <c r="P123" s="139">
        <v>265164.57</v>
      </c>
      <c r="Q123" s="139">
        <v>273.5</v>
      </c>
      <c r="R123" s="139">
        <v>510</v>
      </c>
      <c r="U123" s="246">
        <v>-1164766.23</v>
      </c>
      <c r="V123" s="246">
        <v>2439641.09</v>
      </c>
      <c r="W123" s="244">
        <v>551577.42000000004</v>
      </c>
      <c r="X123" s="244">
        <v>33368.879999999997</v>
      </c>
      <c r="Y123" s="244">
        <v>744.28</v>
      </c>
      <c r="AA123" s="244">
        <v>1055634.3999999999</v>
      </c>
      <c r="AC123" s="292">
        <v>1310403.3999999999</v>
      </c>
      <c r="AD123" s="292">
        <v>4622</v>
      </c>
      <c r="AE123" s="292">
        <v>49382</v>
      </c>
      <c r="AF123" s="292">
        <v>197364.19</v>
      </c>
      <c r="AG123" s="292">
        <v>182159.8</v>
      </c>
      <c r="AK123" s="211">
        <f t="shared" si="7"/>
        <v>575159.38</v>
      </c>
      <c r="AL123" s="212">
        <f t="shared" si="8"/>
        <v>265948.07</v>
      </c>
      <c r="AM123" s="213">
        <f t="shared" si="9"/>
        <v>309211.31</v>
      </c>
      <c r="AN123" s="148">
        <f t="shared" si="10"/>
        <v>1641324.98</v>
      </c>
      <c r="AO123" s="147">
        <f t="shared" si="11"/>
        <v>1743931.39</v>
      </c>
      <c r="AP123" s="219">
        <f t="shared" si="12"/>
        <v>-102606.40999999992</v>
      </c>
    </row>
    <row r="124" spans="1:42">
      <c r="A124" s="114" t="s">
        <v>831</v>
      </c>
      <c r="B124" s="114" t="s">
        <v>832</v>
      </c>
      <c r="C124" s="218">
        <v>3061</v>
      </c>
      <c r="D124" s="143" t="s">
        <v>840</v>
      </c>
      <c r="E124" s="210" t="s">
        <v>840</v>
      </c>
      <c r="F124" s="142">
        <v>396307.08</v>
      </c>
      <c r="G124" s="142">
        <v>36800</v>
      </c>
      <c r="H124" s="142">
        <v>38619.17</v>
      </c>
      <c r="K124" s="246">
        <v>994198.94</v>
      </c>
      <c r="L124" s="246">
        <v>210106.95</v>
      </c>
      <c r="P124" s="139">
        <v>71300</v>
      </c>
      <c r="R124" s="139">
        <v>3366.86</v>
      </c>
      <c r="T124" s="246">
        <v>-1455617.82</v>
      </c>
      <c r="U124" s="246">
        <v>250</v>
      </c>
      <c r="V124" s="246">
        <v>3028722.67</v>
      </c>
      <c r="W124" s="244">
        <v>810652.73</v>
      </c>
      <c r="Y124" s="244">
        <v>536.05999999999995</v>
      </c>
      <c r="AA124" s="244">
        <v>1037611.8</v>
      </c>
      <c r="AB124" s="244">
        <v>15400</v>
      </c>
      <c r="AC124" s="292">
        <v>1398961.8</v>
      </c>
      <c r="AD124" s="292">
        <v>21978</v>
      </c>
      <c r="AE124" s="292">
        <v>5636</v>
      </c>
      <c r="AF124" s="292">
        <v>249786.32</v>
      </c>
      <c r="AG124" s="292">
        <v>159828.04</v>
      </c>
      <c r="AK124" s="211">
        <f t="shared" si="7"/>
        <v>471726.25</v>
      </c>
      <c r="AL124" s="212">
        <f t="shared" si="8"/>
        <v>74666.86</v>
      </c>
      <c r="AM124" s="213">
        <f t="shared" si="9"/>
        <v>397059.39</v>
      </c>
      <c r="AN124" s="148">
        <f t="shared" si="10"/>
        <v>1864200.59</v>
      </c>
      <c r="AO124" s="147">
        <f t="shared" si="11"/>
        <v>1836190.1600000001</v>
      </c>
      <c r="AP124" s="219">
        <f t="shared" si="12"/>
        <v>28010.429999999935</v>
      </c>
    </row>
    <row r="125" spans="1:42">
      <c r="A125" s="114" t="s">
        <v>831</v>
      </c>
      <c r="B125" s="114" t="s">
        <v>832</v>
      </c>
      <c r="C125" s="218">
        <v>2521</v>
      </c>
      <c r="D125" s="143" t="s">
        <v>841</v>
      </c>
      <c r="E125" s="210" t="s">
        <v>841</v>
      </c>
      <c r="F125" s="142">
        <v>373742.47</v>
      </c>
      <c r="G125" s="142">
        <v>52000</v>
      </c>
      <c r="H125" s="142">
        <v>16442.39</v>
      </c>
      <c r="K125" s="246">
        <v>1268050.97</v>
      </c>
      <c r="L125" s="246">
        <v>43676.05</v>
      </c>
      <c r="P125" s="139">
        <v>62275.43</v>
      </c>
      <c r="R125" s="139">
        <v>3</v>
      </c>
      <c r="U125" s="246">
        <v>-1496319.95</v>
      </c>
      <c r="V125" s="246">
        <v>3118920.11</v>
      </c>
      <c r="W125" s="244">
        <v>751540.82</v>
      </c>
      <c r="X125" s="244">
        <v>80000</v>
      </c>
      <c r="Y125" s="244">
        <v>333.21</v>
      </c>
      <c r="AA125" s="244">
        <v>961788</v>
      </c>
      <c r="AC125" s="292">
        <v>1248353</v>
      </c>
      <c r="AF125" s="292">
        <v>338268.79</v>
      </c>
      <c r="AG125" s="292">
        <v>136059.95000000001</v>
      </c>
      <c r="AJ125" s="292">
        <v>1947</v>
      </c>
      <c r="AK125" s="211">
        <f t="shared" si="7"/>
        <v>442184.86</v>
      </c>
      <c r="AL125" s="212">
        <f t="shared" si="8"/>
        <v>62278.43</v>
      </c>
      <c r="AM125" s="213">
        <f t="shared" si="9"/>
        <v>379906.43</v>
      </c>
      <c r="AN125" s="148">
        <f t="shared" si="10"/>
        <v>1793662.0299999998</v>
      </c>
      <c r="AO125" s="147">
        <f t="shared" si="11"/>
        <v>1724628.74</v>
      </c>
      <c r="AP125" s="219">
        <f t="shared" si="12"/>
        <v>69033.289999999804</v>
      </c>
    </row>
    <row r="126" spans="1:42">
      <c r="A126" s="114" t="s">
        <v>843</v>
      </c>
      <c r="B126" s="114" t="s">
        <v>844</v>
      </c>
      <c r="C126" s="218">
        <v>5126</v>
      </c>
      <c r="D126" s="143" t="s">
        <v>846</v>
      </c>
      <c r="E126" s="210" t="s">
        <v>846</v>
      </c>
      <c r="F126" s="142">
        <v>793458.32</v>
      </c>
      <c r="G126" s="142">
        <v>46750</v>
      </c>
      <c r="H126" s="142">
        <v>59726.68</v>
      </c>
      <c r="K126" s="246">
        <v>988640.41</v>
      </c>
      <c r="L126" s="246">
        <v>116774.34</v>
      </c>
      <c r="P126" s="139">
        <v>51472.09</v>
      </c>
      <c r="R126" s="139">
        <v>94017</v>
      </c>
      <c r="U126" s="246">
        <v>1819948.97</v>
      </c>
      <c r="W126" s="244">
        <v>1399312.8</v>
      </c>
      <c r="X126" s="244">
        <v>147610</v>
      </c>
      <c r="Y126" s="244">
        <v>932.27</v>
      </c>
      <c r="AA126" s="244">
        <v>972114.5</v>
      </c>
      <c r="AB126" s="244">
        <v>151005</v>
      </c>
      <c r="AC126" s="292">
        <v>1781919.5</v>
      </c>
      <c r="AD126" s="292">
        <v>10720</v>
      </c>
      <c r="AE126" s="292">
        <v>29120</v>
      </c>
      <c r="AF126" s="292">
        <v>645441.32999999996</v>
      </c>
      <c r="AG126" s="292">
        <v>163862.04999999999</v>
      </c>
      <c r="AK126" s="211">
        <f t="shared" si="7"/>
        <v>899935</v>
      </c>
      <c r="AL126" s="212">
        <f t="shared" si="8"/>
        <v>145489.09</v>
      </c>
      <c r="AM126" s="213">
        <f t="shared" si="9"/>
        <v>754445.91</v>
      </c>
      <c r="AN126" s="148">
        <f t="shared" si="10"/>
        <v>2670974.5700000003</v>
      </c>
      <c r="AO126" s="147">
        <f t="shared" si="11"/>
        <v>2631062.88</v>
      </c>
      <c r="AP126" s="219">
        <f t="shared" si="12"/>
        <v>39911.69000000041</v>
      </c>
    </row>
    <row r="127" spans="1:42">
      <c r="A127" s="114" t="s">
        <v>843</v>
      </c>
      <c r="B127" s="114" t="s">
        <v>844</v>
      </c>
      <c r="C127" s="218">
        <v>2740</v>
      </c>
      <c r="D127" s="143" t="s">
        <v>847</v>
      </c>
      <c r="E127" s="210" t="s">
        <v>847</v>
      </c>
      <c r="F127" s="142">
        <v>308680.90000000002</v>
      </c>
      <c r="G127" s="142">
        <v>17600</v>
      </c>
      <c r="H127" s="142">
        <v>18788.13</v>
      </c>
      <c r="K127" s="246">
        <v>264480.56</v>
      </c>
      <c r="L127" s="246">
        <v>72580.350000000006</v>
      </c>
      <c r="P127" s="139">
        <v>105536.31</v>
      </c>
      <c r="R127" s="139">
        <v>637</v>
      </c>
      <c r="U127" s="246">
        <v>786530.08</v>
      </c>
      <c r="W127" s="244">
        <v>586551.79</v>
      </c>
      <c r="Y127" s="244">
        <v>673.19</v>
      </c>
      <c r="AA127" s="244">
        <v>977605.5</v>
      </c>
      <c r="AB127" s="244">
        <v>17605</v>
      </c>
      <c r="AC127" s="292">
        <v>1331501.5</v>
      </c>
      <c r="AD127" s="292">
        <v>4490</v>
      </c>
      <c r="AE127" s="292">
        <v>12464</v>
      </c>
      <c r="AF127" s="292">
        <v>312572.25</v>
      </c>
      <c r="AG127" s="292">
        <v>131981.18</v>
      </c>
      <c r="AK127" s="211">
        <f t="shared" si="7"/>
        <v>345069.03</v>
      </c>
      <c r="AL127" s="212">
        <f t="shared" si="8"/>
        <v>106173.31</v>
      </c>
      <c r="AM127" s="213">
        <f t="shared" si="9"/>
        <v>238895.72000000003</v>
      </c>
      <c r="AN127" s="148">
        <f t="shared" si="10"/>
        <v>1582435.48</v>
      </c>
      <c r="AO127" s="147">
        <f t="shared" si="11"/>
        <v>1793008.93</v>
      </c>
      <c r="AP127" s="219">
        <f t="shared" si="12"/>
        <v>-210573.44999999995</v>
      </c>
    </row>
    <row r="128" spans="1:42">
      <c r="A128" s="114" t="s">
        <v>843</v>
      </c>
      <c r="B128" s="114" t="s">
        <v>844</v>
      </c>
      <c r="C128" s="218">
        <v>5577</v>
      </c>
      <c r="D128" s="143" t="s">
        <v>848</v>
      </c>
      <c r="E128" s="210" t="s">
        <v>848</v>
      </c>
      <c r="F128" s="142">
        <v>375380.66</v>
      </c>
      <c r="G128" s="142">
        <v>0</v>
      </c>
      <c r="H128" s="142">
        <v>2117.98</v>
      </c>
      <c r="K128" s="246">
        <v>5772126.3300000001</v>
      </c>
      <c r="L128" s="246">
        <v>71598.86</v>
      </c>
      <c r="O128" s="139">
        <v>5000</v>
      </c>
      <c r="P128" s="139">
        <v>146751.26999999999</v>
      </c>
      <c r="Q128" s="139">
        <v>6</v>
      </c>
      <c r="R128" s="139">
        <v>70200</v>
      </c>
      <c r="U128" s="246">
        <v>6645977.1699999999</v>
      </c>
      <c r="W128" s="244">
        <v>1198826.99</v>
      </c>
      <c r="X128" s="244">
        <v>72400</v>
      </c>
      <c r="Y128" s="244">
        <v>655.43</v>
      </c>
      <c r="AA128" s="244">
        <v>1041864.3</v>
      </c>
      <c r="AB128" s="244">
        <v>128605</v>
      </c>
      <c r="AC128" s="292">
        <v>1681446.3</v>
      </c>
      <c r="AD128" s="292">
        <v>3870</v>
      </c>
      <c r="AE128" s="292">
        <v>51890</v>
      </c>
      <c r="AF128" s="292">
        <v>985353.1</v>
      </c>
      <c r="AG128" s="292">
        <v>366502.93</v>
      </c>
      <c r="AK128" s="211">
        <f t="shared" si="7"/>
        <v>377498.63999999996</v>
      </c>
      <c r="AL128" s="212">
        <f t="shared" si="8"/>
        <v>221957.27</v>
      </c>
      <c r="AM128" s="213">
        <f t="shared" si="9"/>
        <v>155541.36999999997</v>
      </c>
      <c r="AN128" s="148">
        <f t="shared" si="10"/>
        <v>2442351.7199999997</v>
      </c>
      <c r="AO128" s="147">
        <f t="shared" si="11"/>
        <v>3089062.33</v>
      </c>
      <c r="AP128" s="219">
        <f t="shared" si="12"/>
        <v>-646710.61000000034</v>
      </c>
    </row>
    <row r="129" spans="1:42">
      <c r="A129" s="114" t="s">
        <v>843</v>
      </c>
      <c r="B129" s="114" t="s">
        <v>844</v>
      </c>
      <c r="C129" s="218">
        <v>2799</v>
      </c>
      <c r="D129" s="143" t="s">
        <v>849</v>
      </c>
      <c r="E129" s="210" t="s">
        <v>849</v>
      </c>
      <c r="F129" s="142">
        <v>476040.42</v>
      </c>
      <c r="G129" s="142">
        <v>35550</v>
      </c>
      <c r="H129" s="142">
        <v>0</v>
      </c>
      <c r="K129" s="246">
        <v>455238.09</v>
      </c>
      <c r="L129" s="246">
        <v>16945.560000000001</v>
      </c>
      <c r="P129" s="139">
        <v>59871.1</v>
      </c>
      <c r="R129" s="139">
        <v>50598</v>
      </c>
      <c r="U129" s="246">
        <v>804371.96</v>
      </c>
      <c r="W129" s="244">
        <v>817808.65</v>
      </c>
      <c r="Y129" s="244">
        <v>680.73</v>
      </c>
      <c r="AA129" s="244">
        <v>641338</v>
      </c>
      <c r="AB129" s="244">
        <v>150905</v>
      </c>
      <c r="AC129" s="292">
        <v>1139332</v>
      </c>
      <c r="AE129" s="292">
        <v>16854</v>
      </c>
      <c r="AF129" s="292">
        <v>326409.37</v>
      </c>
      <c r="AG129" s="292">
        <v>59204</v>
      </c>
      <c r="AK129" s="211">
        <f t="shared" si="7"/>
        <v>511590.42</v>
      </c>
      <c r="AL129" s="212">
        <f t="shared" si="8"/>
        <v>110469.1</v>
      </c>
      <c r="AM129" s="213">
        <f t="shared" si="9"/>
        <v>401121.31999999995</v>
      </c>
      <c r="AN129" s="148">
        <f t="shared" si="10"/>
        <v>1610732.38</v>
      </c>
      <c r="AO129" s="147">
        <f t="shared" si="11"/>
        <v>1541799.37</v>
      </c>
      <c r="AP129" s="219">
        <f t="shared" si="12"/>
        <v>68933.009999999776</v>
      </c>
    </row>
    <row r="130" spans="1:42">
      <c r="A130" s="114" t="s">
        <v>843</v>
      </c>
      <c r="B130" s="114" t="s">
        <v>844</v>
      </c>
      <c r="C130" s="218">
        <v>2595</v>
      </c>
      <c r="D130" s="143" t="s">
        <v>850</v>
      </c>
      <c r="E130" s="210" t="s">
        <v>850</v>
      </c>
      <c r="F130" s="142">
        <v>381520.36</v>
      </c>
      <c r="G130" s="142">
        <v>36800</v>
      </c>
      <c r="H130" s="142">
        <v>9228.5400000000009</v>
      </c>
      <c r="K130" s="246">
        <v>619630.14</v>
      </c>
      <c r="L130" s="246">
        <v>46091.45</v>
      </c>
      <c r="P130" s="139">
        <v>24938.74</v>
      </c>
      <c r="Q130" s="139">
        <v>15</v>
      </c>
      <c r="R130" s="139">
        <v>597</v>
      </c>
      <c r="U130" s="246">
        <v>899701.68</v>
      </c>
      <c r="W130" s="244">
        <v>537709.48</v>
      </c>
      <c r="X130" s="244">
        <v>101660</v>
      </c>
      <c r="Y130" s="244">
        <v>440.6</v>
      </c>
      <c r="AA130" s="244">
        <v>598306.5</v>
      </c>
      <c r="AB130" s="244">
        <v>183005</v>
      </c>
      <c r="AC130" s="292">
        <v>865094.5</v>
      </c>
      <c r="AD130" s="292">
        <v>4510</v>
      </c>
      <c r="AE130" s="292">
        <v>8838</v>
      </c>
      <c r="AF130" s="292">
        <v>271126.36</v>
      </c>
      <c r="AG130" s="292">
        <v>103534.65</v>
      </c>
      <c r="AK130" s="211">
        <f t="shared" si="7"/>
        <v>427548.89999999997</v>
      </c>
      <c r="AL130" s="212">
        <f t="shared" si="8"/>
        <v>25550.74</v>
      </c>
      <c r="AM130" s="213">
        <f t="shared" si="9"/>
        <v>401998.16</v>
      </c>
      <c r="AN130" s="148">
        <f t="shared" si="10"/>
        <v>1421121.58</v>
      </c>
      <c r="AO130" s="147">
        <f t="shared" si="11"/>
        <v>1253103.5099999998</v>
      </c>
      <c r="AP130" s="219">
        <f t="shared" si="12"/>
        <v>168018.0700000003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topLeftCell="C1" workbookViewId="0">
      <selection activeCell="F1" sqref="F1:AE1048576"/>
    </sheetView>
  </sheetViews>
  <sheetFormatPr defaultRowHeight="14.25"/>
  <cols>
    <col min="1" max="1" width="9" style="1"/>
    <col min="2" max="2" width="15.875" style="1" customWidth="1"/>
    <col min="3" max="3" width="7.375" style="1" bestFit="1" customWidth="1"/>
    <col min="4" max="4" width="32.875" style="1" customWidth="1"/>
    <col min="5" max="5" width="27.75" style="39" customWidth="1"/>
    <col min="6" max="7" width="14.75" style="38" bestFit="1" customWidth="1"/>
    <col min="8" max="8" width="15.625" style="38" bestFit="1" customWidth="1"/>
    <col min="9" max="9" width="14.75" style="38" bestFit="1" customWidth="1"/>
    <col min="10" max="10" width="14.125" style="39" bestFit="1" customWidth="1"/>
    <col min="11" max="11" width="14.625" style="137" bestFit="1" customWidth="1"/>
    <col min="12" max="12" width="14.5" style="35" bestFit="1" customWidth="1"/>
    <col min="13" max="15" width="15.375" style="35" bestFit="1" customWidth="1"/>
    <col min="16" max="16" width="13.375" style="137" bestFit="1" customWidth="1"/>
    <col min="17" max="19" width="15.125" style="137" bestFit="1" customWidth="1"/>
    <col min="20" max="21" width="14.125" style="39" bestFit="1" customWidth="1"/>
    <col min="22" max="22" width="14.375" style="39" bestFit="1" customWidth="1"/>
    <col min="23" max="23" width="14.125" style="39" bestFit="1" customWidth="1"/>
    <col min="24" max="24" width="15.375" style="39" bestFit="1" customWidth="1"/>
    <col min="25" max="25" width="15.125" style="50" bestFit="1" customWidth="1"/>
    <col min="26" max="27" width="13.125" style="50" bestFit="1" customWidth="1"/>
    <col min="28" max="29" width="14.125" style="50" bestFit="1" customWidth="1"/>
    <col min="30" max="30" width="13.375" style="50" bestFit="1" customWidth="1"/>
    <col min="31" max="31" width="14.375" style="50" bestFit="1" customWidth="1"/>
    <col min="32" max="32" width="13.125" style="137" bestFit="1" customWidth="1"/>
    <col min="33" max="33" width="9.125" style="137" bestFit="1" customWidth="1"/>
    <col min="34" max="34" width="13.125" style="137" bestFit="1" customWidth="1"/>
    <col min="35" max="35" width="9.375" style="137" bestFit="1" customWidth="1"/>
    <col min="36" max="36" width="14.125" style="137" bestFit="1" customWidth="1"/>
    <col min="37" max="37" width="11.375" style="137" bestFit="1" customWidth="1"/>
    <col min="38" max="38" width="14.125" style="137" bestFit="1" customWidth="1"/>
    <col min="39" max="39" width="9.375" style="137" bestFit="1" customWidth="1"/>
    <col min="40" max="42" width="13.125" style="137" bestFit="1" customWidth="1"/>
    <col min="43" max="43" width="9.375" style="137" bestFit="1" customWidth="1"/>
    <col min="44" max="44" width="11.375" style="137" bestFit="1" customWidth="1"/>
    <col min="45" max="16384" width="9" style="137"/>
  </cols>
  <sheetData>
    <row r="1" spans="1:31">
      <c r="E1" s="39" t="s">
        <v>1413</v>
      </c>
      <c r="F1" s="38" t="s">
        <v>1597</v>
      </c>
      <c r="G1" s="38" t="s">
        <v>1599</v>
      </c>
      <c r="H1" s="38" t="s">
        <v>1601</v>
      </c>
      <c r="I1" s="38" t="s">
        <v>1662</v>
      </c>
      <c r="J1" s="39" t="s">
        <v>1603</v>
      </c>
      <c r="K1" s="137" t="s">
        <v>1605</v>
      </c>
      <c r="L1" s="35" t="s">
        <v>1611</v>
      </c>
      <c r="M1" s="35" t="s">
        <v>1613</v>
      </c>
      <c r="N1" s="35" t="s">
        <v>1615</v>
      </c>
      <c r="O1" s="35" t="s">
        <v>1617</v>
      </c>
      <c r="P1" s="137" t="s">
        <v>1619</v>
      </c>
      <c r="Q1" s="137" t="s">
        <v>90</v>
      </c>
      <c r="R1" s="137" t="s">
        <v>1621</v>
      </c>
      <c r="S1" s="137" t="s">
        <v>1623</v>
      </c>
      <c r="T1" s="39" t="s">
        <v>1628</v>
      </c>
      <c r="U1" s="39" t="s">
        <v>1630</v>
      </c>
      <c r="V1" s="39" t="s">
        <v>1632</v>
      </c>
      <c r="W1" s="39" t="s">
        <v>1636</v>
      </c>
      <c r="X1" s="39" t="s">
        <v>1638</v>
      </c>
      <c r="Y1" s="50" t="s">
        <v>1640</v>
      </c>
      <c r="Z1" s="50" t="s">
        <v>1642</v>
      </c>
      <c r="AA1" s="50" t="s">
        <v>1644</v>
      </c>
      <c r="AB1" s="50" t="s">
        <v>1646</v>
      </c>
      <c r="AC1" s="50" t="s">
        <v>1648</v>
      </c>
      <c r="AD1" s="50" t="s">
        <v>1658</v>
      </c>
      <c r="AE1" s="50" t="s">
        <v>1652</v>
      </c>
    </row>
    <row r="2" spans="1:31">
      <c r="E2" s="39" t="s">
        <v>1414</v>
      </c>
      <c r="F2" s="38" t="s">
        <v>1598</v>
      </c>
      <c r="G2" s="38" t="s">
        <v>1600</v>
      </c>
      <c r="H2" s="38" t="s">
        <v>1602</v>
      </c>
      <c r="I2" s="38" t="s">
        <v>1663</v>
      </c>
      <c r="J2" s="39" t="s">
        <v>1604</v>
      </c>
      <c r="K2" s="137" t="s">
        <v>1606</v>
      </c>
      <c r="L2" s="35" t="s">
        <v>1612</v>
      </c>
      <c r="M2" s="35" t="s">
        <v>1614</v>
      </c>
      <c r="N2" s="35" t="s">
        <v>1616</v>
      </c>
      <c r="O2" s="35" t="s">
        <v>1618</v>
      </c>
      <c r="P2" s="137" t="s">
        <v>1620</v>
      </c>
      <c r="Q2" s="137" t="s">
        <v>97</v>
      </c>
      <c r="R2" s="137" t="s">
        <v>1622</v>
      </c>
      <c r="S2" s="137" t="s">
        <v>0</v>
      </c>
      <c r="T2" s="39" t="s">
        <v>1629</v>
      </c>
      <c r="U2" s="39" t="s">
        <v>1631</v>
      </c>
      <c r="V2" s="39" t="s">
        <v>1633</v>
      </c>
      <c r="W2" s="39" t="s">
        <v>1637</v>
      </c>
      <c r="X2" s="39" t="s">
        <v>1639</v>
      </c>
      <c r="Y2" s="50" t="s">
        <v>1641</v>
      </c>
      <c r="Z2" s="50" t="s">
        <v>1643</v>
      </c>
      <c r="AA2" s="50" t="s">
        <v>1645</v>
      </c>
      <c r="AB2" s="50" t="s">
        <v>1647</v>
      </c>
      <c r="AC2" s="50" t="s">
        <v>1649</v>
      </c>
      <c r="AD2" s="50" t="s">
        <v>1659</v>
      </c>
      <c r="AE2" s="50" t="s">
        <v>1653</v>
      </c>
    </row>
    <row r="3" spans="1:31">
      <c r="E3" s="39" t="s">
        <v>1415</v>
      </c>
      <c r="F3" s="38">
        <v>45869881.229999997</v>
      </c>
      <c r="G3" s="38">
        <v>3975683.71</v>
      </c>
      <c r="H3" s="38">
        <v>2892364.68</v>
      </c>
      <c r="I3" s="38">
        <v>173.88</v>
      </c>
      <c r="J3" s="39">
        <v>79666231.090000004</v>
      </c>
      <c r="K3" s="137">
        <v>33600355.060000002</v>
      </c>
      <c r="L3" s="35">
        <v>645643.86</v>
      </c>
      <c r="M3" s="35">
        <v>1572020.09</v>
      </c>
      <c r="N3" s="35">
        <v>13000</v>
      </c>
      <c r="O3" s="35">
        <v>2111571.62</v>
      </c>
      <c r="P3" s="137">
        <v>152892.09</v>
      </c>
      <c r="Q3" s="137">
        <v>-115443994.87</v>
      </c>
      <c r="R3" s="137">
        <v>153253129.63999999</v>
      </c>
      <c r="S3" s="137">
        <v>123857660.04000001</v>
      </c>
      <c r="T3" s="39">
        <v>80866282.549999997</v>
      </c>
      <c r="U3" s="39">
        <v>27323190.719999999</v>
      </c>
      <c r="V3" s="39">
        <v>92611.95</v>
      </c>
      <c r="W3" s="39">
        <v>97543424.170000002</v>
      </c>
      <c r="X3" s="39">
        <v>9748984.9000000004</v>
      </c>
      <c r="Y3" s="50">
        <v>131617620.02</v>
      </c>
      <c r="Z3" s="50">
        <v>1351812.99</v>
      </c>
      <c r="AA3" s="50">
        <v>1327144.19</v>
      </c>
      <c r="AB3" s="50">
        <v>65602316.039999999</v>
      </c>
      <c r="AC3" s="50">
        <v>15524816.66</v>
      </c>
      <c r="AD3" s="50">
        <v>2713.64</v>
      </c>
      <c r="AE3" s="50">
        <v>305303.57</v>
      </c>
    </row>
    <row r="4" spans="1:31">
      <c r="D4" s="1" t="s">
        <v>1416</v>
      </c>
      <c r="E4" s="39" t="s">
        <v>1416</v>
      </c>
      <c r="F4" s="38">
        <v>465285</v>
      </c>
      <c r="G4" s="38">
        <v>36400</v>
      </c>
      <c r="H4" s="38">
        <v>48556</v>
      </c>
      <c r="I4" s="38">
        <v>24.67</v>
      </c>
      <c r="J4" s="39">
        <v>9</v>
      </c>
      <c r="K4" s="137">
        <v>7</v>
      </c>
      <c r="O4" s="35">
        <v>20955</v>
      </c>
      <c r="R4" s="137">
        <v>-115975.12</v>
      </c>
      <c r="S4" s="137">
        <v>560321.12</v>
      </c>
      <c r="W4" s="39">
        <v>1951388.1</v>
      </c>
      <c r="X4" s="39">
        <v>383319.63</v>
      </c>
      <c r="Y4" s="50">
        <v>1964948.1</v>
      </c>
      <c r="AA4" s="50">
        <v>15038</v>
      </c>
      <c r="AB4" s="50">
        <v>269740.96000000002</v>
      </c>
    </row>
    <row r="5" spans="1:31">
      <c r="D5" s="1" t="s">
        <v>1417</v>
      </c>
      <c r="E5" s="39" t="s">
        <v>1417</v>
      </c>
      <c r="F5" s="38">
        <v>44486.43</v>
      </c>
      <c r="G5" s="38">
        <v>59400</v>
      </c>
      <c r="H5" s="38">
        <v>26355</v>
      </c>
      <c r="I5" s="38">
        <v>135.13999999999999</v>
      </c>
      <c r="J5" s="39">
        <v>225540.6</v>
      </c>
      <c r="K5" s="137">
        <v>85188.56</v>
      </c>
      <c r="L5" s="35">
        <v>30429</v>
      </c>
      <c r="O5" s="35">
        <v>30000</v>
      </c>
      <c r="R5" s="137">
        <v>-1576220.02</v>
      </c>
      <c r="S5" s="137">
        <v>2026803.02</v>
      </c>
      <c r="W5" s="39">
        <v>1575778.9</v>
      </c>
      <c r="X5" s="39">
        <v>434533.84</v>
      </c>
      <c r="Y5" s="50">
        <v>1623178.9</v>
      </c>
      <c r="Z5" s="50">
        <v>11500</v>
      </c>
      <c r="AA5" s="50">
        <v>13527</v>
      </c>
      <c r="AB5" s="50">
        <v>301903.27</v>
      </c>
      <c r="AC5" s="50">
        <v>130109.84</v>
      </c>
    </row>
    <row r="6" spans="1:31">
      <c r="D6" s="1" t="s">
        <v>1418</v>
      </c>
      <c r="E6" s="39" t="s">
        <v>1418</v>
      </c>
      <c r="F6" s="38">
        <v>9.01</v>
      </c>
      <c r="H6" s="38">
        <v>28814</v>
      </c>
      <c r="I6" s="38">
        <v>0</v>
      </c>
      <c r="J6" s="39">
        <v>2940226.11</v>
      </c>
      <c r="K6" s="137">
        <v>26454.48</v>
      </c>
      <c r="L6" s="35">
        <v>49170.86</v>
      </c>
      <c r="M6" s="35">
        <v>4957.18</v>
      </c>
      <c r="O6" s="35">
        <v>26215</v>
      </c>
      <c r="R6" s="137">
        <v>1620544.58</v>
      </c>
      <c r="S6" s="137">
        <v>716949.66</v>
      </c>
      <c r="U6" s="39">
        <v>34000</v>
      </c>
      <c r="V6" s="39">
        <v>0.01</v>
      </c>
      <c r="W6" s="39">
        <v>1457221.8</v>
      </c>
      <c r="X6" s="39">
        <v>1193362.79</v>
      </c>
      <c r="Y6" s="50">
        <v>1501521.8</v>
      </c>
      <c r="AA6" s="50">
        <v>3150</v>
      </c>
      <c r="AB6" s="50">
        <v>469968.11</v>
      </c>
      <c r="AC6" s="50">
        <v>132278.37</v>
      </c>
    </row>
    <row r="7" spans="1:31">
      <c r="A7" s="1" t="s">
        <v>1452</v>
      </c>
      <c r="D7" s="1" t="s">
        <v>1419</v>
      </c>
      <c r="E7" s="39" t="s">
        <v>1419</v>
      </c>
      <c r="F7" s="38">
        <v>20</v>
      </c>
      <c r="H7" s="38">
        <v>57084.38</v>
      </c>
      <c r="I7" s="38">
        <v>0</v>
      </c>
      <c r="J7" s="39">
        <v>3144602</v>
      </c>
      <c r="K7" s="137">
        <v>6</v>
      </c>
      <c r="L7" s="35">
        <v>38160</v>
      </c>
      <c r="M7" s="35">
        <v>0</v>
      </c>
      <c r="O7" s="35">
        <v>20</v>
      </c>
      <c r="R7" s="137">
        <v>2735364.64</v>
      </c>
      <c r="S7" s="137">
        <v>550717.67000000004</v>
      </c>
      <c r="W7" s="39">
        <v>1023067.5</v>
      </c>
      <c r="X7" s="39">
        <v>397309.63</v>
      </c>
      <c r="Y7" s="50">
        <v>1057267.5</v>
      </c>
      <c r="AA7" s="50">
        <v>12238</v>
      </c>
      <c r="AB7" s="50">
        <v>369421.56</v>
      </c>
      <c r="AC7" s="50">
        <v>104000</v>
      </c>
    </row>
    <row r="8" spans="1:31">
      <c r="D8" s="1" t="s">
        <v>1420</v>
      </c>
      <c r="E8" s="39" t="s">
        <v>1420</v>
      </c>
      <c r="F8" s="38">
        <v>20</v>
      </c>
      <c r="H8" s="38">
        <v>11874</v>
      </c>
      <c r="I8" s="38">
        <v>0</v>
      </c>
      <c r="J8" s="39">
        <v>426258.67</v>
      </c>
      <c r="K8" s="137">
        <v>371488.43</v>
      </c>
      <c r="O8" s="35">
        <v>20</v>
      </c>
      <c r="R8" s="137">
        <v>-1277359.94</v>
      </c>
      <c r="S8" s="137">
        <v>2257089.6800000002</v>
      </c>
      <c r="W8" s="39">
        <v>620090.5</v>
      </c>
      <c r="X8" s="39">
        <v>370799.09</v>
      </c>
      <c r="Y8" s="50">
        <v>688411.5</v>
      </c>
      <c r="AA8" s="50">
        <v>31620</v>
      </c>
      <c r="AB8" s="50">
        <v>277870.09000000003</v>
      </c>
      <c r="AC8" s="50">
        <v>163096.64000000001</v>
      </c>
    </row>
    <row r="9" spans="1:31">
      <c r="D9" s="1" t="s">
        <v>1421</v>
      </c>
      <c r="E9" s="39" t="s">
        <v>1421</v>
      </c>
      <c r="F9" s="38">
        <v>20</v>
      </c>
      <c r="H9" s="38">
        <v>0</v>
      </c>
      <c r="I9" s="38">
        <v>0</v>
      </c>
      <c r="J9" s="39">
        <v>2917592.81</v>
      </c>
      <c r="K9" s="137">
        <v>525722.93999999994</v>
      </c>
      <c r="L9" s="35">
        <v>8404</v>
      </c>
      <c r="M9" s="35">
        <v>1841.87</v>
      </c>
      <c r="O9" s="35">
        <v>20</v>
      </c>
      <c r="R9" s="137">
        <v>3313175.93</v>
      </c>
      <c r="S9" s="137">
        <v>253201</v>
      </c>
      <c r="W9" s="39">
        <v>1098609</v>
      </c>
      <c r="X9" s="39">
        <v>296462.17</v>
      </c>
      <c r="Y9" s="50">
        <v>1098609</v>
      </c>
      <c r="AA9" s="50">
        <v>47018</v>
      </c>
      <c r="AB9" s="50">
        <v>177690.04</v>
      </c>
      <c r="AC9" s="50">
        <v>205061.18</v>
      </c>
    </row>
    <row r="10" spans="1:31">
      <c r="D10" s="1" t="s">
        <v>1422</v>
      </c>
      <c r="E10" s="39" t="s">
        <v>1422</v>
      </c>
      <c r="F10" s="38">
        <v>17991.560000000001</v>
      </c>
      <c r="H10" s="38">
        <v>1250</v>
      </c>
      <c r="I10" s="38">
        <v>14.07</v>
      </c>
      <c r="J10" s="39">
        <v>2626050</v>
      </c>
      <c r="K10" s="137">
        <v>3</v>
      </c>
      <c r="L10" s="35">
        <v>7105</v>
      </c>
      <c r="M10" s="35">
        <v>1505.49</v>
      </c>
      <c r="O10" s="35">
        <v>16509.64</v>
      </c>
      <c r="R10" s="137">
        <v>2710376</v>
      </c>
      <c r="W10" s="39">
        <v>742511.3</v>
      </c>
      <c r="X10" s="39">
        <v>278840.75</v>
      </c>
      <c r="Y10" s="50">
        <v>746375.3</v>
      </c>
      <c r="AA10" s="50">
        <v>28158</v>
      </c>
      <c r="AB10" s="50">
        <v>254656.25</v>
      </c>
      <c r="AC10" s="50">
        <v>82350</v>
      </c>
    </row>
    <row r="11" spans="1:31">
      <c r="D11" s="1" t="s">
        <v>1423</v>
      </c>
      <c r="E11" s="39" t="s">
        <v>1423</v>
      </c>
      <c r="F11" s="38">
        <v>10020</v>
      </c>
      <c r="I11" s="38">
        <v>0</v>
      </c>
      <c r="J11" s="39">
        <v>1</v>
      </c>
      <c r="K11" s="137">
        <v>575770.68999999994</v>
      </c>
      <c r="O11" s="35">
        <v>10020</v>
      </c>
      <c r="R11" s="137">
        <v>626361.05000000005</v>
      </c>
      <c r="S11" s="137">
        <v>99610.62</v>
      </c>
      <c r="W11" s="39">
        <v>350132</v>
      </c>
      <c r="X11" s="39">
        <v>252757.96</v>
      </c>
      <c r="Y11" s="50">
        <v>350132</v>
      </c>
      <c r="AA11" s="50">
        <v>40214</v>
      </c>
      <c r="AB11" s="50">
        <v>212543.96</v>
      </c>
      <c r="AC11" s="50">
        <v>150199.98000000001</v>
      </c>
    </row>
    <row r="12" spans="1:31">
      <c r="A12" s="1" t="s">
        <v>854</v>
      </c>
      <c r="B12" s="1" t="s">
        <v>856</v>
      </c>
      <c r="C12" s="1">
        <v>4067</v>
      </c>
      <c r="D12" s="1" t="s">
        <v>858</v>
      </c>
      <c r="E12" s="39" t="s">
        <v>858</v>
      </c>
      <c r="F12" s="38">
        <v>570992.09</v>
      </c>
      <c r="G12" s="38">
        <v>24500</v>
      </c>
      <c r="H12" s="38">
        <v>29992.959999999999</v>
      </c>
      <c r="J12" s="39">
        <v>1385529.33</v>
      </c>
      <c r="K12" s="137">
        <v>619883.09</v>
      </c>
      <c r="L12" s="35">
        <v>0</v>
      </c>
      <c r="M12" s="35">
        <v>9190</v>
      </c>
      <c r="R12" s="137">
        <v>2127787.7999999998</v>
      </c>
      <c r="S12" s="137">
        <v>685585.33</v>
      </c>
      <c r="T12" s="39">
        <v>939518.67</v>
      </c>
      <c r="V12" s="39">
        <v>1354.58</v>
      </c>
      <c r="W12" s="39">
        <v>2045995.5</v>
      </c>
      <c r="X12" s="39">
        <v>110340</v>
      </c>
      <c r="Y12" s="50">
        <v>2305956.2999999998</v>
      </c>
      <c r="AA12" s="50">
        <v>8484</v>
      </c>
      <c r="AB12" s="50">
        <v>637566.52</v>
      </c>
      <c r="AC12" s="50">
        <v>336867.59</v>
      </c>
    </row>
    <row r="13" spans="1:31">
      <c r="A13" s="1" t="s">
        <v>854</v>
      </c>
      <c r="B13" s="1" t="s">
        <v>856</v>
      </c>
      <c r="C13" s="1">
        <v>4180</v>
      </c>
      <c r="D13" s="1" t="s">
        <v>859</v>
      </c>
      <c r="E13" s="39" t="s">
        <v>859</v>
      </c>
      <c r="F13" s="38">
        <v>741208.4</v>
      </c>
      <c r="G13" s="38">
        <v>23986</v>
      </c>
      <c r="H13" s="38">
        <v>168434.76</v>
      </c>
      <c r="J13" s="39">
        <v>529908.15</v>
      </c>
      <c r="K13" s="137">
        <v>341800.74</v>
      </c>
      <c r="L13" s="35">
        <v>13900</v>
      </c>
      <c r="M13" s="35">
        <v>5850</v>
      </c>
      <c r="O13" s="35">
        <v>0</v>
      </c>
      <c r="R13" s="137">
        <v>-65540.429999999993</v>
      </c>
      <c r="S13" s="137">
        <v>1517319.83</v>
      </c>
      <c r="T13" s="39">
        <v>934525.19</v>
      </c>
      <c r="U13" s="39">
        <v>332150</v>
      </c>
      <c r="V13" s="39">
        <v>846.23</v>
      </c>
      <c r="W13" s="39">
        <v>1470481.5</v>
      </c>
      <c r="X13" s="39">
        <v>139500</v>
      </c>
      <c r="Y13" s="50">
        <v>1591181.5</v>
      </c>
      <c r="Z13" s="50">
        <v>13022</v>
      </c>
      <c r="AA13" s="50">
        <v>4514</v>
      </c>
      <c r="AB13" s="50">
        <v>759014.14</v>
      </c>
      <c r="AC13" s="50">
        <v>175962.63</v>
      </c>
    </row>
    <row r="14" spans="1:31">
      <c r="A14" s="1" t="s">
        <v>854</v>
      </c>
      <c r="B14" s="1" t="s">
        <v>856</v>
      </c>
      <c r="C14" s="1">
        <v>2901</v>
      </c>
      <c r="D14" s="1" t="s">
        <v>860</v>
      </c>
      <c r="E14" s="39" t="s">
        <v>860</v>
      </c>
      <c r="F14" s="38">
        <v>508147.89</v>
      </c>
      <c r="G14" s="38">
        <v>382755.16</v>
      </c>
      <c r="H14" s="38">
        <v>15747.78</v>
      </c>
      <c r="J14" s="39">
        <v>1181041.18</v>
      </c>
      <c r="K14" s="137">
        <v>595033.76</v>
      </c>
      <c r="L14" s="35">
        <v>13000</v>
      </c>
      <c r="M14" s="35">
        <v>33050</v>
      </c>
      <c r="R14" s="137">
        <v>1061427.1000000001</v>
      </c>
      <c r="S14" s="137">
        <v>1326846.8</v>
      </c>
      <c r="T14" s="39">
        <v>1190218.73</v>
      </c>
      <c r="V14" s="39">
        <v>1090.33</v>
      </c>
      <c r="W14" s="39">
        <v>1115997.5</v>
      </c>
      <c r="X14" s="39">
        <v>94200</v>
      </c>
      <c r="Y14" s="50">
        <v>1314366.5</v>
      </c>
      <c r="Z14" s="50">
        <v>8348</v>
      </c>
      <c r="AB14" s="50">
        <v>595987.55000000005</v>
      </c>
      <c r="AC14" s="50">
        <v>234402.64</v>
      </c>
    </row>
    <row r="15" spans="1:31">
      <c r="A15" s="1" t="s">
        <v>854</v>
      </c>
      <c r="B15" s="1" t="s">
        <v>856</v>
      </c>
      <c r="C15" s="1">
        <v>4211</v>
      </c>
      <c r="D15" s="1" t="s">
        <v>861</v>
      </c>
      <c r="E15" s="39" t="s">
        <v>861</v>
      </c>
      <c r="F15" s="38">
        <v>769630.25</v>
      </c>
      <c r="G15" s="38">
        <v>25399.759999999998</v>
      </c>
      <c r="H15" s="38">
        <v>9371.59</v>
      </c>
      <c r="J15" s="39">
        <v>208450.52</v>
      </c>
      <c r="K15" s="137">
        <v>307859.83</v>
      </c>
      <c r="L15" s="35">
        <v>18500</v>
      </c>
      <c r="M15" s="35">
        <v>19130.93</v>
      </c>
      <c r="R15" s="137">
        <v>131160.47</v>
      </c>
      <c r="S15" s="137">
        <v>1336486.2</v>
      </c>
      <c r="T15" s="39">
        <v>979701.75</v>
      </c>
      <c r="V15" s="39">
        <v>1947.79</v>
      </c>
      <c r="W15" s="39">
        <v>1750702.77</v>
      </c>
      <c r="X15" s="39">
        <v>139125</v>
      </c>
      <c r="Y15" s="50">
        <v>2044775.77</v>
      </c>
      <c r="Z15" s="50">
        <v>1660</v>
      </c>
      <c r="AA15" s="50">
        <v>824</v>
      </c>
      <c r="AB15" s="50">
        <v>835529.98</v>
      </c>
      <c r="AC15" s="50">
        <v>173252.21</v>
      </c>
      <c r="AD15" s="50">
        <v>1</v>
      </c>
    </row>
    <row r="16" spans="1:31">
      <c r="A16" s="1" t="s">
        <v>854</v>
      </c>
      <c r="B16" s="1" t="s">
        <v>856</v>
      </c>
      <c r="C16" s="1">
        <v>7101</v>
      </c>
      <c r="D16" s="1" t="s">
        <v>862</v>
      </c>
      <c r="E16" s="39" t="s">
        <v>862</v>
      </c>
      <c r="F16" s="38">
        <v>699223.73</v>
      </c>
      <c r="G16" s="38">
        <v>28442</v>
      </c>
      <c r="H16" s="38">
        <v>107442.12</v>
      </c>
      <c r="J16" s="39">
        <v>1300962.9099999999</v>
      </c>
      <c r="K16" s="137">
        <v>799754.02</v>
      </c>
      <c r="L16" s="35">
        <v>4930</v>
      </c>
      <c r="M16" s="35">
        <v>7350</v>
      </c>
      <c r="R16" s="137">
        <v>1062439.93</v>
      </c>
      <c r="S16" s="137">
        <v>2146839.4900000002</v>
      </c>
      <c r="T16" s="39">
        <v>1239091.9099999999</v>
      </c>
      <c r="U16" s="39">
        <v>307000</v>
      </c>
      <c r="V16" s="39">
        <v>1512.34</v>
      </c>
      <c r="W16" s="39">
        <v>2043186</v>
      </c>
      <c r="X16" s="39">
        <v>126240</v>
      </c>
      <c r="Y16" s="50">
        <v>2680063.67</v>
      </c>
      <c r="Z16" s="50">
        <v>72218</v>
      </c>
      <c r="AA16" s="50">
        <v>576</v>
      </c>
      <c r="AB16" s="50">
        <v>936747.85</v>
      </c>
      <c r="AC16" s="50">
        <v>313159.37</v>
      </c>
    </row>
    <row r="17" spans="1:31">
      <c r="A17" s="1" t="s">
        <v>854</v>
      </c>
      <c r="B17" s="1" t="s">
        <v>856</v>
      </c>
      <c r="C17" s="1">
        <v>6117</v>
      </c>
      <c r="D17" s="1" t="s">
        <v>863</v>
      </c>
      <c r="E17" s="39" t="s">
        <v>863</v>
      </c>
      <c r="F17" s="38">
        <v>1237281.1100000001</v>
      </c>
      <c r="G17" s="38">
        <v>12000</v>
      </c>
      <c r="H17" s="38">
        <v>58263.360000000001</v>
      </c>
      <c r="J17" s="39">
        <v>264776.21999999997</v>
      </c>
      <c r="K17" s="137">
        <v>349086.59</v>
      </c>
      <c r="L17" s="35">
        <v>37198</v>
      </c>
      <c r="M17" s="35">
        <v>21671.45</v>
      </c>
      <c r="R17" s="137">
        <v>245432.92</v>
      </c>
      <c r="S17" s="137">
        <v>1602780.76</v>
      </c>
      <c r="T17" s="39">
        <v>993859.45</v>
      </c>
      <c r="U17" s="39">
        <v>229300</v>
      </c>
      <c r="V17" s="39">
        <v>2245.71</v>
      </c>
      <c r="W17" s="39">
        <v>1669590</v>
      </c>
      <c r="X17" s="39">
        <v>58750</v>
      </c>
      <c r="Y17" s="50">
        <v>2163976.2000000002</v>
      </c>
      <c r="Z17" s="50">
        <v>18460</v>
      </c>
      <c r="AB17" s="50">
        <v>622754.06999999995</v>
      </c>
      <c r="AC17" s="50">
        <v>134230.74</v>
      </c>
    </row>
    <row r="18" spans="1:31">
      <c r="A18" s="1" t="s">
        <v>854</v>
      </c>
      <c r="B18" s="1" t="s">
        <v>856</v>
      </c>
      <c r="C18" s="1">
        <v>2179</v>
      </c>
      <c r="D18" s="1" t="s">
        <v>864</v>
      </c>
      <c r="E18" s="39" t="s">
        <v>864</v>
      </c>
      <c r="F18" s="38">
        <v>469119.46</v>
      </c>
      <c r="G18" s="38">
        <v>12000</v>
      </c>
      <c r="H18" s="38">
        <v>24152.84</v>
      </c>
      <c r="J18" s="39">
        <v>616111.91</v>
      </c>
      <c r="K18" s="137">
        <v>383281.55</v>
      </c>
      <c r="L18" s="35">
        <v>0</v>
      </c>
      <c r="M18" s="35">
        <v>0</v>
      </c>
      <c r="R18" s="137">
        <v>-405478.69</v>
      </c>
      <c r="S18" s="137">
        <v>2036704.82</v>
      </c>
      <c r="T18" s="39">
        <v>924016.22</v>
      </c>
      <c r="U18" s="39">
        <v>100000</v>
      </c>
      <c r="V18" s="39">
        <v>1134.8800000000001</v>
      </c>
      <c r="W18" s="39">
        <v>1421239.9</v>
      </c>
      <c r="X18" s="39">
        <v>64220</v>
      </c>
      <c r="Y18" s="50">
        <v>1515459.9</v>
      </c>
      <c r="Z18" s="50">
        <v>39264.79</v>
      </c>
      <c r="AB18" s="50">
        <v>897474.22</v>
      </c>
      <c r="AC18" s="50">
        <v>184972.46</v>
      </c>
    </row>
    <row r="19" spans="1:31">
      <c r="A19" s="1" t="s">
        <v>854</v>
      </c>
      <c r="B19" s="1" t="s">
        <v>856</v>
      </c>
      <c r="C19" s="1">
        <v>825</v>
      </c>
      <c r="D19" s="1" t="s">
        <v>865</v>
      </c>
      <c r="E19" s="39" t="s">
        <v>865</v>
      </c>
      <c r="F19" s="38">
        <v>237716.67</v>
      </c>
      <c r="G19" s="38">
        <v>9000</v>
      </c>
      <c r="H19" s="38">
        <v>46165.49</v>
      </c>
      <c r="J19" s="39">
        <v>1342390.45</v>
      </c>
      <c r="K19" s="137">
        <v>1044297.23</v>
      </c>
      <c r="L19" s="35">
        <v>0</v>
      </c>
      <c r="M19" s="35">
        <v>9100</v>
      </c>
      <c r="R19" s="137">
        <v>2067030.5</v>
      </c>
      <c r="S19" s="137">
        <v>118427.08</v>
      </c>
      <c r="T19" s="39">
        <v>1093816.6499999999</v>
      </c>
      <c r="U19" s="39">
        <v>36990</v>
      </c>
      <c r="V19" s="39">
        <v>1588.56</v>
      </c>
      <c r="W19" s="39">
        <v>830380</v>
      </c>
      <c r="X19" s="39">
        <v>51630</v>
      </c>
      <c r="Y19" s="50">
        <v>921210</v>
      </c>
      <c r="Z19" s="50">
        <v>19102</v>
      </c>
      <c r="AB19" s="50">
        <v>369080.18</v>
      </c>
      <c r="AC19" s="50">
        <v>220000.77</v>
      </c>
    </row>
    <row r="20" spans="1:31">
      <c r="A20" s="1" t="s">
        <v>854</v>
      </c>
      <c r="B20" s="1" t="s">
        <v>856</v>
      </c>
      <c r="C20" s="1">
        <v>5318</v>
      </c>
      <c r="D20" s="1" t="s">
        <v>866</v>
      </c>
      <c r="E20" s="39" t="s">
        <v>866</v>
      </c>
      <c r="F20" s="38">
        <v>376048.99</v>
      </c>
      <c r="G20" s="38">
        <v>61206.2</v>
      </c>
      <c r="H20" s="38">
        <v>47795.8</v>
      </c>
      <c r="J20" s="39">
        <v>267433.19</v>
      </c>
      <c r="K20" s="137">
        <v>497400.5</v>
      </c>
      <c r="L20" s="35">
        <v>14000</v>
      </c>
      <c r="M20" s="35">
        <v>7150</v>
      </c>
      <c r="O20" s="35">
        <v>0</v>
      </c>
      <c r="R20" s="137">
        <v>-271858.90999999997</v>
      </c>
      <c r="S20" s="137">
        <v>1863971.92</v>
      </c>
      <c r="T20" s="39">
        <v>1190016.45</v>
      </c>
      <c r="U20" s="39">
        <v>126245</v>
      </c>
      <c r="V20" s="39">
        <v>2155.4</v>
      </c>
      <c r="W20" s="39">
        <v>820350</v>
      </c>
      <c r="X20" s="39">
        <v>143720</v>
      </c>
      <c r="Y20" s="50">
        <v>1565819.2</v>
      </c>
      <c r="Z20" s="50">
        <v>30308</v>
      </c>
      <c r="AA20" s="50">
        <v>1588</v>
      </c>
      <c r="AB20" s="50">
        <v>830897.02</v>
      </c>
      <c r="AC20" s="50">
        <v>217252.96</v>
      </c>
    </row>
    <row r="21" spans="1:31">
      <c r="A21" s="1" t="s">
        <v>854</v>
      </c>
      <c r="B21" s="1" t="s">
        <v>856</v>
      </c>
      <c r="C21" s="1">
        <v>5577</v>
      </c>
      <c r="D21" s="1" t="s">
        <v>867</v>
      </c>
      <c r="E21" s="39" t="s">
        <v>867</v>
      </c>
      <c r="F21" s="38">
        <v>584986.44999999995</v>
      </c>
      <c r="G21" s="38">
        <v>13352.6</v>
      </c>
      <c r="H21" s="38">
        <v>142115.47</v>
      </c>
      <c r="J21" s="39">
        <v>602102.67000000004</v>
      </c>
      <c r="K21" s="137">
        <v>524234.63</v>
      </c>
      <c r="L21" s="35">
        <v>0</v>
      </c>
      <c r="M21" s="35">
        <v>11175</v>
      </c>
      <c r="O21" s="35">
        <v>0</v>
      </c>
      <c r="R21" s="137">
        <v>-357384.15</v>
      </c>
      <c r="S21" s="137">
        <v>2519990.75</v>
      </c>
      <c r="T21" s="39">
        <v>1274316.1499999999</v>
      </c>
      <c r="U21" s="39">
        <v>126360</v>
      </c>
      <c r="V21" s="39">
        <v>1370.57</v>
      </c>
      <c r="W21" s="39">
        <v>1420776</v>
      </c>
      <c r="X21" s="39">
        <v>124870</v>
      </c>
      <c r="Y21" s="50">
        <v>2160766</v>
      </c>
      <c r="Z21" s="50">
        <v>22960</v>
      </c>
      <c r="AB21" s="50">
        <v>825994.99</v>
      </c>
      <c r="AC21" s="50">
        <v>244961.51</v>
      </c>
    </row>
    <row r="22" spans="1:31">
      <c r="A22" s="1" t="s">
        <v>854</v>
      </c>
      <c r="B22" s="1" t="s">
        <v>856</v>
      </c>
      <c r="C22" s="1">
        <v>4807</v>
      </c>
      <c r="D22" s="1" t="s">
        <v>868</v>
      </c>
      <c r="E22" s="39" t="s">
        <v>868</v>
      </c>
      <c r="F22" s="38">
        <v>1044729.19</v>
      </c>
      <c r="G22" s="38">
        <v>20997.1</v>
      </c>
      <c r="H22" s="38">
        <v>9034</v>
      </c>
      <c r="J22" s="39">
        <v>1128121.43</v>
      </c>
      <c r="K22" s="137">
        <v>1016649.32</v>
      </c>
      <c r="L22" s="35">
        <v>0</v>
      </c>
      <c r="M22" s="35">
        <v>14400</v>
      </c>
      <c r="R22" s="137">
        <v>-1620928.38</v>
      </c>
      <c r="S22" s="137">
        <v>4994895.4800000004</v>
      </c>
      <c r="T22" s="39">
        <v>982819.44</v>
      </c>
      <c r="U22" s="39">
        <v>258990</v>
      </c>
      <c r="V22" s="39">
        <v>2129.3200000000002</v>
      </c>
      <c r="W22" s="39">
        <v>1939365</v>
      </c>
      <c r="X22" s="39">
        <v>111291</v>
      </c>
      <c r="Y22" s="50">
        <v>2113206</v>
      </c>
      <c r="Z22" s="50">
        <v>16676</v>
      </c>
      <c r="AA22" s="50">
        <v>7676</v>
      </c>
      <c r="AB22" s="50">
        <v>911757.83</v>
      </c>
      <c r="AC22" s="50">
        <v>414114.99</v>
      </c>
    </row>
    <row r="23" spans="1:31">
      <c r="A23" s="1" t="s">
        <v>854</v>
      </c>
      <c r="B23" s="1" t="s">
        <v>856</v>
      </c>
      <c r="C23" s="1">
        <v>4653</v>
      </c>
      <c r="D23" s="1" t="s">
        <v>869</v>
      </c>
      <c r="E23" s="39" t="s">
        <v>869</v>
      </c>
      <c r="F23" s="38">
        <v>364163.27</v>
      </c>
      <c r="G23" s="38">
        <v>93113</v>
      </c>
      <c r="H23" s="38">
        <v>36527.22</v>
      </c>
      <c r="J23" s="39">
        <v>266680.15999999997</v>
      </c>
      <c r="K23" s="137">
        <v>423327.52</v>
      </c>
      <c r="L23" s="35">
        <v>26300</v>
      </c>
      <c r="M23" s="35">
        <v>6660</v>
      </c>
      <c r="O23" s="35">
        <v>103.3</v>
      </c>
      <c r="R23" s="137">
        <v>-203770.65</v>
      </c>
      <c r="S23" s="137">
        <v>1550129.81</v>
      </c>
      <c r="T23" s="39">
        <v>842772.11</v>
      </c>
      <c r="U23" s="39">
        <v>199800</v>
      </c>
      <c r="V23" s="39">
        <v>1177.25</v>
      </c>
      <c r="W23" s="39">
        <v>1521726.7</v>
      </c>
      <c r="X23" s="39">
        <v>125850</v>
      </c>
      <c r="Y23" s="50">
        <v>1793039.5</v>
      </c>
      <c r="Z23" s="50">
        <v>32040</v>
      </c>
      <c r="AB23" s="50">
        <v>884941.03</v>
      </c>
      <c r="AC23" s="50">
        <v>176916.82</v>
      </c>
    </row>
    <row r="24" spans="1:31">
      <c r="A24" s="1" t="s">
        <v>854</v>
      </c>
      <c r="B24" s="1" t="s">
        <v>856</v>
      </c>
      <c r="C24" s="1">
        <v>7694</v>
      </c>
      <c r="D24" s="1" t="s">
        <v>870</v>
      </c>
      <c r="E24" s="39" t="s">
        <v>870</v>
      </c>
      <c r="F24" s="38">
        <v>3252578.33</v>
      </c>
      <c r="G24" s="38">
        <v>29874.43</v>
      </c>
      <c r="H24" s="38">
        <v>30656.09</v>
      </c>
      <c r="J24" s="39">
        <v>352179.97</v>
      </c>
      <c r="K24" s="137">
        <v>1173935.3500000001</v>
      </c>
      <c r="L24" s="35">
        <v>10700</v>
      </c>
      <c r="M24" s="35">
        <v>23380</v>
      </c>
      <c r="O24" s="35">
        <v>750</v>
      </c>
      <c r="R24" s="137">
        <v>1871196.61</v>
      </c>
      <c r="S24" s="137">
        <v>2878887.21</v>
      </c>
      <c r="T24" s="39">
        <v>1439995.41</v>
      </c>
      <c r="U24" s="39">
        <v>456450</v>
      </c>
      <c r="V24" s="39">
        <v>6733.9</v>
      </c>
      <c r="W24" s="39">
        <v>2932082.5</v>
      </c>
      <c r="X24" s="39">
        <v>165270</v>
      </c>
      <c r="Y24" s="50">
        <v>3318862.5</v>
      </c>
      <c r="Z24" s="50">
        <v>37226</v>
      </c>
      <c r="AB24" s="50">
        <v>1223010.1100000001</v>
      </c>
      <c r="AC24" s="50">
        <v>367122.85</v>
      </c>
    </row>
    <row r="25" spans="1:31">
      <c r="A25" s="1" t="s">
        <v>854</v>
      </c>
      <c r="B25" s="1" t="s">
        <v>856</v>
      </c>
      <c r="C25" s="1">
        <v>6880</v>
      </c>
      <c r="D25" s="1" t="s">
        <v>871</v>
      </c>
      <c r="E25" s="39" t="s">
        <v>871</v>
      </c>
      <c r="F25" s="38">
        <v>848940.81</v>
      </c>
      <c r="G25" s="38">
        <v>218417</v>
      </c>
      <c r="H25" s="38">
        <v>43022.77</v>
      </c>
      <c r="J25" s="39">
        <v>669192.05000000005</v>
      </c>
      <c r="K25" s="137">
        <v>724580.12</v>
      </c>
      <c r="L25" s="35">
        <v>21000</v>
      </c>
      <c r="O25" s="35">
        <v>347343.9</v>
      </c>
      <c r="R25" s="137">
        <v>216842.7</v>
      </c>
      <c r="S25" s="137">
        <v>2079998.65</v>
      </c>
      <c r="T25" s="39">
        <v>954684.04</v>
      </c>
      <c r="U25" s="39">
        <v>397512</v>
      </c>
      <c r="V25" s="39">
        <v>1232.83</v>
      </c>
      <c r="W25" s="39">
        <v>1721589.5</v>
      </c>
      <c r="X25" s="39">
        <v>147168.20000000001</v>
      </c>
      <c r="Y25" s="50">
        <v>2147222.9</v>
      </c>
      <c r="Z25" s="50">
        <v>49168</v>
      </c>
      <c r="AB25" s="50">
        <v>938936.97</v>
      </c>
      <c r="AC25" s="50">
        <v>247891.20000000001</v>
      </c>
    </row>
    <row r="26" spans="1:31">
      <c r="A26" s="1" t="s">
        <v>854</v>
      </c>
      <c r="B26" s="1" t="s">
        <v>856</v>
      </c>
      <c r="C26" s="1">
        <v>4509</v>
      </c>
      <c r="D26" s="1" t="s">
        <v>872</v>
      </c>
      <c r="E26" s="39" t="s">
        <v>872</v>
      </c>
      <c r="F26" s="38">
        <v>515135.08</v>
      </c>
      <c r="G26" s="38">
        <v>52511.5</v>
      </c>
      <c r="H26" s="38">
        <v>19148.060000000001</v>
      </c>
      <c r="J26" s="39">
        <v>1412101.55</v>
      </c>
      <c r="K26" s="137">
        <v>474568.66</v>
      </c>
      <c r="L26" s="35">
        <v>16270</v>
      </c>
      <c r="M26" s="35">
        <v>7650</v>
      </c>
      <c r="R26" s="137">
        <v>2466339.9900000002</v>
      </c>
      <c r="S26" s="137">
        <v>413083.29</v>
      </c>
      <c r="T26" s="39">
        <v>648578.16</v>
      </c>
      <c r="U26" s="39">
        <v>197570</v>
      </c>
      <c r="V26" s="39">
        <v>1262.57</v>
      </c>
      <c r="W26" s="39">
        <v>1249105</v>
      </c>
      <c r="X26" s="39">
        <v>127427</v>
      </c>
      <c r="Y26" s="50">
        <v>1617605.2</v>
      </c>
      <c r="Z26" s="50">
        <v>29368</v>
      </c>
      <c r="AA26" s="50">
        <v>4880</v>
      </c>
      <c r="AB26" s="50">
        <v>712148.14</v>
      </c>
      <c r="AC26" s="50">
        <v>289319.82</v>
      </c>
      <c r="AE26" s="50">
        <v>500</v>
      </c>
    </row>
    <row r="27" spans="1:31">
      <c r="A27" s="1" t="s">
        <v>854</v>
      </c>
      <c r="B27" s="1" t="s">
        <v>856</v>
      </c>
      <c r="C27" s="1">
        <v>2953</v>
      </c>
      <c r="D27" s="1" t="s">
        <v>873</v>
      </c>
      <c r="E27" s="39" t="s">
        <v>873</v>
      </c>
      <c r="F27" s="38">
        <v>906321.58</v>
      </c>
      <c r="G27" s="38">
        <v>30750</v>
      </c>
      <c r="H27" s="38">
        <v>3451</v>
      </c>
      <c r="J27" s="39">
        <v>845211.97</v>
      </c>
      <c r="K27" s="137">
        <v>657360.49</v>
      </c>
      <c r="M27" s="35">
        <v>2600</v>
      </c>
      <c r="O27" s="35">
        <v>456140</v>
      </c>
      <c r="R27" s="137">
        <v>7293.72</v>
      </c>
      <c r="S27" s="137">
        <v>2337378.21</v>
      </c>
      <c r="T27" s="39">
        <v>896060.56</v>
      </c>
      <c r="U27" s="39">
        <v>226400</v>
      </c>
      <c r="V27" s="39">
        <v>1555.34</v>
      </c>
      <c r="W27" s="39">
        <v>1014579</v>
      </c>
      <c r="X27" s="39">
        <v>87260</v>
      </c>
      <c r="Y27" s="50">
        <v>1406276</v>
      </c>
      <c r="Z27" s="50">
        <v>186170</v>
      </c>
      <c r="AA27" s="50">
        <v>7282</v>
      </c>
      <c r="AB27" s="50">
        <v>717006.53</v>
      </c>
      <c r="AC27" s="50">
        <v>269436.26</v>
      </c>
      <c r="AD27" s="50">
        <v>1</v>
      </c>
    </row>
    <row r="28" spans="1:31">
      <c r="A28" s="1" t="s">
        <v>854</v>
      </c>
      <c r="B28" s="1" t="s">
        <v>856</v>
      </c>
      <c r="C28" s="1">
        <v>2600</v>
      </c>
      <c r="D28" s="1" t="s">
        <v>874</v>
      </c>
      <c r="E28" s="39" t="s">
        <v>874</v>
      </c>
      <c r="F28" s="38">
        <v>387138.72</v>
      </c>
      <c r="G28" s="38">
        <v>12000</v>
      </c>
      <c r="H28" s="38">
        <v>51217.51</v>
      </c>
      <c r="J28" s="39">
        <v>604080.68000000005</v>
      </c>
      <c r="K28" s="137">
        <v>632269.41</v>
      </c>
      <c r="L28" s="35">
        <v>5000</v>
      </c>
      <c r="M28" s="35">
        <v>6500</v>
      </c>
      <c r="O28" s="35">
        <v>0</v>
      </c>
      <c r="R28" s="137">
        <v>-823173.28</v>
      </c>
      <c r="S28" s="137">
        <v>2446216.73</v>
      </c>
      <c r="T28" s="39">
        <v>969050.05</v>
      </c>
      <c r="V28" s="39">
        <v>1097.08</v>
      </c>
      <c r="W28" s="39">
        <v>1058284.5</v>
      </c>
      <c r="X28" s="39">
        <v>62940</v>
      </c>
      <c r="Y28" s="50">
        <v>1331608.5</v>
      </c>
      <c r="Z28" s="50">
        <v>22808</v>
      </c>
      <c r="AB28" s="50">
        <v>424486.72</v>
      </c>
      <c r="AC28" s="50">
        <v>243305.54</v>
      </c>
      <c r="AE28" s="50">
        <v>17000</v>
      </c>
    </row>
    <row r="29" spans="1:31">
      <c r="A29" s="1" t="s">
        <v>876</v>
      </c>
      <c r="B29" s="1" t="s">
        <v>877</v>
      </c>
      <c r="C29" s="1">
        <v>3933</v>
      </c>
      <c r="D29" s="1" t="s">
        <v>879</v>
      </c>
      <c r="E29" s="39" t="s">
        <v>879</v>
      </c>
      <c r="F29" s="38">
        <v>628116.05000000005</v>
      </c>
      <c r="G29" s="38">
        <v>268172.25</v>
      </c>
      <c r="H29" s="38">
        <v>13576.94</v>
      </c>
      <c r="J29" s="39">
        <v>800281.9</v>
      </c>
      <c r="K29" s="137">
        <v>373146.02</v>
      </c>
      <c r="M29" s="35">
        <v>15277.39</v>
      </c>
      <c r="Q29" s="137">
        <v>59172.53</v>
      </c>
      <c r="R29" s="137">
        <v>-386613.39</v>
      </c>
      <c r="S29" s="137">
        <v>1940194.37</v>
      </c>
      <c r="T29" s="39">
        <v>342394.61</v>
      </c>
      <c r="U29" s="39">
        <v>1598982.84</v>
      </c>
      <c r="V29" s="39">
        <v>1120.82</v>
      </c>
      <c r="W29" s="39">
        <v>1450805.5</v>
      </c>
      <c r="Y29" s="50">
        <v>1718678.5</v>
      </c>
      <c r="Z29" s="50">
        <v>12200</v>
      </c>
      <c r="AA29" s="50">
        <v>328</v>
      </c>
      <c r="AB29" s="50">
        <v>1044921.42</v>
      </c>
      <c r="AC29" s="50">
        <v>161913.59</v>
      </c>
    </row>
    <row r="30" spans="1:31">
      <c r="A30" s="1" t="s">
        <v>876</v>
      </c>
      <c r="B30" s="1" t="s">
        <v>877</v>
      </c>
      <c r="C30" s="1">
        <v>3233</v>
      </c>
      <c r="D30" s="1" t="s">
        <v>880</v>
      </c>
      <c r="E30" s="39" t="s">
        <v>880</v>
      </c>
      <c r="F30" s="38">
        <v>649391.35999999999</v>
      </c>
      <c r="G30" s="38">
        <v>188471.96</v>
      </c>
      <c r="H30" s="38">
        <v>42337.7</v>
      </c>
      <c r="J30" s="39">
        <v>2774456.09</v>
      </c>
      <c r="K30" s="137">
        <v>324057.33</v>
      </c>
      <c r="M30" s="35">
        <v>28284.57</v>
      </c>
      <c r="O30" s="35">
        <v>11000</v>
      </c>
      <c r="Q30" s="137">
        <v>-35590.769999999997</v>
      </c>
      <c r="R30" s="137">
        <v>4356824.09</v>
      </c>
      <c r="S30" s="137">
        <v>225942.27</v>
      </c>
      <c r="T30" s="39">
        <v>322326.93</v>
      </c>
      <c r="U30" s="39">
        <v>1304828.8899999999</v>
      </c>
      <c r="V30" s="39">
        <v>1964.65</v>
      </c>
      <c r="W30" s="39">
        <v>1214698.5</v>
      </c>
      <c r="Y30" s="50">
        <v>1794795.5</v>
      </c>
      <c r="AA30" s="50">
        <v>2740</v>
      </c>
      <c r="AB30" s="50">
        <v>1451802.47</v>
      </c>
      <c r="AC30" s="50">
        <v>202226.72</v>
      </c>
    </row>
    <row r="31" spans="1:31">
      <c r="A31" s="1" t="s">
        <v>876</v>
      </c>
      <c r="B31" s="1" t="s">
        <v>877</v>
      </c>
      <c r="C31" s="1">
        <v>7144</v>
      </c>
      <c r="D31" s="1" t="s">
        <v>881</v>
      </c>
      <c r="E31" s="39" t="s">
        <v>881</v>
      </c>
      <c r="F31" s="38">
        <v>1324156.8</v>
      </c>
      <c r="G31" s="38">
        <v>286937</v>
      </c>
      <c r="H31" s="38">
        <v>44098.879999999997</v>
      </c>
      <c r="J31" s="39">
        <v>1132352.58</v>
      </c>
      <c r="K31" s="137">
        <v>467119.28</v>
      </c>
      <c r="M31" s="35">
        <v>4027.4</v>
      </c>
      <c r="Q31" s="137">
        <v>59976.46</v>
      </c>
      <c r="R31" s="137">
        <v>2051290.34</v>
      </c>
      <c r="S31" s="137">
        <v>519805.36</v>
      </c>
      <c r="T31" s="39">
        <v>570091.18000000005</v>
      </c>
      <c r="U31" s="39">
        <v>2270362.81</v>
      </c>
      <c r="V31" s="39">
        <v>158.88999999999999</v>
      </c>
      <c r="W31" s="39">
        <v>1194736.5</v>
      </c>
      <c r="Y31" s="50">
        <v>1802978.01</v>
      </c>
      <c r="Z31" s="50">
        <v>23930</v>
      </c>
      <c r="AB31" s="50">
        <v>1392447.21</v>
      </c>
      <c r="AC31" s="50">
        <v>196429.18</v>
      </c>
    </row>
    <row r="32" spans="1:31">
      <c r="A32" s="1" t="s">
        <v>876</v>
      </c>
      <c r="B32" s="1" t="s">
        <v>877</v>
      </c>
      <c r="C32" s="1">
        <v>4737</v>
      </c>
      <c r="D32" s="1" t="s">
        <v>882</v>
      </c>
      <c r="E32" s="39" t="s">
        <v>882</v>
      </c>
      <c r="F32" s="38">
        <v>1769104.74</v>
      </c>
      <c r="G32" s="38">
        <v>110841.45</v>
      </c>
      <c r="H32" s="38">
        <v>38759.14</v>
      </c>
      <c r="J32" s="39">
        <v>2731818.49</v>
      </c>
      <c r="K32" s="137">
        <v>355054.94</v>
      </c>
      <c r="M32" s="35">
        <v>10261.68</v>
      </c>
      <c r="O32" s="35">
        <v>6000</v>
      </c>
      <c r="Q32" s="137">
        <v>-335943.97</v>
      </c>
      <c r="R32" s="137">
        <v>4417885.07</v>
      </c>
      <c r="S32" s="137">
        <v>164243.42000000001</v>
      </c>
      <c r="T32" s="39">
        <v>418028.56</v>
      </c>
      <c r="U32" s="39">
        <v>1729669.76</v>
      </c>
      <c r="V32" s="39">
        <v>2853.99</v>
      </c>
      <c r="W32" s="39">
        <v>1150305</v>
      </c>
      <c r="Y32" s="50">
        <v>1540222</v>
      </c>
      <c r="Z32" s="50">
        <v>7800</v>
      </c>
      <c r="AA32" s="50">
        <v>3041</v>
      </c>
      <c r="AB32" s="50">
        <v>814134.3</v>
      </c>
      <c r="AC32" s="50">
        <v>192527.45</v>
      </c>
    </row>
    <row r="33" spans="1:31">
      <c r="A33" s="1" t="s">
        <v>876</v>
      </c>
      <c r="B33" s="1" t="s">
        <v>877</v>
      </c>
      <c r="C33" s="1">
        <v>5986</v>
      </c>
      <c r="D33" s="1" t="s">
        <v>883</v>
      </c>
      <c r="E33" s="39" t="s">
        <v>883</v>
      </c>
      <c r="F33" s="38">
        <v>389817.47</v>
      </c>
      <c r="G33" s="38">
        <v>73458</v>
      </c>
      <c r="H33" s="38">
        <v>1042.47</v>
      </c>
      <c r="J33" s="39">
        <v>971511</v>
      </c>
      <c r="K33" s="137">
        <v>318534.76</v>
      </c>
      <c r="M33" s="35">
        <v>23046.36</v>
      </c>
      <c r="O33" s="35">
        <v>39870</v>
      </c>
      <c r="Q33" s="137">
        <v>-241707.28</v>
      </c>
      <c r="R33" s="137">
        <v>-1615731.34</v>
      </c>
      <c r="S33" s="137">
        <v>3631737.05</v>
      </c>
      <c r="T33" s="39">
        <v>464121.88</v>
      </c>
      <c r="U33" s="39">
        <v>1895460.35</v>
      </c>
      <c r="V33" s="39">
        <v>835.62</v>
      </c>
      <c r="W33" s="39">
        <v>1682725</v>
      </c>
      <c r="Y33" s="50">
        <v>2448059</v>
      </c>
      <c r="AA33" s="50">
        <v>16794</v>
      </c>
      <c r="AB33" s="50">
        <v>1417192.38</v>
      </c>
      <c r="AC33" s="50">
        <v>243948.56</v>
      </c>
    </row>
    <row r="34" spans="1:31">
      <c r="A34" s="1" t="s">
        <v>876</v>
      </c>
      <c r="B34" s="1" t="s">
        <v>877</v>
      </c>
      <c r="C34" s="1">
        <v>4578</v>
      </c>
      <c r="D34" s="1" t="s">
        <v>884</v>
      </c>
      <c r="E34" s="39" t="s">
        <v>884</v>
      </c>
      <c r="F34" s="38">
        <v>1170263.3999999999</v>
      </c>
      <c r="G34" s="38">
        <v>183245</v>
      </c>
      <c r="H34" s="38">
        <v>20304.759999999998</v>
      </c>
      <c r="J34" s="39">
        <v>397873.5</v>
      </c>
      <c r="K34" s="137">
        <v>394725.45</v>
      </c>
      <c r="M34" s="35">
        <v>3934.9</v>
      </c>
      <c r="O34" s="35">
        <v>69432</v>
      </c>
      <c r="Q34" s="137">
        <v>-498391.76</v>
      </c>
      <c r="R34" s="137">
        <v>1360643.23</v>
      </c>
      <c r="S34" s="137">
        <v>669957.9</v>
      </c>
      <c r="T34" s="39">
        <v>446739.51</v>
      </c>
      <c r="U34" s="39">
        <v>2060245.24</v>
      </c>
      <c r="V34" s="39">
        <v>2589.87</v>
      </c>
      <c r="W34" s="39">
        <v>1579382.05</v>
      </c>
      <c r="Y34" s="50">
        <v>2580678.0499999998</v>
      </c>
      <c r="Z34" s="50">
        <v>11160</v>
      </c>
      <c r="AA34" s="50">
        <v>38860</v>
      </c>
      <c r="AB34" s="50">
        <v>821207.22</v>
      </c>
      <c r="AC34" s="50">
        <v>76215.56</v>
      </c>
    </row>
    <row r="35" spans="1:31">
      <c r="A35" s="1" t="s">
        <v>876</v>
      </c>
      <c r="B35" s="1" t="s">
        <v>877</v>
      </c>
      <c r="C35" s="1">
        <v>5820</v>
      </c>
      <c r="D35" s="1" t="s">
        <v>885</v>
      </c>
      <c r="E35" s="39" t="s">
        <v>885</v>
      </c>
      <c r="F35" s="38">
        <v>656442.4</v>
      </c>
      <c r="G35" s="38">
        <v>90183.57</v>
      </c>
      <c r="H35" s="38">
        <v>14422.66</v>
      </c>
      <c r="J35" s="39">
        <v>880269.04</v>
      </c>
      <c r="K35" s="137">
        <v>741154.33</v>
      </c>
      <c r="M35" s="35">
        <v>48698.55</v>
      </c>
      <c r="O35" s="35">
        <v>111250</v>
      </c>
      <c r="Q35" s="137">
        <v>-1436321.07</v>
      </c>
      <c r="R35" s="137">
        <v>1197425.1000000001</v>
      </c>
      <c r="S35" s="137">
        <v>2501284.2200000002</v>
      </c>
      <c r="T35" s="39">
        <v>628532.42000000004</v>
      </c>
      <c r="U35" s="39">
        <v>1387650.24</v>
      </c>
      <c r="V35" s="39">
        <v>1483.18</v>
      </c>
      <c r="W35" s="39">
        <v>981568.4</v>
      </c>
      <c r="Y35" s="50">
        <v>1774918.4</v>
      </c>
      <c r="AA35" s="50">
        <v>4559</v>
      </c>
      <c r="AB35" s="50">
        <v>886777.3</v>
      </c>
      <c r="AC35" s="50">
        <v>372844.34</v>
      </c>
    </row>
    <row r="36" spans="1:31">
      <c r="A36" s="1" t="s">
        <v>876</v>
      </c>
      <c r="B36" s="1" t="s">
        <v>877</v>
      </c>
      <c r="C36" s="1">
        <v>3351</v>
      </c>
      <c r="D36" s="1" t="s">
        <v>886</v>
      </c>
      <c r="E36" s="39" t="s">
        <v>886</v>
      </c>
      <c r="F36" s="38">
        <v>693090.74</v>
      </c>
      <c r="G36" s="38">
        <v>73650</v>
      </c>
      <c r="H36" s="38">
        <v>0</v>
      </c>
      <c r="J36" s="39">
        <v>600564.62</v>
      </c>
      <c r="K36" s="137">
        <v>481585.09</v>
      </c>
      <c r="M36" s="35">
        <v>34123.410000000003</v>
      </c>
      <c r="O36" s="35">
        <v>4804</v>
      </c>
      <c r="Q36" s="137">
        <v>284047.71000000002</v>
      </c>
      <c r="R36" s="137">
        <v>-184149.51</v>
      </c>
      <c r="S36" s="137">
        <v>1692932.58</v>
      </c>
      <c r="T36" s="39">
        <v>350605.38</v>
      </c>
      <c r="U36" s="39">
        <v>2355518.48</v>
      </c>
      <c r="V36" s="39">
        <v>2356.48</v>
      </c>
      <c r="W36" s="39">
        <v>1029034.5</v>
      </c>
      <c r="Y36" s="50">
        <v>1524011.5</v>
      </c>
      <c r="Z36" s="50">
        <v>47004</v>
      </c>
      <c r="AA36" s="50">
        <v>13000</v>
      </c>
      <c r="AB36" s="50">
        <v>1972199.98</v>
      </c>
      <c r="AC36" s="50">
        <v>164167.1</v>
      </c>
    </row>
    <row r="37" spans="1:31">
      <c r="A37" s="1" t="s">
        <v>876</v>
      </c>
      <c r="B37" s="1" t="s">
        <v>877</v>
      </c>
      <c r="C37" s="1">
        <v>5037</v>
      </c>
      <c r="D37" s="1" t="s">
        <v>887</v>
      </c>
      <c r="E37" s="39" t="s">
        <v>887</v>
      </c>
      <c r="F37" s="38">
        <v>471926.19</v>
      </c>
      <c r="G37" s="38">
        <v>166397.26999999999</v>
      </c>
      <c r="H37" s="38">
        <v>2109</v>
      </c>
      <c r="J37" s="39">
        <v>1369429.01</v>
      </c>
      <c r="K37" s="137">
        <v>205003.95</v>
      </c>
      <c r="M37" s="35">
        <v>25899.88</v>
      </c>
      <c r="Q37" s="137">
        <v>1734119.68</v>
      </c>
      <c r="R37" s="137">
        <v>204017.42</v>
      </c>
      <c r="T37" s="39">
        <v>360242.1</v>
      </c>
      <c r="U37" s="39">
        <v>2184658.7799999998</v>
      </c>
      <c r="V37" s="39">
        <v>1825.51</v>
      </c>
      <c r="W37" s="39">
        <v>1742525</v>
      </c>
      <c r="Y37" s="50">
        <v>2419179</v>
      </c>
      <c r="AA37" s="50">
        <v>5620</v>
      </c>
      <c r="AB37" s="50">
        <v>1472717.49</v>
      </c>
      <c r="AC37" s="50">
        <v>117092.46</v>
      </c>
      <c r="AE37" s="50">
        <v>23814</v>
      </c>
    </row>
    <row r="38" spans="1:31">
      <c r="A38" s="1" t="s">
        <v>876</v>
      </c>
      <c r="B38" s="1" t="s">
        <v>877</v>
      </c>
      <c r="C38" s="1">
        <v>4638</v>
      </c>
      <c r="D38" s="1" t="s">
        <v>888</v>
      </c>
      <c r="E38" s="39" t="s">
        <v>888</v>
      </c>
      <c r="F38" s="38">
        <v>919971.83999999997</v>
      </c>
      <c r="G38" s="38">
        <v>224499.25</v>
      </c>
      <c r="H38" s="38">
        <v>3484.32</v>
      </c>
      <c r="J38" s="39">
        <v>1405070.47</v>
      </c>
      <c r="K38" s="137">
        <v>385990.79</v>
      </c>
      <c r="M38" s="35">
        <v>21564.240000000002</v>
      </c>
      <c r="Q38" s="137">
        <v>3062596.27</v>
      </c>
      <c r="R38" s="137">
        <v>-480710.04</v>
      </c>
      <c r="T38" s="39">
        <v>412207.75</v>
      </c>
      <c r="U38" s="39">
        <v>1644538.24</v>
      </c>
      <c r="V38" s="39">
        <v>1785.2</v>
      </c>
      <c r="W38" s="39">
        <v>1874110</v>
      </c>
      <c r="Y38" s="50">
        <v>2420553</v>
      </c>
      <c r="Z38" s="50">
        <v>14280</v>
      </c>
      <c r="AB38" s="50">
        <v>1008785.11</v>
      </c>
      <c r="AC38" s="50">
        <v>153456.88</v>
      </c>
    </row>
    <row r="39" spans="1:31">
      <c r="A39" s="1" t="s">
        <v>890</v>
      </c>
      <c r="B39" s="1" t="s">
        <v>891</v>
      </c>
      <c r="C39" s="1">
        <v>2084</v>
      </c>
      <c r="D39" s="1" t="s">
        <v>893</v>
      </c>
      <c r="E39" s="39" t="s">
        <v>893</v>
      </c>
      <c r="F39" s="38">
        <v>1065451.8700000001</v>
      </c>
      <c r="G39" s="38">
        <v>0</v>
      </c>
      <c r="H39" s="38">
        <v>64385</v>
      </c>
      <c r="J39" s="39">
        <v>415380.07</v>
      </c>
      <c r="K39" s="137">
        <v>142712.29999999999</v>
      </c>
      <c r="L39" s="35">
        <v>9858</v>
      </c>
      <c r="M39" s="35">
        <v>9210</v>
      </c>
      <c r="O39" s="35">
        <v>525574.29</v>
      </c>
      <c r="P39" s="137">
        <v>65758.13</v>
      </c>
      <c r="R39" s="137">
        <v>-615869.37</v>
      </c>
      <c r="S39" s="137">
        <v>1814650.86</v>
      </c>
      <c r="T39" s="39">
        <v>997788.64</v>
      </c>
      <c r="U39" s="39">
        <v>104745.5</v>
      </c>
      <c r="V39" s="39">
        <v>2586.8000000000002</v>
      </c>
      <c r="W39" s="39">
        <v>1281186</v>
      </c>
      <c r="X39" s="39">
        <v>29316</v>
      </c>
      <c r="Y39" s="50">
        <v>1595200</v>
      </c>
      <c r="Z39" s="50">
        <v>8980</v>
      </c>
      <c r="AA39" s="50">
        <v>960</v>
      </c>
      <c r="AB39" s="50">
        <v>785586.73</v>
      </c>
      <c r="AC39" s="50">
        <v>146148.88</v>
      </c>
    </row>
    <row r="40" spans="1:31">
      <c r="A40" s="1" t="s">
        <v>890</v>
      </c>
      <c r="B40" s="1" t="s">
        <v>891</v>
      </c>
      <c r="C40" s="1">
        <v>1696</v>
      </c>
      <c r="D40" s="1" t="s">
        <v>894</v>
      </c>
      <c r="E40" s="39" t="s">
        <v>894</v>
      </c>
      <c r="F40" s="38">
        <v>67169.94</v>
      </c>
      <c r="G40" s="38">
        <v>0</v>
      </c>
      <c r="H40" s="38">
        <v>62587</v>
      </c>
      <c r="J40" s="39">
        <v>883199.62</v>
      </c>
      <c r="K40" s="137">
        <v>353836.87</v>
      </c>
      <c r="L40" s="35">
        <v>6963</v>
      </c>
      <c r="M40" s="35">
        <v>62495</v>
      </c>
      <c r="O40" s="35">
        <v>92666.87</v>
      </c>
      <c r="P40" s="137">
        <v>46444.36</v>
      </c>
      <c r="R40" s="137">
        <v>-210456.01</v>
      </c>
      <c r="S40" s="137">
        <v>1633793.05</v>
      </c>
      <c r="T40" s="39">
        <v>1129496.1000000001</v>
      </c>
      <c r="U40" s="39">
        <v>335389.8</v>
      </c>
      <c r="V40" s="39">
        <v>333.13</v>
      </c>
      <c r="W40" s="39">
        <v>1420524.6</v>
      </c>
      <c r="X40" s="39">
        <v>150226</v>
      </c>
      <c r="Y40" s="50">
        <v>2028803.6</v>
      </c>
      <c r="Z40" s="50">
        <v>10500</v>
      </c>
      <c r="AA40" s="50">
        <v>27500</v>
      </c>
      <c r="AB40" s="50">
        <v>1048845.6200000001</v>
      </c>
      <c r="AC40" s="50">
        <v>185433.25</v>
      </c>
    </row>
    <row r="41" spans="1:31">
      <c r="A41" s="1" t="s">
        <v>890</v>
      </c>
      <c r="B41" s="1" t="s">
        <v>891</v>
      </c>
      <c r="C41" s="1">
        <v>2924</v>
      </c>
      <c r="D41" s="1" t="s">
        <v>895</v>
      </c>
      <c r="E41" s="39" t="s">
        <v>895</v>
      </c>
      <c r="F41" s="38">
        <v>1190753.29</v>
      </c>
      <c r="G41" s="38">
        <v>166430</v>
      </c>
      <c r="H41" s="38">
        <v>35667.129999999997</v>
      </c>
      <c r="J41" s="39">
        <v>1244842.51</v>
      </c>
      <c r="K41" s="137">
        <v>690576.41</v>
      </c>
      <c r="L41" s="35">
        <v>4364</v>
      </c>
      <c r="M41" s="35">
        <v>10552</v>
      </c>
      <c r="O41" s="35">
        <v>878</v>
      </c>
      <c r="R41" s="137">
        <v>2863388.94</v>
      </c>
      <c r="S41" s="137">
        <v>174893.33</v>
      </c>
      <c r="T41" s="39">
        <v>893385.3</v>
      </c>
      <c r="U41" s="39">
        <v>535738</v>
      </c>
      <c r="V41" s="39">
        <v>1731.93</v>
      </c>
      <c r="W41" s="39">
        <v>1563132.5</v>
      </c>
      <c r="X41" s="39">
        <v>88569</v>
      </c>
      <c r="Y41" s="50">
        <v>1851978.5</v>
      </c>
      <c r="Z41" s="50">
        <v>16691.2</v>
      </c>
      <c r="AA41" s="50">
        <v>12512</v>
      </c>
      <c r="AB41" s="50">
        <v>643437.57999999996</v>
      </c>
      <c r="AC41" s="50">
        <v>283744.38</v>
      </c>
    </row>
    <row r="42" spans="1:31">
      <c r="A42" s="1" t="s">
        <v>890</v>
      </c>
      <c r="B42" s="1" t="s">
        <v>891</v>
      </c>
      <c r="C42" s="1">
        <v>3938</v>
      </c>
      <c r="D42" s="1" t="s">
        <v>896</v>
      </c>
      <c r="E42" s="39" t="s">
        <v>896</v>
      </c>
      <c r="F42" s="38">
        <v>751242.08</v>
      </c>
      <c r="G42" s="38">
        <v>132000</v>
      </c>
      <c r="H42" s="38">
        <v>103518</v>
      </c>
      <c r="J42" s="39">
        <v>866309.14</v>
      </c>
      <c r="K42" s="137">
        <v>517824.77</v>
      </c>
      <c r="L42" s="35">
        <v>36348</v>
      </c>
      <c r="M42" s="35">
        <v>10548</v>
      </c>
      <c r="O42" s="35">
        <v>151287</v>
      </c>
      <c r="R42" s="137">
        <v>327740.52</v>
      </c>
      <c r="S42" s="137">
        <v>1781475.04</v>
      </c>
      <c r="T42" s="39">
        <v>1280109.54</v>
      </c>
      <c r="U42" s="39">
        <v>680348</v>
      </c>
      <c r="V42" s="39">
        <v>3540.17</v>
      </c>
      <c r="W42" s="39">
        <v>2190205.9</v>
      </c>
      <c r="X42" s="39">
        <v>146609</v>
      </c>
      <c r="Y42" s="50">
        <v>2626831.9</v>
      </c>
      <c r="AA42" s="50">
        <v>50898.64</v>
      </c>
      <c r="AB42" s="50">
        <v>1333531.1499999999</v>
      </c>
      <c r="AC42" s="50">
        <v>226055.49</v>
      </c>
    </row>
    <row r="43" spans="1:31">
      <c r="A43" s="1" t="s">
        <v>890</v>
      </c>
      <c r="B43" s="1" t="s">
        <v>891</v>
      </c>
      <c r="C43" s="1">
        <v>3814</v>
      </c>
      <c r="D43" s="1" t="s">
        <v>897</v>
      </c>
      <c r="E43" s="39" t="s">
        <v>897</v>
      </c>
      <c r="F43" s="38">
        <v>582405.82999999996</v>
      </c>
      <c r="G43" s="38">
        <v>28050</v>
      </c>
      <c r="H43" s="38">
        <v>45451.93</v>
      </c>
      <c r="J43" s="39">
        <v>471161.77</v>
      </c>
      <c r="K43" s="137">
        <v>312511.01</v>
      </c>
      <c r="L43" s="35">
        <v>17342</v>
      </c>
      <c r="M43" s="35">
        <v>9262.5</v>
      </c>
      <c r="O43" s="35">
        <v>46.73</v>
      </c>
      <c r="R43" s="137">
        <v>-623138.84</v>
      </c>
      <c r="S43" s="137">
        <v>1769380.27</v>
      </c>
      <c r="T43" s="39">
        <v>1897275.14</v>
      </c>
      <c r="U43" s="39">
        <v>240446</v>
      </c>
      <c r="V43" s="39">
        <v>997.37</v>
      </c>
      <c r="W43" s="39">
        <v>1866479.5</v>
      </c>
      <c r="X43" s="39">
        <v>150282</v>
      </c>
      <c r="Y43" s="50">
        <v>2465783.5</v>
      </c>
      <c r="Z43" s="50">
        <v>12700</v>
      </c>
      <c r="AA43" s="50">
        <v>20173.2</v>
      </c>
      <c r="AB43" s="50">
        <v>1210075.49</v>
      </c>
      <c r="AC43" s="50">
        <v>180059.94</v>
      </c>
    </row>
    <row r="44" spans="1:31">
      <c r="A44" s="1" t="s">
        <v>890</v>
      </c>
      <c r="B44" s="1" t="s">
        <v>891</v>
      </c>
      <c r="C44" s="1">
        <v>963</v>
      </c>
      <c r="D44" s="1" t="s">
        <v>898</v>
      </c>
      <c r="E44" s="39" t="s">
        <v>898</v>
      </c>
      <c r="F44" s="38">
        <v>73877.89</v>
      </c>
      <c r="G44" s="38">
        <v>0</v>
      </c>
      <c r="H44" s="38">
        <v>73207</v>
      </c>
      <c r="J44" s="39">
        <v>1249391</v>
      </c>
      <c r="K44" s="137">
        <v>191840.98</v>
      </c>
      <c r="L44" s="35">
        <v>13720</v>
      </c>
      <c r="M44" s="35">
        <v>7150</v>
      </c>
      <c r="O44" s="35">
        <v>273</v>
      </c>
      <c r="P44" s="137">
        <v>40689.599999999999</v>
      </c>
      <c r="R44" s="137">
        <v>-967196.93</v>
      </c>
      <c r="S44" s="137">
        <v>2854151.72</v>
      </c>
      <c r="T44" s="39">
        <v>789571.49</v>
      </c>
      <c r="U44" s="39">
        <v>177569.79</v>
      </c>
      <c r="V44" s="39">
        <v>1399.55</v>
      </c>
      <c r="W44" s="39">
        <v>1322318</v>
      </c>
      <c r="X44" s="39">
        <v>84669</v>
      </c>
      <c r="Y44" s="50">
        <v>1699869</v>
      </c>
      <c r="AA44" s="50">
        <v>14480</v>
      </c>
      <c r="AB44" s="50">
        <v>790446.29</v>
      </c>
      <c r="AC44" s="50">
        <v>231203.06</v>
      </c>
    </row>
    <row r="45" spans="1:31">
      <c r="A45" s="1" t="s">
        <v>890</v>
      </c>
      <c r="B45" s="1" t="s">
        <v>891</v>
      </c>
      <c r="C45" s="1">
        <v>4061</v>
      </c>
      <c r="D45" s="1" t="s">
        <v>899</v>
      </c>
      <c r="E45" s="39" t="s">
        <v>899</v>
      </c>
      <c r="F45" s="38">
        <v>360078.21</v>
      </c>
      <c r="G45" s="38">
        <v>12750</v>
      </c>
      <c r="H45" s="38">
        <v>3632</v>
      </c>
      <c r="J45" s="39">
        <v>496010.26</v>
      </c>
      <c r="K45" s="137">
        <v>275419.95</v>
      </c>
      <c r="L45" s="35">
        <v>26019</v>
      </c>
      <c r="M45" s="35">
        <v>12433</v>
      </c>
      <c r="O45" s="35">
        <v>3390</v>
      </c>
      <c r="R45" s="137">
        <v>-415966.37</v>
      </c>
      <c r="S45" s="137">
        <v>1653756.5</v>
      </c>
      <c r="T45" s="39">
        <v>1341272.32</v>
      </c>
      <c r="V45" s="39">
        <v>679.11</v>
      </c>
      <c r="W45" s="39">
        <v>775591.2</v>
      </c>
      <c r="X45" s="39">
        <v>85206</v>
      </c>
      <c r="Y45" s="50">
        <v>1437835.2</v>
      </c>
      <c r="AB45" s="50">
        <v>720414.71</v>
      </c>
      <c r="AC45" s="50">
        <v>176240.43</v>
      </c>
    </row>
    <row r="46" spans="1:31">
      <c r="A46" s="1" t="s">
        <v>890</v>
      </c>
      <c r="B46" s="1" t="s">
        <v>891</v>
      </c>
      <c r="C46" s="1">
        <v>5071</v>
      </c>
      <c r="D46" s="1" t="s">
        <v>900</v>
      </c>
      <c r="E46" s="39" t="s">
        <v>900</v>
      </c>
      <c r="F46" s="38">
        <v>364971.73</v>
      </c>
      <c r="G46" s="38">
        <v>87661.85</v>
      </c>
      <c r="H46" s="38">
        <v>36672.639999999999</v>
      </c>
      <c r="J46" s="39">
        <v>944622.55</v>
      </c>
      <c r="K46" s="137">
        <v>318474.03999999998</v>
      </c>
      <c r="L46" s="35">
        <v>4000</v>
      </c>
      <c r="M46" s="35">
        <v>21725</v>
      </c>
      <c r="O46" s="35">
        <v>0</v>
      </c>
      <c r="R46" s="137">
        <v>613108.96</v>
      </c>
      <c r="S46" s="137">
        <v>1474437.8</v>
      </c>
      <c r="T46" s="39">
        <v>798888.77</v>
      </c>
      <c r="V46" s="39">
        <v>975.22</v>
      </c>
      <c r="W46" s="39">
        <v>903920.5</v>
      </c>
      <c r="X46" s="39">
        <v>57000</v>
      </c>
      <c r="Y46" s="50">
        <v>1385126.5</v>
      </c>
      <c r="Z46" s="50">
        <v>6000</v>
      </c>
      <c r="AA46" s="50">
        <v>3570</v>
      </c>
      <c r="AB46" s="50">
        <v>515501.4</v>
      </c>
      <c r="AC46" s="50">
        <v>208743.9</v>
      </c>
      <c r="AD46" s="50">
        <v>2711.64</v>
      </c>
    </row>
    <row r="47" spans="1:31">
      <c r="A47" s="1" t="s">
        <v>890</v>
      </c>
      <c r="B47" s="1" t="s">
        <v>891</v>
      </c>
      <c r="C47" s="1">
        <v>6089</v>
      </c>
      <c r="D47" s="1" t="s">
        <v>901</v>
      </c>
      <c r="E47" s="39" t="s">
        <v>901</v>
      </c>
      <c r="F47" s="38">
        <v>381233.31</v>
      </c>
      <c r="G47" s="38">
        <v>27255.599999999999</v>
      </c>
      <c r="H47" s="38">
        <v>31704</v>
      </c>
      <c r="J47" s="39">
        <v>1217856.8700000001</v>
      </c>
      <c r="K47" s="137">
        <v>307424.62</v>
      </c>
      <c r="L47" s="35">
        <v>25581</v>
      </c>
      <c r="M47" s="35">
        <v>13835</v>
      </c>
      <c r="O47" s="35">
        <v>48</v>
      </c>
      <c r="R47" s="137">
        <v>-305932.36</v>
      </c>
      <c r="S47" s="137">
        <v>2017007.85</v>
      </c>
      <c r="T47" s="39">
        <v>1887080.37</v>
      </c>
      <c r="U47" s="39">
        <v>251251</v>
      </c>
      <c r="V47" s="39">
        <v>576.22</v>
      </c>
      <c r="W47" s="39">
        <v>1331086</v>
      </c>
      <c r="X47" s="39">
        <v>104765</v>
      </c>
      <c r="Y47" s="50">
        <v>1863375</v>
      </c>
      <c r="AA47" s="50">
        <v>46444</v>
      </c>
      <c r="AB47" s="50">
        <v>1241167.75</v>
      </c>
      <c r="AC47" s="50">
        <v>208836.93</v>
      </c>
    </row>
    <row r="48" spans="1:31">
      <c r="A48" s="1" t="s">
        <v>890</v>
      </c>
      <c r="B48" s="1" t="s">
        <v>891</v>
      </c>
      <c r="C48" s="1">
        <v>2577</v>
      </c>
      <c r="D48" s="1" t="s">
        <v>902</v>
      </c>
      <c r="E48" s="39" t="s">
        <v>902</v>
      </c>
      <c r="F48" s="38">
        <v>286277.64</v>
      </c>
      <c r="G48" s="38">
        <v>0</v>
      </c>
      <c r="H48" s="38">
        <v>40072</v>
      </c>
      <c r="J48" s="39">
        <v>1350301.85</v>
      </c>
      <c r="K48" s="137">
        <v>318561.28000000003</v>
      </c>
      <c r="L48" s="35">
        <v>3428</v>
      </c>
      <c r="M48" s="35">
        <v>5850</v>
      </c>
      <c r="O48" s="35">
        <v>0</v>
      </c>
      <c r="Q48" s="137">
        <v>1978118.56</v>
      </c>
      <c r="R48" s="137">
        <v>31526.62</v>
      </c>
      <c r="S48" s="137">
        <v>216270.07999999999</v>
      </c>
      <c r="T48" s="39">
        <v>920372.73</v>
      </c>
      <c r="V48" s="39">
        <v>598.17999999999995</v>
      </c>
      <c r="W48" s="39">
        <v>997721.5</v>
      </c>
      <c r="X48" s="39">
        <v>66716</v>
      </c>
      <c r="Y48" s="50">
        <v>1328691.5</v>
      </c>
      <c r="AA48" s="50">
        <v>11560</v>
      </c>
      <c r="AB48" s="50">
        <v>590913.06999999995</v>
      </c>
      <c r="AC48" s="50">
        <v>294064.33</v>
      </c>
      <c r="AE48" s="50">
        <v>160</v>
      </c>
    </row>
    <row r="49" spans="1:31">
      <c r="A49" s="1" t="s">
        <v>890</v>
      </c>
      <c r="B49" s="1" t="s">
        <v>891</v>
      </c>
      <c r="C49" s="1">
        <v>5747</v>
      </c>
      <c r="D49" s="1" t="s">
        <v>903</v>
      </c>
      <c r="E49" s="39" t="s">
        <v>903</v>
      </c>
      <c r="F49" s="38">
        <v>518634.05</v>
      </c>
      <c r="G49" s="38">
        <v>36000</v>
      </c>
      <c r="H49" s="38">
        <v>44054.55</v>
      </c>
      <c r="J49" s="39">
        <v>1317451.51</v>
      </c>
      <c r="K49" s="137">
        <v>364753.02</v>
      </c>
      <c r="L49" s="35">
        <v>131785</v>
      </c>
      <c r="M49" s="35">
        <v>9252</v>
      </c>
      <c r="O49" s="35">
        <v>5448.46</v>
      </c>
      <c r="R49" s="137">
        <v>20352.53</v>
      </c>
      <c r="S49" s="137">
        <v>2076002.99</v>
      </c>
      <c r="T49" s="39">
        <v>2233941.16</v>
      </c>
      <c r="U49" s="39">
        <v>382400</v>
      </c>
      <c r="V49" s="39">
        <v>0</v>
      </c>
      <c r="W49" s="39">
        <v>1591852.31</v>
      </c>
      <c r="X49" s="39">
        <v>112226</v>
      </c>
      <c r="Y49" s="50">
        <v>2436338.31</v>
      </c>
      <c r="AA49" s="50">
        <v>15366</v>
      </c>
      <c r="AB49" s="50">
        <v>1612895.45</v>
      </c>
      <c r="AC49" s="50">
        <v>217767.56</v>
      </c>
    </row>
    <row r="50" spans="1:31">
      <c r="A50" s="1" t="s">
        <v>890</v>
      </c>
      <c r="B50" s="1" t="s">
        <v>891</v>
      </c>
      <c r="C50" s="1">
        <v>3456</v>
      </c>
      <c r="D50" s="1" t="s">
        <v>904</v>
      </c>
      <c r="E50" s="39" t="s">
        <v>904</v>
      </c>
      <c r="F50" s="38">
        <v>236878.37</v>
      </c>
      <c r="G50" s="38">
        <v>46780</v>
      </c>
      <c r="H50" s="38">
        <v>16596</v>
      </c>
      <c r="J50" s="39">
        <v>803079.15</v>
      </c>
      <c r="K50" s="137">
        <v>462034.4</v>
      </c>
      <c r="L50" s="35">
        <v>5699</v>
      </c>
      <c r="M50" s="35">
        <v>115227.27</v>
      </c>
      <c r="O50" s="35">
        <v>2643.7</v>
      </c>
      <c r="Q50" s="137">
        <v>-886819.68</v>
      </c>
      <c r="R50" s="137">
        <v>58303.24</v>
      </c>
      <c r="S50" s="137">
        <v>2700044.99</v>
      </c>
      <c r="T50" s="39">
        <v>1221459.42</v>
      </c>
      <c r="U50" s="39">
        <v>219810</v>
      </c>
      <c r="V50" s="39">
        <v>999.66</v>
      </c>
      <c r="W50" s="39">
        <v>840518.5</v>
      </c>
      <c r="X50" s="39">
        <v>67366</v>
      </c>
      <c r="Y50" s="50">
        <v>1398978.5</v>
      </c>
      <c r="Z50" s="50">
        <v>2000</v>
      </c>
      <c r="AA50" s="50">
        <v>15240</v>
      </c>
      <c r="AB50" s="50">
        <v>1080024.6399999999</v>
      </c>
      <c r="AC50" s="50">
        <v>283641.03999999998</v>
      </c>
    </row>
    <row r="51" spans="1:31">
      <c r="A51" s="1" t="s">
        <v>890</v>
      </c>
      <c r="B51" s="1" t="s">
        <v>891</v>
      </c>
      <c r="C51" s="1">
        <v>3817</v>
      </c>
      <c r="D51" s="1" t="s">
        <v>905</v>
      </c>
      <c r="E51" s="39" t="s">
        <v>905</v>
      </c>
      <c r="F51" s="38">
        <v>578808.84</v>
      </c>
      <c r="G51" s="38">
        <v>0</v>
      </c>
      <c r="H51" s="38">
        <v>32802</v>
      </c>
      <c r="J51" s="39">
        <v>675370</v>
      </c>
      <c r="K51" s="137">
        <v>304259.99</v>
      </c>
      <c r="L51" s="35">
        <v>4130</v>
      </c>
      <c r="M51" s="35">
        <v>9252</v>
      </c>
      <c r="O51" s="35">
        <v>2276.5500000000002</v>
      </c>
      <c r="R51" s="137">
        <v>-24642.25</v>
      </c>
      <c r="S51" s="137">
        <v>1671717.03</v>
      </c>
      <c r="T51" s="39">
        <v>1343785.5</v>
      </c>
      <c r="U51" s="39">
        <v>226390</v>
      </c>
      <c r="V51" s="39">
        <v>1519.49</v>
      </c>
      <c r="W51" s="39">
        <v>744252.5</v>
      </c>
      <c r="X51" s="39">
        <v>51597</v>
      </c>
      <c r="Y51" s="50">
        <v>1254535.5</v>
      </c>
      <c r="Z51" s="50">
        <v>10500</v>
      </c>
      <c r="AA51" s="50">
        <v>30734</v>
      </c>
      <c r="AB51" s="50">
        <v>863669.39</v>
      </c>
      <c r="AC51" s="50">
        <v>279598.09999999998</v>
      </c>
    </row>
    <row r="52" spans="1:31">
      <c r="A52" s="1" t="s">
        <v>890</v>
      </c>
      <c r="B52" s="1" t="s">
        <v>891</v>
      </c>
      <c r="C52" s="1">
        <v>4343</v>
      </c>
      <c r="D52" s="1" t="s">
        <v>906</v>
      </c>
      <c r="E52" s="39" t="s">
        <v>906</v>
      </c>
      <c r="F52" s="38">
        <v>433568.64</v>
      </c>
      <c r="G52" s="38">
        <v>0</v>
      </c>
      <c r="H52" s="38">
        <v>27095.23</v>
      </c>
      <c r="J52" s="39">
        <v>801953.23</v>
      </c>
      <c r="K52" s="137">
        <v>472069.12</v>
      </c>
      <c r="L52" s="35">
        <v>25768</v>
      </c>
      <c r="M52" s="35">
        <v>9262.5</v>
      </c>
      <c r="O52" s="35">
        <v>0</v>
      </c>
      <c r="Q52" s="137">
        <v>1368441.14</v>
      </c>
      <c r="R52" s="137">
        <v>66720</v>
      </c>
      <c r="S52" s="137">
        <v>579857.57999999996</v>
      </c>
      <c r="T52" s="39">
        <v>1149477.1599999999</v>
      </c>
      <c r="W52" s="39">
        <v>762303.5</v>
      </c>
      <c r="X52" s="39">
        <v>79665</v>
      </c>
      <c r="Y52" s="50">
        <v>1141692.5</v>
      </c>
      <c r="AA52" s="50">
        <v>11740</v>
      </c>
      <c r="AB52" s="50">
        <v>912441.23</v>
      </c>
      <c r="AC52" s="50">
        <v>240934.93</v>
      </c>
    </row>
    <row r="53" spans="1:31">
      <c r="A53" s="1" t="s">
        <v>890</v>
      </c>
      <c r="B53" s="1" t="s">
        <v>891</v>
      </c>
      <c r="C53" s="1">
        <v>2653</v>
      </c>
      <c r="D53" s="1" t="s">
        <v>907</v>
      </c>
      <c r="E53" s="39" t="s">
        <v>907</v>
      </c>
      <c r="F53" s="38">
        <v>452864.5</v>
      </c>
      <c r="G53" s="38">
        <v>0</v>
      </c>
      <c r="H53" s="38">
        <v>38000</v>
      </c>
      <c r="J53" s="39">
        <v>1325821.3400000001</v>
      </c>
      <c r="K53" s="137">
        <v>523645.37</v>
      </c>
      <c r="L53" s="35">
        <v>8472</v>
      </c>
      <c r="M53" s="35">
        <v>11283.5</v>
      </c>
      <c r="O53" s="35">
        <v>1305</v>
      </c>
      <c r="Q53" s="137">
        <v>2074550.04</v>
      </c>
      <c r="R53" s="137">
        <v>49463.72</v>
      </c>
      <c r="S53" s="137">
        <v>446722.69</v>
      </c>
      <c r="T53" s="39">
        <v>1202597.2</v>
      </c>
      <c r="V53" s="39">
        <v>1074.29</v>
      </c>
      <c r="W53" s="39">
        <v>792010</v>
      </c>
      <c r="X53" s="39">
        <v>23976</v>
      </c>
      <c r="Y53" s="50">
        <v>1158366</v>
      </c>
      <c r="AA53" s="50">
        <v>15380</v>
      </c>
      <c r="AB53" s="50">
        <v>840632.7</v>
      </c>
      <c r="AC53" s="50">
        <v>256744.53</v>
      </c>
    </row>
    <row r="54" spans="1:31">
      <c r="A54" s="1" t="s">
        <v>909</v>
      </c>
      <c r="B54" s="1" t="s">
        <v>910</v>
      </c>
      <c r="C54" s="1">
        <v>2506</v>
      </c>
      <c r="D54" s="1" t="s">
        <v>912</v>
      </c>
      <c r="E54" s="39" t="s">
        <v>912</v>
      </c>
      <c r="F54" s="38">
        <v>163354.57999999999</v>
      </c>
      <c r="G54" s="38">
        <v>0</v>
      </c>
      <c r="H54" s="38">
        <v>61829.82</v>
      </c>
      <c r="J54" s="39">
        <v>176572.06</v>
      </c>
      <c r="K54" s="137">
        <v>745272.06</v>
      </c>
      <c r="L54" s="35">
        <v>0</v>
      </c>
      <c r="M54" s="35">
        <v>82767.740000000005</v>
      </c>
      <c r="O54" s="35">
        <v>10779.38</v>
      </c>
      <c r="Q54" s="137">
        <v>50000</v>
      </c>
      <c r="R54" s="137">
        <v>-392707.42</v>
      </c>
      <c r="S54" s="137">
        <v>1557377.06</v>
      </c>
      <c r="T54" s="39">
        <v>460559.54</v>
      </c>
      <c r="U54" s="39">
        <v>82810</v>
      </c>
      <c r="V54" s="39">
        <v>402.51</v>
      </c>
      <c r="W54" s="39">
        <v>911673</v>
      </c>
      <c r="X54" s="39">
        <v>7650</v>
      </c>
      <c r="Y54" s="50">
        <v>1139630</v>
      </c>
      <c r="AA54" s="50">
        <v>27760</v>
      </c>
      <c r="AB54" s="50">
        <v>324875.18</v>
      </c>
      <c r="AC54" s="50">
        <v>132018.10999999999</v>
      </c>
    </row>
    <row r="55" spans="1:31">
      <c r="A55" s="1" t="s">
        <v>909</v>
      </c>
      <c r="B55" s="1" t="s">
        <v>910</v>
      </c>
      <c r="C55" s="1">
        <v>2046</v>
      </c>
      <c r="D55" s="1" t="s">
        <v>913</v>
      </c>
      <c r="E55" s="39" t="s">
        <v>913</v>
      </c>
      <c r="F55" s="38">
        <v>102407.23</v>
      </c>
      <c r="G55" s="38">
        <v>0</v>
      </c>
      <c r="H55" s="38">
        <v>86751.32</v>
      </c>
      <c r="J55" s="39">
        <v>218123.41</v>
      </c>
      <c r="K55" s="137">
        <v>336519.57</v>
      </c>
      <c r="L55" s="35">
        <v>3000</v>
      </c>
      <c r="M55" s="35">
        <v>50781.59</v>
      </c>
      <c r="O55" s="35">
        <v>30071.22</v>
      </c>
      <c r="R55" s="137">
        <v>-459469.4</v>
      </c>
      <c r="S55" s="137">
        <v>1296912.72</v>
      </c>
      <c r="T55" s="39">
        <v>695750.75</v>
      </c>
      <c r="V55" s="39">
        <v>249.94</v>
      </c>
      <c r="W55" s="39">
        <v>920859.5</v>
      </c>
      <c r="X55" s="39">
        <v>12370</v>
      </c>
      <c r="Y55" s="50">
        <v>1186881.5</v>
      </c>
      <c r="Z55" s="50">
        <v>3550</v>
      </c>
      <c r="AA55" s="50">
        <v>34887</v>
      </c>
      <c r="AB55" s="50">
        <v>470202.59</v>
      </c>
      <c r="AC55" s="50">
        <v>84477.7</v>
      </c>
      <c r="AE55" s="50">
        <v>26726</v>
      </c>
    </row>
    <row r="56" spans="1:31">
      <c r="A56" s="1" t="s">
        <v>909</v>
      </c>
      <c r="B56" s="1" t="s">
        <v>910</v>
      </c>
      <c r="C56" s="1">
        <v>3477</v>
      </c>
      <c r="D56" s="1" t="s">
        <v>914</v>
      </c>
      <c r="E56" s="39" t="s">
        <v>914</v>
      </c>
      <c r="F56" s="38">
        <v>319399.78000000003</v>
      </c>
      <c r="G56" s="38">
        <v>10000</v>
      </c>
      <c r="H56" s="38">
        <v>44029.49</v>
      </c>
      <c r="J56" s="39">
        <v>120026.37</v>
      </c>
      <c r="K56" s="137">
        <v>360340.18</v>
      </c>
      <c r="L56" s="35">
        <v>0</v>
      </c>
      <c r="M56" s="35">
        <v>38085.61</v>
      </c>
      <c r="O56" s="35">
        <v>60000</v>
      </c>
      <c r="R56" s="137">
        <v>-725986.77</v>
      </c>
      <c r="S56" s="137">
        <v>1593000.06</v>
      </c>
      <c r="T56" s="39">
        <v>936753.09</v>
      </c>
      <c r="U56" s="39">
        <v>154635</v>
      </c>
      <c r="V56" s="39">
        <v>681.71</v>
      </c>
      <c r="W56" s="39">
        <v>1002848.9</v>
      </c>
      <c r="Y56" s="50">
        <v>1400126.9</v>
      </c>
      <c r="Z56" s="50">
        <v>3500</v>
      </c>
      <c r="AA56" s="50">
        <v>15199</v>
      </c>
      <c r="AB56" s="50">
        <v>643400.86</v>
      </c>
      <c r="AC56" s="50">
        <v>117505.02</v>
      </c>
      <c r="AE56" s="50">
        <v>26490</v>
      </c>
    </row>
    <row r="57" spans="1:31">
      <c r="A57" s="1" t="s">
        <v>909</v>
      </c>
      <c r="B57" s="1" t="s">
        <v>910</v>
      </c>
      <c r="C57" s="1">
        <v>2555</v>
      </c>
      <c r="D57" s="1" t="s">
        <v>915</v>
      </c>
      <c r="E57" s="39" t="s">
        <v>915</v>
      </c>
      <c r="F57" s="38">
        <v>248702.91</v>
      </c>
      <c r="G57" s="38">
        <v>0</v>
      </c>
      <c r="H57" s="38">
        <v>47696.5</v>
      </c>
      <c r="J57" s="39">
        <v>124062.9</v>
      </c>
      <c r="K57" s="137">
        <v>280253.34999999998</v>
      </c>
      <c r="L57" s="35">
        <v>0</v>
      </c>
      <c r="M57" s="35">
        <v>34611.74</v>
      </c>
      <c r="O57" s="35">
        <v>37.380000000000003</v>
      </c>
      <c r="R57" s="137">
        <v>-528557.71</v>
      </c>
      <c r="S57" s="137">
        <v>1261656.71</v>
      </c>
      <c r="T57" s="39">
        <v>752315.04</v>
      </c>
      <c r="U57" s="39">
        <v>137700</v>
      </c>
      <c r="V57" s="39">
        <v>633.82000000000005</v>
      </c>
      <c r="W57" s="39">
        <v>1039119.8</v>
      </c>
      <c r="Y57" s="50">
        <v>1359224.8</v>
      </c>
      <c r="AA57" s="50">
        <v>37363.99</v>
      </c>
      <c r="AB57" s="50">
        <v>517654.83</v>
      </c>
      <c r="AC57" s="50">
        <v>82557.5</v>
      </c>
    </row>
    <row r="58" spans="1:31">
      <c r="A58" s="1" t="s">
        <v>909</v>
      </c>
      <c r="B58" s="1" t="s">
        <v>910</v>
      </c>
      <c r="C58" s="1">
        <v>969</v>
      </c>
      <c r="D58" s="1" t="s">
        <v>916</v>
      </c>
      <c r="E58" s="39" t="s">
        <v>916</v>
      </c>
      <c r="F58" s="38">
        <v>182011.94</v>
      </c>
      <c r="G58" s="38">
        <v>0</v>
      </c>
      <c r="H58" s="38">
        <v>34716.300000000003</v>
      </c>
      <c r="J58" s="39">
        <v>3</v>
      </c>
      <c r="K58" s="137">
        <v>245914.07</v>
      </c>
      <c r="L58" s="35">
        <v>0</v>
      </c>
      <c r="M58" s="35">
        <v>25369.93</v>
      </c>
      <c r="O58" s="35">
        <v>33.94</v>
      </c>
      <c r="R58" s="137">
        <v>-1658351.63</v>
      </c>
      <c r="S58" s="137">
        <v>2075132.5</v>
      </c>
      <c r="T58" s="39">
        <v>501686.1</v>
      </c>
      <c r="U58" s="39">
        <v>59750</v>
      </c>
      <c r="V58" s="39">
        <v>429.89</v>
      </c>
      <c r="W58" s="39">
        <v>603265.19999999995</v>
      </c>
      <c r="X58" s="39">
        <v>2400</v>
      </c>
      <c r="Y58" s="50">
        <v>737605.2</v>
      </c>
      <c r="AA58" s="50">
        <v>37331</v>
      </c>
      <c r="AB58" s="50">
        <v>334297.93</v>
      </c>
      <c r="AC58" s="50">
        <v>27094.49</v>
      </c>
      <c r="AE58" s="50">
        <v>10742</v>
      </c>
    </row>
    <row r="59" spans="1:31">
      <c r="A59" s="1" t="s">
        <v>909</v>
      </c>
      <c r="B59" s="1" t="s">
        <v>910</v>
      </c>
      <c r="C59" s="1">
        <v>2062</v>
      </c>
      <c r="D59" s="1" t="s">
        <v>917</v>
      </c>
      <c r="E59" s="39" t="s">
        <v>917</v>
      </c>
      <c r="F59" s="38">
        <v>211565.58</v>
      </c>
      <c r="G59" s="38">
        <v>117000</v>
      </c>
      <c r="H59" s="38">
        <v>40152.199999999997</v>
      </c>
      <c r="J59" s="39">
        <v>804614.5</v>
      </c>
      <c r="K59" s="137">
        <v>252807.71</v>
      </c>
      <c r="L59" s="35">
        <v>0</v>
      </c>
      <c r="M59" s="35">
        <v>42354.239999999998</v>
      </c>
      <c r="O59" s="35">
        <v>266.38</v>
      </c>
      <c r="R59" s="137">
        <v>-1673885.64</v>
      </c>
      <c r="S59" s="137">
        <v>3409443.43</v>
      </c>
      <c r="T59" s="39">
        <v>575243.02</v>
      </c>
      <c r="V59" s="39">
        <v>1227.3499999999999</v>
      </c>
      <c r="W59" s="39">
        <v>989660.7</v>
      </c>
      <c r="X59" s="39">
        <v>10055.5</v>
      </c>
      <c r="Y59" s="50">
        <v>1213595.2</v>
      </c>
      <c r="Z59" s="50">
        <v>3500</v>
      </c>
      <c r="AA59" s="50">
        <v>28442</v>
      </c>
      <c r="AB59" s="50">
        <v>518393.14</v>
      </c>
      <c r="AC59" s="50">
        <v>101020.65</v>
      </c>
      <c r="AE59" s="50">
        <v>63274</v>
      </c>
    </row>
    <row r="60" spans="1:31">
      <c r="A60" s="1" t="s">
        <v>919</v>
      </c>
      <c r="B60" s="1" t="s">
        <v>920</v>
      </c>
      <c r="C60" s="1">
        <v>3193</v>
      </c>
      <c r="D60" s="1" t="s">
        <v>922</v>
      </c>
      <c r="E60" s="39" t="s">
        <v>922</v>
      </c>
      <c r="F60" s="38">
        <v>38551.550000000003</v>
      </c>
      <c r="G60" s="38">
        <v>0</v>
      </c>
      <c r="H60" s="38">
        <v>16093.45</v>
      </c>
      <c r="J60" s="39">
        <v>4</v>
      </c>
      <c r="K60" s="137">
        <v>282713.90999999997</v>
      </c>
      <c r="R60" s="137">
        <v>802.74</v>
      </c>
      <c r="S60" s="137">
        <v>280935.62</v>
      </c>
      <c r="T60" s="39">
        <v>583084.93000000005</v>
      </c>
      <c r="W60" s="39">
        <v>866320</v>
      </c>
      <c r="Y60" s="50">
        <v>1113943</v>
      </c>
      <c r="Z60" s="50">
        <v>65808</v>
      </c>
      <c r="AA60" s="50">
        <v>1040</v>
      </c>
      <c r="AB60" s="50">
        <v>153700.79999999999</v>
      </c>
      <c r="AC60" s="50">
        <v>59288.58</v>
      </c>
    </row>
    <row r="61" spans="1:31">
      <c r="A61" s="1" t="s">
        <v>919</v>
      </c>
      <c r="B61" s="1" t="s">
        <v>920</v>
      </c>
      <c r="C61" s="1">
        <v>4893</v>
      </c>
      <c r="D61" s="1" t="s">
        <v>923</v>
      </c>
      <c r="E61" s="39" t="s">
        <v>923</v>
      </c>
      <c r="F61" s="38">
        <v>380966.14</v>
      </c>
      <c r="G61" s="38">
        <v>0</v>
      </c>
      <c r="H61" s="38">
        <v>5816.64</v>
      </c>
      <c r="J61" s="39">
        <v>800215.88</v>
      </c>
      <c r="K61" s="137">
        <v>176856.48</v>
      </c>
      <c r="R61" s="137">
        <v>1184344.6499999999</v>
      </c>
      <c r="S61" s="137">
        <v>179132.84</v>
      </c>
      <c r="T61" s="39">
        <v>980351.85</v>
      </c>
      <c r="W61" s="39">
        <v>412650</v>
      </c>
      <c r="Y61" s="50">
        <v>902155</v>
      </c>
      <c r="Z61" s="50">
        <v>47552</v>
      </c>
      <c r="AA61" s="50">
        <v>19968</v>
      </c>
      <c r="AB61" s="50">
        <v>271711.13</v>
      </c>
      <c r="AC61" s="50">
        <v>151238.07</v>
      </c>
    </row>
    <row r="62" spans="1:31">
      <c r="A62" s="1" t="s">
        <v>1453</v>
      </c>
      <c r="B62" s="1" t="s">
        <v>920</v>
      </c>
      <c r="C62" s="1">
        <v>2619</v>
      </c>
      <c r="D62" s="1" t="s">
        <v>924</v>
      </c>
      <c r="E62" s="39" t="s">
        <v>924</v>
      </c>
      <c r="F62" s="38">
        <v>162489.06</v>
      </c>
      <c r="G62" s="38">
        <v>0</v>
      </c>
      <c r="H62" s="38">
        <v>9911</v>
      </c>
      <c r="J62" s="39">
        <v>458852.88</v>
      </c>
      <c r="K62" s="137">
        <v>230228.18</v>
      </c>
      <c r="R62" s="137">
        <v>999955.41</v>
      </c>
      <c r="T62" s="39">
        <v>919176.98</v>
      </c>
      <c r="W62" s="39">
        <v>900000</v>
      </c>
      <c r="Y62" s="50">
        <v>1362180</v>
      </c>
      <c r="AB62" s="50">
        <v>445677.53</v>
      </c>
      <c r="AC62" s="50">
        <v>149793.74</v>
      </c>
    </row>
    <row r="63" spans="1:31">
      <c r="A63" s="1" t="s">
        <v>919</v>
      </c>
      <c r="B63" s="1" t="s">
        <v>920</v>
      </c>
      <c r="C63" s="1">
        <v>3178</v>
      </c>
      <c r="D63" s="1" t="s">
        <v>925</v>
      </c>
      <c r="E63" s="39" t="s">
        <v>925</v>
      </c>
      <c r="F63" s="38">
        <v>142567.23000000001</v>
      </c>
      <c r="G63" s="38">
        <v>0</v>
      </c>
      <c r="H63" s="38">
        <v>3939.56</v>
      </c>
      <c r="J63" s="39">
        <v>432879.57</v>
      </c>
      <c r="K63" s="137">
        <v>83921</v>
      </c>
      <c r="R63" s="137">
        <v>-1107112.51</v>
      </c>
      <c r="S63" s="137">
        <v>2027508.56</v>
      </c>
      <c r="T63" s="39">
        <v>812297.84</v>
      </c>
      <c r="W63" s="39">
        <v>1134950</v>
      </c>
      <c r="Y63" s="50">
        <v>1742550</v>
      </c>
      <c r="AB63" s="50">
        <v>363266.5</v>
      </c>
      <c r="AC63" s="50">
        <v>98520.03</v>
      </c>
    </row>
    <row r="64" spans="1:31">
      <c r="A64" s="1" t="s">
        <v>919</v>
      </c>
      <c r="B64" s="1" t="s">
        <v>920</v>
      </c>
      <c r="C64" s="1">
        <v>2290</v>
      </c>
      <c r="D64" s="1" t="s">
        <v>926</v>
      </c>
      <c r="E64" s="39" t="s">
        <v>926</v>
      </c>
      <c r="F64" s="38">
        <v>202373.14</v>
      </c>
      <c r="G64" s="38">
        <v>0</v>
      </c>
      <c r="H64" s="38">
        <v>4816.6400000000003</v>
      </c>
      <c r="J64" s="39">
        <v>800215.88</v>
      </c>
      <c r="K64" s="137">
        <v>176856.48</v>
      </c>
      <c r="R64" s="137">
        <v>1184344.6499999999</v>
      </c>
      <c r="S64" s="137">
        <v>179132.84</v>
      </c>
      <c r="T64" s="39">
        <v>980351.85</v>
      </c>
      <c r="W64" s="39">
        <v>412650</v>
      </c>
      <c r="Y64" s="50">
        <v>902155</v>
      </c>
      <c r="Z64" s="50">
        <v>190208</v>
      </c>
      <c r="AA64" s="50">
        <v>55905</v>
      </c>
      <c r="AB64" s="50">
        <v>272711.13</v>
      </c>
      <c r="AC64" s="50">
        <v>151238.07</v>
      </c>
    </row>
    <row r="65" spans="1:31">
      <c r="A65" s="1" t="s">
        <v>928</v>
      </c>
      <c r="B65" s="1" t="s">
        <v>929</v>
      </c>
      <c r="C65" s="1">
        <v>5592</v>
      </c>
      <c r="D65" s="1" t="s">
        <v>931</v>
      </c>
      <c r="E65" s="39" t="s">
        <v>931</v>
      </c>
      <c r="F65" s="38">
        <v>174316.45</v>
      </c>
      <c r="G65" s="38">
        <v>36000</v>
      </c>
      <c r="H65" s="38">
        <v>47436.28</v>
      </c>
      <c r="J65" s="39">
        <v>1902939.01</v>
      </c>
      <c r="K65" s="137">
        <v>286110.39</v>
      </c>
      <c r="M65" s="35">
        <v>0</v>
      </c>
      <c r="O65" s="35">
        <v>424.86</v>
      </c>
      <c r="R65" s="137">
        <v>-251175.97</v>
      </c>
      <c r="S65" s="137">
        <v>2752937.45</v>
      </c>
      <c r="T65" s="39">
        <v>820870.44</v>
      </c>
      <c r="U65" s="39">
        <v>133700</v>
      </c>
      <c r="V65" s="39">
        <v>392.48</v>
      </c>
      <c r="W65" s="39">
        <v>1754284.5</v>
      </c>
      <c r="X65" s="39">
        <v>183396</v>
      </c>
      <c r="Y65" s="50">
        <v>2151790.5</v>
      </c>
      <c r="Z65" s="50">
        <v>10710</v>
      </c>
      <c r="AA65" s="50">
        <v>26465.360000000001</v>
      </c>
      <c r="AB65" s="50">
        <v>543204.6</v>
      </c>
      <c r="AC65" s="50">
        <v>215857.17</v>
      </c>
    </row>
    <row r="66" spans="1:31">
      <c r="A66" s="1" t="s">
        <v>928</v>
      </c>
      <c r="B66" s="1" t="s">
        <v>929</v>
      </c>
      <c r="C66" s="1">
        <v>4914</v>
      </c>
      <c r="D66" s="1" t="s">
        <v>932</v>
      </c>
      <c r="E66" s="39" t="s">
        <v>932</v>
      </c>
      <c r="F66" s="38">
        <v>437952.03</v>
      </c>
      <c r="G66" s="38">
        <v>27755</v>
      </c>
      <c r="H66" s="38">
        <v>51746.94</v>
      </c>
      <c r="J66" s="39">
        <v>1111314.06</v>
      </c>
      <c r="K66" s="137">
        <v>261471.58</v>
      </c>
      <c r="M66" s="35">
        <v>0</v>
      </c>
      <c r="O66" s="35">
        <v>51534.94</v>
      </c>
      <c r="R66" s="137">
        <v>-1909941.95</v>
      </c>
      <c r="S66" s="137">
        <v>3437556.74</v>
      </c>
      <c r="T66" s="39">
        <v>769720.78</v>
      </c>
      <c r="U66" s="39">
        <v>268100</v>
      </c>
      <c r="V66" s="39">
        <v>287.67</v>
      </c>
      <c r="W66" s="39">
        <v>1477102.45</v>
      </c>
      <c r="X66" s="39">
        <v>199103</v>
      </c>
      <c r="Y66" s="50">
        <v>1842729.45</v>
      </c>
      <c r="Z66" s="50">
        <v>9806</v>
      </c>
      <c r="AA66" s="50">
        <v>21166</v>
      </c>
      <c r="AB66" s="50">
        <v>325974.03000000003</v>
      </c>
      <c r="AC66" s="50">
        <v>203548.54</v>
      </c>
    </row>
    <row r="67" spans="1:31">
      <c r="A67" s="1" t="s">
        <v>928</v>
      </c>
      <c r="B67" s="1" t="s">
        <v>929</v>
      </c>
      <c r="C67" s="1">
        <v>7254</v>
      </c>
      <c r="D67" s="1" t="s">
        <v>933</v>
      </c>
      <c r="E67" s="39" t="s">
        <v>933</v>
      </c>
      <c r="F67" s="38">
        <v>418759.54</v>
      </c>
      <c r="G67" s="38">
        <v>110900</v>
      </c>
      <c r="H67" s="38">
        <v>21201.09</v>
      </c>
      <c r="J67" s="39">
        <v>1294651.3999999999</v>
      </c>
      <c r="K67" s="137">
        <v>305561.21999999997</v>
      </c>
      <c r="M67" s="35">
        <v>0</v>
      </c>
      <c r="O67" s="35">
        <v>252.13</v>
      </c>
      <c r="R67" s="137">
        <v>1292269.52</v>
      </c>
      <c r="S67" s="137">
        <v>785641.8</v>
      </c>
      <c r="T67" s="39">
        <v>794360.89</v>
      </c>
      <c r="U67" s="39">
        <v>237555</v>
      </c>
      <c r="V67" s="39">
        <v>994.36</v>
      </c>
      <c r="W67" s="39">
        <v>1366461.1</v>
      </c>
      <c r="X67" s="39">
        <v>247400</v>
      </c>
      <c r="Y67" s="50">
        <v>1973963.1</v>
      </c>
      <c r="Z67" s="50">
        <v>50804</v>
      </c>
      <c r="AA67" s="50">
        <v>24104</v>
      </c>
      <c r="AB67" s="50">
        <v>389762.07</v>
      </c>
      <c r="AC67" s="50">
        <v>135172.35</v>
      </c>
      <c r="AE67" s="50">
        <v>56.03</v>
      </c>
    </row>
    <row r="68" spans="1:31">
      <c r="A68" s="1" t="s">
        <v>935</v>
      </c>
      <c r="B68" s="1" t="s">
        <v>936</v>
      </c>
      <c r="C68" s="1">
        <v>2417</v>
      </c>
      <c r="D68" s="1" t="s">
        <v>938</v>
      </c>
      <c r="E68" s="39" t="s">
        <v>938</v>
      </c>
      <c r="F68" s="38">
        <v>685825.65</v>
      </c>
      <c r="G68" s="38">
        <v>-2514</v>
      </c>
      <c r="H68" s="38">
        <v>46879.98</v>
      </c>
      <c r="J68" s="39">
        <v>770020.55</v>
      </c>
      <c r="K68" s="137">
        <v>526381.19999999995</v>
      </c>
      <c r="M68" s="35">
        <v>32245.74</v>
      </c>
      <c r="O68" s="35">
        <v>3624.72</v>
      </c>
      <c r="Q68" s="137">
        <v>3911913.09</v>
      </c>
      <c r="R68" s="137">
        <v>-4404300</v>
      </c>
      <c r="S68" s="137">
        <v>2929218.73</v>
      </c>
      <c r="T68" s="39">
        <v>1963401.34</v>
      </c>
      <c r="V68" s="39">
        <v>3614.4</v>
      </c>
      <c r="W68" s="39">
        <v>1111894.3999999999</v>
      </c>
      <c r="X68" s="39">
        <v>26885</v>
      </c>
      <c r="Y68" s="50">
        <v>2124830.4</v>
      </c>
      <c r="Z68" s="50">
        <v>30208</v>
      </c>
      <c r="AA68" s="50">
        <v>58714</v>
      </c>
      <c r="AB68" s="50">
        <v>995457.5</v>
      </c>
      <c r="AC68" s="50">
        <v>342694.14</v>
      </c>
    </row>
    <row r="69" spans="1:31">
      <c r="A69" s="1" t="s">
        <v>935</v>
      </c>
      <c r="B69" s="1" t="s">
        <v>936</v>
      </c>
      <c r="C69" s="1">
        <v>3148</v>
      </c>
      <c r="D69" s="1" t="s">
        <v>939</v>
      </c>
      <c r="E69" s="39" t="s">
        <v>939</v>
      </c>
      <c r="F69" s="38">
        <v>743187.68</v>
      </c>
      <c r="G69" s="38">
        <v>0</v>
      </c>
      <c r="H69" s="38">
        <v>6975.02</v>
      </c>
      <c r="J69" s="39">
        <v>1793764.19</v>
      </c>
      <c r="K69" s="137">
        <v>110846.48</v>
      </c>
      <c r="O69" s="35">
        <v>2002</v>
      </c>
      <c r="R69" s="137">
        <v>1976438.27</v>
      </c>
      <c r="S69" s="137">
        <v>574529.34</v>
      </c>
      <c r="T69" s="39">
        <v>1066111.99</v>
      </c>
      <c r="U69" s="39">
        <v>282980</v>
      </c>
      <c r="V69" s="39">
        <v>1109.45</v>
      </c>
      <c r="W69" s="39">
        <v>592935</v>
      </c>
      <c r="X69" s="39">
        <v>14100</v>
      </c>
      <c r="Y69" s="50">
        <v>1024066</v>
      </c>
      <c r="Z69" s="50">
        <v>6890</v>
      </c>
      <c r="AB69" s="50">
        <v>632210.23</v>
      </c>
      <c r="AC69" s="50">
        <v>164016.45000000001</v>
      </c>
      <c r="AE69" s="50">
        <v>28250</v>
      </c>
    </row>
    <row r="70" spans="1:31">
      <c r="A70" s="1" t="s">
        <v>935</v>
      </c>
      <c r="B70" s="1" t="s">
        <v>936</v>
      </c>
      <c r="C70" s="1">
        <v>5771</v>
      </c>
      <c r="D70" s="1" t="s">
        <v>940</v>
      </c>
      <c r="E70" s="39" t="s">
        <v>940</v>
      </c>
      <c r="F70" s="38">
        <v>404721.48</v>
      </c>
      <c r="G70" s="38">
        <v>0</v>
      </c>
      <c r="H70" s="38">
        <v>65254.73</v>
      </c>
      <c r="J70" s="39">
        <v>384512.32</v>
      </c>
      <c r="K70" s="137">
        <v>455963.41</v>
      </c>
      <c r="M70" s="35">
        <v>24015</v>
      </c>
      <c r="O70" s="35">
        <v>0</v>
      </c>
      <c r="R70" s="137">
        <v>-979815.23</v>
      </c>
      <c r="S70" s="137">
        <v>2183187.2799999998</v>
      </c>
      <c r="T70" s="39">
        <v>1953526.03</v>
      </c>
      <c r="V70" s="39">
        <v>1681.65</v>
      </c>
      <c r="W70" s="39">
        <v>1591855.68</v>
      </c>
      <c r="X70" s="39">
        <v>11385</v>
      </c>
      <c r="Y70" s="50">
        <v>2132521.6800000002</v>
      </c>
      <c r="Z70" s="50">
        <v>14865</v>
      </c>
      <c r="AB70" s="50">
        <v>1152011.24</v>
      </c>
      <c r="AC70" s="50">
        <v>175985.55</v>
      </c>
    </row>
    <row r="71" spans="1:31">
      <c r="A71" s="1" t="s">
        <v>935</v>
      </c>
      <c r="B71" s="1" t="s">
        <v>936</v>
      </c>
      <c r="C71" s="1">
        <v>5349</v>
      </c>
      <c r="D71" s="1" t="s">
        <v>941</v>
      </c>
      <c r="E71" s="39" t="s">
        <v>941</v>
      </c>
      <c r="F71" s="38">
        <v>1691764.8</v>
      </c>
      <c r="G71" s="38">
        <v>0</v>
      </c>
      <c r="H71" s="38">
        <v>67235.570000000007</v>
      </c>
      <c r="J71" s="39">
        <v>1961981.14</v>
      </c>
      <c r="K71" s="137">
        <v>416949.09</v>
      </c>
      <c r="M71" s="35">
        <v>16470</v>
      </c>
      <c r="O71" s="35">
        <v>0</v>
      </c>
      <c r="R71" s="137">
        <v>2323815.3199999998</v>
      </c>
      <c r="S71" s="137">
        <v>1562778.07</v>
      </c>
      <c r="T71" s="39">
        <v>1862261.7</v>
      </c>
      <c r="V71" s="39">
        <v>3111.53</v>
      </c>
      <c r="W71" s="39">
        <v>927428.04</v>
      </c>
      <c r="X71" s="39">
        <v>10000</v>
      </c>
      <c r="Y71" s="50">
        <v>1537764.04</v>
      </c>
      <c r="Z71" s="50">
        <v>7000</v>
      </c>
      <c r="AA71" s="50">
        <v>17043</v>
      </c>
      <c r="AB71" s="50">
        <v>764165.56</v>
      </c>
      <c r="AC71" s="50">
        <v>241961.46</v>
      </c>
    </row>
    <row r="72" spans="1:31">
      <c r="A72" s="1" t="s">
        <v>935</v>
      </c>
      <c r="B72" s="1" t="s">
        <v>936</v>
      </c>
      <c r="C72" s="1">
        <v>9975</v>
      </c>
      <c r="D72" s="1" t="s">
        <v>942</v>
      </c>
      <c r="E72" s="39" t="s">
        <v>942</v>
      </c>
      <c r="F72" s="38">
        <v>2291395.02</v>
      </c>
      <c r="G72" s="38">
        <v>0</v>
      </c>
      <c r="H72" s="38">
        <v>30400</v>
      </c>
      <c r="J72" s="39">
        <v>1460759.82</v>
      </c>
      <c r="K72" s="137">
        <v>530506.59</v>
      </c>
      <c r="L72" s="35">
        <v>5100</v>
      </c>
      <c r="M72" s="35">
        <v>26333.18</v>
      </c>
      <c r="N72" s="35">
        <v>13000</v>
      </c>
      <c r="O72" s="35">
        <v>-10</v>
      </c>
      <c r="R72" s="137">
        <v>1936463.77</v>
      </c>
      <c r="S72" s="137">
        <v>1881658.83</v>
      </c>
      <c r="T72" s="39">
        <v>3153214.85</v>
      </c>
      <c r="V72" s="39">
        <v>4272.1400000000003</v>
      </c>
      <c r="W72" s="39">
        <v>1711171.45</v>
      </c>
      <c r="X72" s="39">
        <v>55800</v>
      </c>
      <c r="Y72" s="50">
        <v>2853889.45</v>
      </c>
      <c r="Z72" s="50">
        <v>23570</v>
      </c>
      <c r="AA72" s="50">
        <v>26946</v>
      </c>
      <c r="AB72" s="50">
        <v>1367854.4</v>
      </c>
      <c r="AC72" s="50">
        <v>201682.94</v>
      </c>
    </row>
    <row r="73" spans="1:31">
      <c r="A73" s="1" t="s">
        <v>935</v>
      </c>
      <c r="B73" s="1" t="s">
        <v>936</v>
      </c>
      <c r="C73" s="1">
        <v>2627</v>
      </c>
      <c r="D73" s="1" t="s">
        <v>943</v>
      </c>
      <c r="E73" s="39" t="s">
        <v>943</v>
      </c>
      <c r="F73" s="38">
        <v>1078674.3899999999</v>
      </c>
      <c r="G73" s="38">
        <v>0</v>
      </c>
      <c r="H73" s="38">
        <v>29230</v>
      </c>
      <c r="J73" s="39">
        <v>515224.34</v>
      </c>
      <c r="K73" s="137">
        <v>198831.49</v>
      </c>
      <c r="M73" s="35">
        <v>32822.160000000003</v>
      </c>
      <c r="O73" s="35">
        <v>2584</v>
      </c>
      <c r="R73" s="137">
        <v>135253.72</v>
      </c>
      <c r="S73" s="137">
        <v>1497958.46</v>
      </c>
      <c r="T73" s="39">
        <v>1153252.5</v>
      </c>
      <c r="V73" s="39">
        <v>1859.33</v>
      </c>
      <c r="W73" s="39">
        <v>736995.32</v>
      </c>
      <c r="X73" s="39">
        <v>43480</v>
      </c>
      <c r="Y73" s="50">
        <v>1098151.32</v>
      </c>
      <c r="AA73" s="50">
        <v>8804</v>
      </c>
      <c r="AB73" s="50">
        <v>510077.78</v>
      </c>
      <c r="AC73" s="50">
        <v>125212.17</v>
      </c>
      <c r="AE73" s="50">
        <v>40000</v>
      </c>
    </row>
    <row r="74" spans="1:31">
      <c r="A74" s="1" t="s">
        <v>935</v>
      </c>
      <c r="B74" s="1" t="s">
        <v>936</v>
      </c>
      <c r="C74" s="1">
        <v>3082</v>
      </c>
      <c r="D74" s="1" t="s">
        <v>944</v>
      </c>
      <c r="E74" s="39" t="s">
        <v>944</v>
      </c>
      <c r="F74" s="38">
        <v>310374.24</v>
      </c>
      <c r="G74" s="38">
        <v>11200</v>
      </c>
      <c r="H74" s="38">
        <v>24854.62</v>
      </c>
      <c r="J74" s="39">
        <v>1223362.26</v>
      </c>
      <c r="K74" s="137">
        <v>198249.21</v>
      </c>
      <c r="O74" s="35">
        <v>1561</v>
      </c>
      <c r="R74" s="137">
        <v>-764919.43</v>
      </c>
      <c r="S74" s="137">
        <v>2412599.04</v>
      </c>
      <c r="T74" s="39">
        <v>1218634.05</v>
      </c>
      <c r="W74" s="39">
        <v>500171.7</v>
      </c>
      <c r="X74" s="39">
        <v>67042</v>
      </c>
      <c r="Y74" s="50">
        <v>854743.7</v>
      </c>
      <c r="Z74" s="50">
        <v>20128</v>
      </c>
      <c r="AB74" s="50">
        <v>695166.42</v>
      </c>
      <c r="AC74" s="50">
        <v>97009.91</v>
      </c>
    </row>
    <row r="75" spans="1:31">
      <c r="A75" s="1" t="s">
        <v>946</v>
      </c>
      <c r="B75" s="1" t="s">
        <v>947</v>
      </c>
      <c r="C75" s="1">
        <v>5995</v>
      </c>
      <c r="D75" s="1" t="s">
        <v>949</v>
      </c>
      <c r="E75" s="39" t="s">
        <v>949</v>
      </c>
      <c r="F75" s="38">
        <v>624811.56000000006</v>
      </c>
      <c r="G75" s="38">
        <v>56607.26</v>
      </c>
      <c r="H75" s="38">
        <v>24068</v>
      </c>
      <c r="J75" s="39">
        <v>1156395.76</v>
      </c>
      <c r="K75" s="137">
        <v>302624.48</v>
      </c>
      <c r="M75" s="35">
        <v>23180.49</v>
      </c>
      <c r="O75" s="35">
        <v>3212</v>
      </c>
      <c r="R75" s="137">
        <v>-340340.68</v>
      </c>
      <c r="S75" s="137">
        <v>2174520.91</v>
      </c>
      <c r="T75" s="39">
        <v>2036335.04</v>
      </c>
      <c r="U75" s="39">
        <v>340650</v>
      </c>
      <c r="V75" s="39">
        <v>610.92999999999995</v>
      </c>
      <c r="W75" s="39">
        <v>1190895.5</v>
      </c>
      <c r="X75" s="39">
        <v>100000</v>
      </c>
      <c r="Y75" s="50">
        <v>1739663.5</v>
      </c>
      <c r="AA75" s="50">
        <v>67577</v>
      </c>
      <c r="AB75" s="50">
        <v>1293941.79</v>
      </c>
      <c r="AC75" s="50">
        <v>203374.84</v>
      </c>
      <c r="AE75" s="50">
        <v>60000</v>
      </c>
    </row>
    <row r="76" spans="1:31">
      <c r="A76" s="1" t="s">
        <v>946</v>
      </c>
      <c r="B76" s="1" t="s">
        <v>947</v>
      </c>
      <c r="C76" s="1">
        <v>6506</v>
      </c>
      <c r="D76" s="1" t="s">
        <v>950</v>
      </c>
      <c r="E76" s="39" t="s">
        <v>950</v>
      </c>
      <c r="F76" s="38">
        <v>1111638.48</v>
      </c>
      <c r="G76" s="38">
        <v>60000</v>
      </c>
      <c r="H76" s="38">
        <v>18219.689999999999</v>
      </c>
      <c r="J76" s="39">
        <v>1532458.56</v>
      </c>
      <c r="K76" s="137">
        <v>199413.75</v>
      </c>
      <c r="M76" s="35">
        <v>18760.14</v>
      </c>
      <c r="O76" s="35">
        <v>702.14</v>
      </c>
      <c r="R76" s="137">
        <v>335006.67</v>
      </c>
      <c r="S76" s="137">
        <v>2426315.1</v>
      </c>
      <c r="T76" s="39">
        <v>1584445.49</v>
      </c>
      <c r="U76" s="39">
        <v>295200</v>
      </c>
      <c r="V76" s="39">
        <v>1452.88</v>
      </c>
      <c r="W76" s="39">
        <v>1739700</v>
      </c>
      <c r="Y76" s="50">
        <v>2064322.45</v>
      </c>
      <c r="AA76" s="50">
        <v>35372</v>
      </c>
      <c r="AB76" s="50">
        <v>1109778.98</v>
      </c>
      <c r="AC76" s="50">
        <v>270378.51</v>
      </c>
    </row>
    <row r="77" spans="1:31">
      <c r="A77" s="1" t="s">
        <v>946</v>
      </c>
      <c r="B77" s="1" t="s">
        <v>947</v>
      </c>
      <c r="C77" s="1">
        <v>2617</v>
      </c>
      <c r="D77" s="1" t="s">
        <v>951</v>
      </c>
      <c r="E77" s="39" t="s">
        <v>951</v>
      </c>
      <c r="F77" s="38">
        <v>358361.01</v>
      </c>
      <c r="G77" s="38">
        <v>15600</v>
      </c>
      <c r="H77" s="38">
        <v>13496</v>
      </c>
      <c r="J77" s="39">
        <v>413991.43</v>
      </c>
      <c r="K77" s="137">
        <v>251781.24</v>
      </c>
      <c r="M77" s="35">
        <v>14604.81</v>
      </c>
      <c r="O77" s="35">
        <v>2141</v>
      </c>
      <c r="R77" s="137">
        <v>70701.679999999993</v>
      </c>
      <c r="S77" s="137">
        <v>1120243.3</v>
      </c>
      <c r="T77" s="39">
        <v>1100261.73</v>
      </c>
      <c r="U77" s="39">
        <v>150240</v>
      </c>
      <c r="V77" s="39">
        <v>587.20000000000005</v>
      </c>
      <c r="W77" s="39">
        <v>371935.5</v>
      </c>
      <c r="Y77" s="50">
        <v>833958.5</v>
      </c>
      <c r="AA77" s="50">
        <v>26680</v>
      </c>
      <c r="AB77" s="50">
        <v>668754.78</v>
      </c>
      <c r="AC77" s="50">
        <v>248092.26</v>
      </c>
    </row>
    <row r="78" spans="1:31">
      <c r="A78" s="1" t="s">
        <v>946</v>
      </c>
      <c r="B78" s="1" t="s">
        <v>947</v>
      </c>
      <c r="C78" s="1">
        <v>5078</v>
      </c>
      <c r="D78" s="1" t="s">
        <v>952</v>
      </c>
      <c r="E78" s="39" t="s">
        <v>952</v>
      </c>
      <c r="F78" s="38">
        <v>551134.74</v>
      </c>
      <c r="G78" s="38">
        <v>11697.5</v>
      </c>
      <c r="H78" s="38">
        <v>23591.19</v>
      </c>
      <c r="J78" s="39">
        <v>1730847.06</v>
      </c>
      <c r="K78" s="137">
        <v>420435.98</v>
      </c>
      <c r="M78" s="35">
        <v>17908</v>
      </c>
      <c r="O78" s="35">
        <v>3717.09</v>
      </c>
      <c r="R78" s="137">
        <v>67103.06</v>
      </c>
      <c r="S78" s="137">
        <v>2732486.08</v>
      </c>
      <c r="T78" s="39">
        <v>1399372.93</v>
      </c>
      <c r="U78" s="39">
        <v>337000</v>
      </c>
      <c r="V78" s="39">
        <v>1204.1300000000001</v>
      </c>
      <c r="W78" s="39">
        <v>1057843.5</v>
      </c>
      <c r="Y78" s="50">
        <v>1421490.5</v>
      </c>
      <c r="AA78" s="50">
        <v>36526</v>
      </c>
      <c r="AB78" s="50">
        <v>1103333.83</v>
      </c>
      <c r="AC78" s="50">
        <v>316634.45</v>
      </c>
      <c r="AE78" s="50">
        <v>943.54</v>
      </c>
    </row>
    <row r="79" spans="1:31">
      <c r="A79" s="1" t="s">
        <v>946</v>
      </c>
      <c r="B79" s="1" t="s">
        <v>947</v>
      </c>
      <c r="C79" s="1">
        <v>4268</v>
      </c>
      <c r="D79" s="1" t="s">
        <v>953</v>
      </c>
      <c r="E79" s="39" t="s">
        <v>953</v>
      </c>
      <c r="F79" s="38">
        <v>1615300.29</v>
      </c>
      <c r="G79" s="38">
        <v>117700</v>
      </c>
      <c r="H79" s="38">
        <v>28496</v>
      </c>
      <c r="J79" s="39">
        <v>2134203.42</v>
      </c>
      <c r="K79" s="137">
        <v>374394.8</v>
      </c>
      <c r="M79" s="35">
        <v>18484.650000000001</v>
      </c>
      <c r="O79" s="35">
        <v>2327</v>
      </c>
      <c r="R79" s="137">
        <v>-225835.78</v>
      </c>
      <c r="S79" s="137">
        <v>3283107.89</v>
      </c>
      <c r="T79" s="39">
        <v>3362750.49</v>
      </c>
      <c r="V79" s="39">
        <v>850.17</v>
      </c>
      <c r="W79" s="39">
        <v>433230</v>
      </c>
      <c r="Y79" s="50">
        <v>967718</v>
      </c>
      <c r="AA79" s="50">
        <v>74890</v>
      </c>
      <c r="AB79" s="50">
        <v>1243503.32</v>
      </c>
      <c r="AC79" s="50">
        <v>318708.59000000003</v>
      </c>
    </row>
    <row r="80" spans="1:31">
      <c r="A80" s="1" t="s">
        <v>946</v>
      </c>
      <c r="B80" s="1" t="s">
        <v>947</v>
      </c>
      <c r="C80" s="1">
        <v>3785</v>
      </c>
      <c r="D80" s="1" t="s">
        <v>954</v>
      </c>
      <c r="E80" s="39" t="s">
        <v>954</v>
      </c>
      <c r="F80" s="38">
        <v>461087.81</v>
      </c>
      <c r="G80" s="38">
        <v>0</v>
      </c>
      <c r="H80" s="38">
        <v>13070</v>
      </c>
      <c r="J80" s="39">
        <v>670452.16</v>
      </c>
      <c r="K80" s="137">
        <v>376494.08000000002</v>
      </c>
      <c r="M80" s="35">
        <v>12675</v>
      </c>
      <c r="O80" s="35">
        <v>0</v>
      </c>
      <c r="R80" s="137">
        <v>180150.51</v>
      </c>
      <c r="S80" s="137">
        <v>1600443.98</v>
      </c>
      <c r="T80" s="39">
        <v>1270109.8700000001</v>
      </c>
      <c r="U80" s="39">
        <v>228100</v>
      </c>
      <c r="V80" s="39">
        <v>1169.79</v>
      </c>
      <c r="W80" s="39">
        <v>610239</v>
      </c>
      <c r="X80" s="39">
        <v>20000</v>
      </c>
      <c r="Y80" s="50">
        <v>1042751</v>
      </c>
      <c r="AA80" s="50">
        <v>34354</v>
      </c>
      <c r="AB80" s="50">
        <v>1157750.4099999999</v>
      </c>
      <c r="AC80" s="50">
        <v>166928.69</v>
      </c>
    </row>
    <row r="81" spans="1:31">
      <c r="A81" s="1" t="s">
        <v>956</v>
      </c>
      <c r="B81" s="1" t="s">
        <v>957</v>
      </c>
      <c r="C81" s="1">
        <v>2446</v>
      </c>
      <c r="D81" s="1" t="s">
        <v>959</v>
      </c>
      <c r="E81" s="39" t="s">
        <v>959</v>
      </c>
      <c r="F81" s="38">
        <v>135236.69</v>
      </c>
      <c r="G81" s="38">
        <v>0</v>
      </c>
      <c r="H81" s="38">
        <v>34874.39</v>
      </c>
      <c r="J81" s="39">
        <v>865717.92</v>
      </c>
      <c r="K81" s="137">
        <v>422106.12</v>
      </c>
      <c r="M81" s="35">
        <v>41510</v>
      </c>
      <c r="Q81" s="137">
        <v>-275996.40000000002</v>
      </c>
      <c r="R81" s="137">
        <v>1525761.66</v>
      </c>
      <c r="S81" s="137">
        <v>4010</v>
      </c>
      <c r="T81" s="39">
        <v>1221269.5</v>
      </c>
      <c r="V81" s="39">
        <v>197.76</v>
      </c>
      <c r="W81" s="39">
        <v>646044</v>
      </c>
      <c r="Y81" s="50">
        <v>789695</v>
      </c>
      <c r="Z81" s="50">
        <v>4996</v>
      </c>
      <c r="AB81" s="50">
        <v>882403.15</v>
      </c>
      <c r="AC81" s="50">
        <v>27767.25</v>
      </c>
    </row>
    <row r="82" spans="1:31">
      <c r="A82" s="1" t="s">
        <v>956</v>
      </c>
      <c r="B82" s="1" t="s">
        <v>957</v>
      </c>
      <c r="C82" s="1">
        <v>3509</v>
      </c>
      <c r="D82" s="1" t="s">
        <v>960</v>
      </c>
      <c r="E82" s="39" t="s">
        <v>960</v>
      </c>
      <c r="F82" s="38">
        <v>196423</v>
      </c>
      <c r="G82" s="38">
        <v>0</v>
      </c>
      <c r="H82" s="38">
        <v>19898.34</v>
      </c>
      <c r="J82" s="39">
        <v>4</v>
      </c>
      <c r="K82" s="137">
        <v>175788.57</v>
      </c>
      <c r="M82" s="35">
        <v>100579</v>
      </c>
      <c r="Q82" s="137">
        <v>39309.11</v>
      </c>
      <c r="R82" s="137">
        <v>-1629653.06</v>
      </c>
      <c r="S82" s="137">
        <v>1891796.45</v>
      </c>
      <c r="T82" s="39">
        <v>2005191.09</v>
      </c>
      <c r="V82" s="39">
        <v>513.34</v>
      </c>
      <c r="W82" s="39">
        <v>542798.5</v>
      </c>
      <c r="X82" s="39">
        <v>329458.32</v>
      </c>
      <c r="Y82" s="50">
        <v>1032295.82</v>
      </c>
      <c r="Z82" s="50">
        <v>5260</v>
      </c>
      <c r="AB82" s="50">
        <v>1839869.68</v>
      </c>
      <c r="AC82" s="50">
        <v>10453.34</v>
      </c>
    </row>
    <row r="83" spans="1:31">
      <c r="A83" s="1" t="s">
        <v>956</v>
      </c>
      <c r="B83" s="1" t="s">
        <v>957</v>
      </c>
      <c r="C83" s="1">
        <v>1170</v>
      </c>
      <c r="D83" s="1" t="s">
        <v>961</v>
      </c>
      <c r="E83" s="39" t="s">
        <v>961</v>
      </c>
      <c r="F83" s="38">
        <v>210669.83</v>
      </c>
      <c r="G83" s="38">
        <v>44850</v>
      </c>
      <c r="H83" s="38">
        <v>48409.81</v>
      </c>
      <c r="J83" s="39">
        <v>203552.09</v>
      </c>
      <c r="K83" s="137">
        <v>105744.57</v>
      </c>
      <c r="M83" s="35">
        <v>51444</v>
      </c>
      <c r="Q83" s="137">
        <v>-148662.24</v>
      </c>
      <c r="R83" s="137">
        <v>-1279891.8400000001</v>
      </c>
      <c r="S83" s="137">
        <v>1831896.95</v>
      </c>
      <c r="T83" s="39">
        <v>874955.25</v>
      </c>
      <c r="V83" s="39">
        <v>318.10000000000002</v>
      </c>
      <c r="W83" s="39">
        <v>487115</v>
      </c>
      <c r="X83" s="39">
        <v>400404.8</v>
      </c>
      <c r="Y83" s="50">
        <v>922770.8</v>
      </c>
      <c r="Z83" s="50">
        <v>36983</v>
      </c>
      <c r="AB83" s="50">
        <v>517404.05</v>
      </c>
      <c r="AC83" s="50">
        <v>124847.87</v>
      </c>
      <c r="AE83" s="50">
        <v>2348</v>
      </c>
    </row>
    <row r="84" spans="1:31">
      <c r="A84" s="1" t="s">
        <v>956</v>
      </c>
      <c r="B84" s="1" t="s">
        <v>957</v>
      </c>
      <c r="C84" s="1">
        <v>1178</v>
      </c>
      <c r="D84" s="1" t="s">
        <v>962</v>
      </c>
      <c r="E84" s="39" t="s">
        <v>962</v>
      </c>
      <c r="F84" s="38">
        <v>32711.26</v>
      </c>
      <c r="G84" s="38">
        <v>0</v>
      </c>
      <c r="H84" s="38">
        <v>31932.45</v>
      </c>
      <c r="J84" s="39">
        <v>29678.68</v>
      </c>
      <c r="K84" s="137">
        <v>173166.32</v>
      </c>
      <c r="M84" s="35">
        <v>38540</v>
      </c>
      <c r="Q84" s="137">
        <v>-126206806.29000001</v>
      </c>
      <c r="R84" s="137">
        <v>126092982.31</v>
      </c>
      <c r="S84" s="137">
        <v>352730.98</v>
      </c>
      <c r="T84" s="39">
        <v>1196352.53</v>
      </c>
      <c r="V84" s="39">
        <v>80.81</v>
      </c>
      <c r="W84" s="39">
        <v>470630</v>
      </c>
      <c r="X84" s="39">
        <v>877401</v>
      </c>
      <c r="Y84" s="50">
        <v>1449332</v>
      </c>
      <c r="AB84" s="50">
        <v>1038408.72</v>
      </c>
      <c r="AC84" s="50">
        <v>66681.91</v>
      </c>
    </row>
    <row r="85" spans="1:31">
      <c r="A85" s="55" t="s">
        <v>956</v>
      </c>
      <c r="B85" s="55" t="s">
        <v>957</v>
      </c>
      <c r="C85" s="55">
        <v>2358</v>
      </c>
      <c r="D85" s="55" t="s">
        <v>963</v>
      </c>
      <c r="E85" s="39" t="s">
        <v>963</v>
      </c>
      <c r="F85" s="38">
        <v>113414.94</v>
      </c>
      <c r="G85" s="38">
        <v>10000</v>
      </c>
      <c r="H85" s="38">
        <v>37289.11</v>
      </c>
      <c r="J85" s="39">
        <v>2191897.37</v>
      </c>
      <c r="K85" s="137">
        <v>2583565.52</v>
      </c>
      <c r="M85" s="35">
        <v>102859</v>
      </c>
      <c r="R85" s="137">
        <v>4977622.22</v>
      </c>
      <c r="T85" s="39">
        <v>967480.97</v>
      </c>
      <c r="V85" s="39">
        <v>258.58999999999997</v>
      </c>
      <c r="W85" s="39">
        <v>1308861</v>
      </c>
      <c r="X85" s="39">
        <v>29540</v>
      </c>
      <c r="Y85" s="50">
        <v>1373471</v>
      </c>
      <c r="Z85" s="50">
        <v>22431</v>
      </c>
      <c r="AA85" s="50">
        <v>2880</v>
      </c>
      <c r="AB85" s="50">
        <v>843921.49</v>
      </c>
      <c r="AC85" s="50">
        <v>202751.35</v>
      </c>
      <c r="AE85" s="50">
        <v>5000</v>
      </c>
    </row>
    <row r="86" spans="1:31">
      <c r="D86" s="1" t="s">
        <v>1424</v>
      </c>
      <c r="E86" s="39" t="s">
        <v>1424</v>
      </c>
      <c r="F86" s="38">
        <v>20</v>
      </c>
      <c r="H86" s="38">
        <v>0</v>
      </c>
      <c r="I86" s="38">
        <v>0</v>
      </c>
      <c r="J86" s="39">
        <v>1</v>
      </c>
      <c r="K86" s="137">
        <v>6</v>
      </c>
      <c r="O86" s="35">
        <v>20</v>
      </c>
      <c r="R86" s="137">
        <v>-31309.24</v>
      </c>
      <c r="S86" s="137">
        <v>31316.240000000002</v>
      </c>
      <c r="W86" s="39">
        <v>592612</v>
      </c>
      <c r="X86" s="39">
        <v>315739.21999999997</v>
      </c>
      <c r="Y86" s="50">
        <v>606337</v>
      </c>
      <c r="AA86" s="50">
        <v>19440</v>
      </c>
      <c r="AB86" s="50">
        <v>282574.21999999997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</sheetPr>
  <dimension ref="A1:AK123"/>
  <sheetViews>
    <sheetView workbookViewId="0">
      <pane xSplit="5" ySplit="2" topLeftCell="F79" activePane="bottomRight" state="frozen"/>
      <selection activeCell="B12" sqref="B12"/>
      <selection pane="topRight" activeCell="B12" sqref="B12"/>
      <selection pane="bottomLeft" activeCell="B12" sqref="B12"/>
      <selection pane="bottomRight" activeCell="A85" sqref="A85:XFD85"/>
    </sheetView>
  </sheetViews>
  <sheetFormatPr defaultColWidth="9" defaultRowHeight="14.25"/>
  <cols>
    <col min="1" max="1" width="9" style="1"/>
    <col min="2" max="2" width="15.875" style="1" customWidth="1"/>
    <col min="3" max="3" width="7.375" style="1" bestFit="1" customWidth="1"/>
    <col min="4" max="4" width="32.875" style="1" customWidth="1"/>
    <col min="5" max="5" width="27" style="1" customWidth="1"/>
    <col min="6" max="7" width="14.75" style="38" bestFit="1" customWidth="1"/>
    <col min="8" max="8" width="15.625" style="38" bestFit="1" customWidth="1"/>
    <col min="9" max="9" width="14.75" style="38" bestFit="1" customWidth="1"/>
    <col min="10" max="10" width="14.125" style="39" bestFit="1" customWidth="1"/>
    <col min="11" max="11" width="14.625" style="137" bestFit="1" customWidth="1"/>
    <col min="12" max="12" width="14.5" style="35" bestFit="1" customWidth="1"/>
    <col min="13" max="15" width="15.375" style="35" bestFit="1" customWidth="1"/>
    <col min="16" max="16" width="13.375" style="137" bestFit="1" customWidth="1"/>
    <col min="17" max="19" width="15.125" style="137" bestFit="1" customWidth="1"/>
    <col min="20" max="21" width="14.125" style="39" bestFit="1" customWidth="1"/>
    <col min="22" max="22" width="14.375" style="39" bestFit="1" customWidth="1"/>
    <col min="23" max="23" width="14.125" style="39" bestFit="1" customWidth="1"/>
    <col min="24" max="24" width="15.375" style="39" bestFit="1" customWidth="1"/>
    <col min="25" max="25" width="15.125" style="50" bestFit="1" customWidth="1"/>
    <col min="26" max="27" width="13.125" style="50" bestFit="1" customWidth="1"/>
    <col min="28" max="29" width="14.125" style="50" bestFit="1" customWidth="1"/>
    <col min="30" max="30" width="13.375" style="50" bestFit="1" customWidth="1"/>
    <col min="31" max="31" width="14.375" style="50" bestFit="1" customWidth="1"/>
    <col min="32" max="32" width="16.375" style="121" bestFit="1" customWidth="1"/>
    <col min="33" max="33" width="13.375" style="58" bestFit="1" customWidth="1"/>
    <col min="34" max="34" width="13.125" style="55" bestFit="1" customWidth="1"/>
    <col min="35" max="35" width="13.125" style="109" bestFit="1" customWidth="1"/>
    <col min="36" max="36" width="13.125" style="68" bestFit="1" customWidth="1"/>
    <col min="37" max="37" width="14.625" style="56" bestFit="1" customWidth="1"/>
    <col min="38" max="16384" width="9" style="1"/>
  </cols>
  <sheetData>
    <row r="1" spans="1:37">
      <c r="E1" s="1" t="s">
        <v>1413</v>
      </c>
      <c r="F1" s="38" t="s">
        <v>1597</v>
      </c>
      <c r="G1" s="38" t="s">
        <v>1599</v>
      </c>
      <c r="H1" s="38" t="s">
        <v>1601</v>
      </c>
      <c r="I1" s="38" t="s">
        <v>1662</v>
      </c>
      <c r="J1" s="39" t="s">
        <v>1603</v>
      </c>
      <c r="K1" s="137" t="s">
        <v>1605</v>
      </c>
      <c r="L1" s="35" t="s">
        <v>1611</v>
      </c>
      <c r="M1" s="35" t="s">
        <v>1613</v>
      </c>
      <c r="N1" s="35" t="s">
        <v>1615</v>
      </c>
      <c r="O1" s="35" t="s">
        <v>1617</v>
      </c>
      <c r="P1" s="137" t="s">
        <v>1619</v>
      </c>
      <c r="Q1" s="137" t="s">
        <v>90</v>
      </c>
      <c r="R1" s="137" t="s">
        <v>1621</v>
      </c>
      <c r="S1" s="137" t="s">
        <v>1623</v>
      </c>
      <c r="T1" s="39" t="s">
        <v>1628</v>
      </c>
      <c r="U1" s="39" t="s">
        <v>1630</v>
      </c>
      <c r="V1" s="39" t="s">
        <v>1632</v>
      </c>
      <c r="W1" s="39" t="s">
        <v>1636</v>
      </c>
      <c r="X1" s="39" t="s">
        <v>1638</v>
      </c>
      <c r="Y1" s="50" t="s">
        <v>1640</v>
      </c>
      <c r="Z1" s="50" t="s">
        <v>1642</v>
      </c>
      <c r="AA1" s="50" t="s">
        <v>1644</v>
      </c>
      <c r="AB1" s="50" t="s">
        <v>1646</v>
      </c>
      <c r="AC1" s="50" t="s">
        <v>1648</v>
      </c>
      <c r="AD1" s="50" t="s">
        <v>1658</v>
      </c>
      <c r="AE1" s="50" t="s">
        <v>1652</v>
      </c>
      <c r="AF1" s="120" t="s">
        <v>91</v>
      </c>
      <c r="AG1" s="57" t="s">
        <v>92</v>
      </c>
      <c r="AH1" s="36" t="s">
        <v>93</v>
      </c>
      <c r="AI1" s="45" t="s">
        <v>94</v>
      </c>
      <c r="AJ1" s="46" t="s">
        <v>95</v>
      </c>
      <c r="AK1" s="247" t="s">
        <v>96</v>
      </c>
    </row>
    <row r="2" spans="1:37">
      <c r="E2" s="1" t="s">
        <v>1414</v>
      </c>
      <c r="F2" s="38" t="s">
        <v>1598</v>
      </c>
      <c r="G2" s="38" t="s">
        <v>1600</v>
      </c>
      <c r="H2" s="38" t="s">
        <v>1602</v>
      </c>
      <c r="I2" s="38" t="s">
        <v>1663</v>
      </c>
      <c r="J2" s="39" t="s">
        <v>1604</v>
      </c>
      <c r="K2" s="137" t="s">
        <v>1606</v>
      </c>
      <c r="L2" s="35" t="s">
        <v>1612</v>
      </c>
      <c r="M2" s="35" t="s">
        <v>1614</v>
      </c>
      <c r="N2" s="35" t="s">
        <v>1616</v>
      </c>
      <c r="O2" s="35" t="s">
        <v>1618</v>
      </c>
      <c r="P2" s="137" t="s">
        <v>1620</v>
      </c>
      <c r="Q2" s="137" t="s">
        <v>97</v>
      </c>
      <c r="R2" s="137" t="s">
        <v>1622</v>
      </c>
      <c r="S2" s="137" t="s">
        <v>0</v>
      </c>
      <c r="T2" s="39" t="s">
        <v>1629</v>
      </c>
      <c r="U2" s="39" t="s">
        <v>1631</v>
      </c>
      <c r="V2" s="39" t="s">
        <v>1633</v>
      </c>
      <c r="W2" s="39" t="s">
        <v>1637</v>
      </c>
      <c r="X2" s="39" t="s">
        <v>1639</v>
      </c>
      <c r="Y2" s="50" t="s">
        <v>1641</v>
      </c>
      <c r="Z2" s="50" t="s">
        <v>1643</v>
      </c>
      <c r="AA2" s="50" t="s">
        <v>1645</v>
      </c>
      <c r="AB2" s="50" t="s">
        <v>1647</v>
      </c>
      <c r="AC2" s="50" t="s">
        <v>1649</v>
      </c>
      <c r="AD2" s="50" t="s">
        <v>1659</v>
      </c>
      <c r="AE2" s="50" t="s">
        <v>1653</v>
      </c>
      <c r="AF2" s="120"/>
      <c r="AG2" s="57"/>
      <c r="AH2" s="36"/>
      <c r="AI2" s="47"/>
      <c r="AJ2" s="48"/>
      <c r="AK2" s="36"/>
    </row>
    <row r="3" spans="1:37">
      <c r="E3" s="1" t="s">
        <v>1415</v>
      </c>
      <c r="F3" s="38">
        <v>45869881.229999997</v>
      </c>
      <c r="G3" s="38">
        <v>3975683.71</v>
      </c>
      <c r="H3" s="38">
        <v>2892364.68</v>
      </c>
      <c r="I3" s="38">
        <v>173.88</v>
      </c>
      <c r="J3" s="39">
        <v>79666231.090000004</v>
      </c>
      <c r="K3" s="137">
        <v>33600355.060000002</v>
      </c>
      <c r="L3" s="35">
        <v>645643.86</v>
      </c>
      <c r="M3" s="35">
        <v>1572020.09</v>
      </c>
      <c r="N3" s="35">
        <v>13000</v>
      </c>
      <c r="O3" s="35">
        <v>2111571.62</v>
      </c>
      <c r="P3" s="137">
        <v>152892.09</v>
      </c>
      <c r="Q3" s="137">
        <v>-115443994.87</v>
      </c>
      <c r="R3" s="137">
        <v>153253129.63999999</v>
      </c>
      <c r="S3" s="137">
        <v>123857660.04000001</v>
      </c>
      <c r="T3" s="39">
        <v>80866282.549999997</v>
      </c>
      <c r="U3" s="39">
        <v>27323190.719999999</v>
      </c>
      <c r="V3" s="39">
        <v>92611.95</v>
      </c>
      <c r="W3" s="39">
        <v>97543424.170000002</v>
      </c>
      <c r="X3" s="39">
        <v>9748984.9000000004</v>
      </c>
      <c r="Y3" s="50">
        <v>131617620.02</v>
      </c>
      <c r="Z3" s="50">
        <v>1351812.99</v>
      </c>
      <c r="AA3" s="50">
        <v>1327144.19</v>
      </c>
      <c r="AB3" s="50">
        <v>65602316.039999999</v>
      </c>
      <c r="AC3" s="50">
        <v>15524816.66</v>
      </c>
      <c r="AD3" s="50">
        <v>2713.64</v>
      </c>
      <c r="AE3" s="50">
        <v>305303.57</v>
      </c>
      <c r="AF3" s="121">
        <f t="shared" ref="AF3:AK3" si="0">SUM(AF4:AF123)</f>
        <v>52738103.500000007</v>
      </c>
      <c r="AG3" s="58">
        <f t="shared" si="0"/>
        <v>4342235.57</v>
      </c>
      <c r="AH3" s="55">
        <f t="shared" si="0"/>
        <v>48395867.930000007</v>
      </c>
      <c r="AI3" s="109">
        <f t="shared" si="0"/>
        <v>215574494.28999996</v>
      </c>
      <c r="AJ3" s="68">
        <f t="shared" si="0"/>
        <v>215731727.10999998</v>
      </c>
      <c r="AK3" s="56">
        <f t="shared" si="0"/>
        <v>-157232.81999999844</v>
      </c>
    </row>
    <row r="4" spans="1:37">
      <c r="D4" s="1" t="s">
        <v>1416</v>
      </c>
      <c r="E4" s="1" t="s">
        <v>1416</v>
      </c>
      <c r="F4" s="38">
        <v>465285</v>
      </c>
      <c r="G4" s="38">
        <v>36400</v>
      </c>
      <c r="H4" s="38">
        <v>48556</v>
      </c>
      <c r="I4" s="38">
        <v>24.67</v>
      </c>
      <c r="J4" s="39">
        <v>9</v>
      </c>
      <c r="K4" s="137">
        <v>7</v>
      </c>
      <c r="O4" s="35">
        <v>20955</v>
      </c>
      <c r="R4" s="137">
        <v>-115975.12</v>
      </c>
      <c r="S4" s="137">
        <v>560321.12</v>
      </c>
      <c r="W4" s="39">
        <v>1951388.1</v>
      </c>
      <c r="X4" s="39">
        <v>383319.63</v>
      </c>
      <c r="Y4" s="50">
        <v>1964948.1</v>
      </c>
      <c r="AA4" s="50">
        <v>15038</v>
      </c>
      <c r="AB4" s="50">
        <v>269740.96000000002</v>
      </c>
      <c r="AF4" s="122">
        <f>SUM(F4:I4)</f>
        <v>550265.67000000004</v>
      </c>
      <c r="AG4" s="59">
        <f>SUM(L4:O4)</f>
        <v>20955</v>
      </c>
      <c r="AH4" s="56">
        <f>AF4-AG4</f>
        <v>529310.67000000004</v>
      </c>
      <c r="AI4" s="53">
        <f>SUM(T4:X4)</f>
        <v>2334707.73</v>
      </c>
      <c r="AJ4" s="52">
        <f>SUM(Y4:AE4)</f>
        <v>2249727.06</v>
      </c>
      <c r="AK4" s="56">
        <f>AI4-AJ4</f>
        <v>84980.669999999925</v>
      </c>
    </row>
    <row r="5" spans="1:37">
      <c r="D5" s="1" t="s">
        <v>1417</v>
      </c>
      <c r="E5" s="1" t="s">
        <v>1417</v>
      </c>
      <c r="F5" s="38">
        <v>44486.43</v>
      </c>
      <c r="G5" s="38">
        <v>59400</v>
      </c>
      <c r="H5" s="38">
        <v>26355</v>
      </c>
      <c r="I5" s="38">
        <v>135.13999999999999</v>
      </c>
      <c r="J5" s="39">
        <v>225540.6</v>
      </c>
      <c r="K5" s="137">
        <v>85188.56</v>
      </c>
      <c r="L5" s="35">
        <v>30429</v>
      </c>
      <c r="O5" s="35">
        <v>30000</v>
      </c>
      <c r="R5" s="137">
        <v>-1576220.02</v>
      </c>
      <c r="S5" s="137">
        <v>2026803.02</v>
      </c>
      <c r="W5" s="39">
        <v>1575778.9</v>
      </c>
      <c r="X5" s="39">
        <v>434533.84</v>
      </c>
      <c r="Y5" s="50">
        <v>1623178.9</v>
      </c>
      <c r="Z5" s="50">
        <v>11500</v>
      </c>
      <c r="AA5" s="50">
        <v>13527</v>
      </c>
      <c r="AB5" s="50">
        <v>301903.27</v>
      </c>
      <c r="AC5" s="50">
        <v>130109.84</v>
      </c>
      <c r="AF5" s="122">
        <f t="shared" ref="AF5:AF68" si="1">SUM(F5:I5)</f>
        <v>130376.56999999999</v>
      </c>
      <c r="AG5" s="59">
        <f t="shared" ref="AG5:AG68" si="2">SUM(L5:O5)</f>
        <v>60429</v>
      </c>
      <c r="AH5" s="56">
        <f t="shared" ref="AH5:AH68" si="3">AF5-AG5</f>
        <v>69947.569999999992</v>
      </c>
      <c r="AI5" s="53">
        <f t="shared" ref="AI5:AI68" si="4">SUM(T5:X5)</f>
        <v>2010312.74</v>
      </c>
      <c r="AJ5" s="52">
        <f t="shared" ref="AJ5:AJ68" si="5">SUM(Y5:AE5)</f>
        <v>2080219.01</v>
      </c>
      <c r="AK5" s="56">
        <f t="shared" ref="AK5:AK68" si="6">AI5-AJ5</f>
        <v>-69906.270000000019</v>
      </c>
    </row>
    <row r="6" spans="1:37">
      <c r="D6" s="1" t="s">
        <v>1418</v>
      </c>
      <c r="E6" s="1" t="s">
        <v>1418</v>
      </c>
      <c r="F6" s="38">
        <v>9.01</v>
      </c>
      <c r="H6" s="38">
        <v>28814</v>
      </c>
      <c r="I6" s="38">
        <v>0</v>
      </c>
      <c r="J6" s="39">
        <v>2940226.11</v>
      </c>
      <c r="K6" s="137">
        <v>26454.48</v>
      </c>
      <c r="L6" s="35">
        <v>49170.86</v>
      </c>
      <c r="M6" s="35">
        <v>4957.18</v>
      </c>
      <c r="O6" s="35">
        <v>26215</v>
      </c>
      <c r="R6" s="137">
        <v>1620544.58</v>
      </c>
      <c r="S6" s="137">
        <v>716949.66</v>
      </c>
      <c r="U6" s="39">
        <v>34000</v>
      </c>
      <c r="V6" s="39">
        <v>0.01</v>
      </c>
      <c r="W6" s="39">
        <v>1457221.8</v>
      </c>
      <c r="X6" s="39">
        <v>1193362.79</v>
      </c>
      <c r="Y6" s="50">
        <v>1501521.8</v>
      </c>
      <c r="AA6" s="50">
        <v>3150</v>
      </c>
      <c r="AB6" s="50">
        <v>469968.11</v>
      </c>
      <c r="AC6" s="50">
        <v>132278.37</v>
      </c>
      <c r="AF6" s="122">
        <f t="shared" si="1"/>
        <v>28823.01</v>
      </c>
      <c r="AG6" s="59">
        <f t="shared" si="2"/>
        <v>80343.040000000008</v>
      </c>
      <c r="AH6" s="56">
        <f t="shared" si="3"/>
        <v>-51520.030000000013</v>
      </c>
      <c r="AI6" s="53">
        <f t="shared" si="4"/>
        <v>2684584.6</v>
      </c>
      <c r="AJ6" s="52">
        <f t="shared" si="5"/>
        <v>2106918.2800000003</v>
      </c>
      <c r="AK6" s="56">
        <f t="shared" si="6"/>
        <v>577666.31999999983</v>
      </c>
    </row>
    <row r="7" spans="1:37">
      <c r="A7" s="1" t="s">
        <v>1452</v>
      </c>
      <c r="D7" s="1" t="s">
        <v>1419</v>
      </c>
      <c r="E7" s="1" t="s">
        <v>1419</v>
      </c>
      <c r="F7" s="38">
        <v>20</v>
      </c>
      <c r="H7" s="38">
        <v>57084.38</v>
      </c>
      <c r="I7" s="38">
        <v>0</v>
      </c>
      <c r="J7" s="39">
        <v>3144602</v>
      </c>
      <c r="K7" s="137">
        <v>6</v>
      </c>
      <c r="L7" s="35">
        <v>38160</v>
      </c>
      <c r="M7" s="35">
        <v>0</v>
      </c>
      <c r="O7" s="35">
        <v>20</v>
      </c>
      <c r="R7" s="137">
        <v>2735364.64</v>
      </c>
      <c r="S7" s="137">
        <v>550717.67000000004</v>
      </c>
      <c r="W7" s="39">
        <v>1023067.5</v>
      </c>
      <c r="X7" s="39">
        <v>397309.63</v>
      </c>
      <c r="Y7" s="50">
        <v>1057267.5</v>
      </c>
      <c r="AA7" s="50">
        <v>12238</v>
      </c>
      <c r="AB7" s="50">
        <v>369421.56</v>
      </c>
      <c r="AC7" s="50">
        <v>104000</v>
      </c>
      <c r="AF7" s="122">
        <f t="shared" si="1"/>
        <v>57104.38</v>
      </c>
      <c r="AG7" s="59">
        <f t="shared" si="2"/>
        <v>38180</v>
      </c>
      <c r="AH7" s="56">
        <f t="shared" si="3"/>
        <v>18924.379999999997</v>
      </c>
      <c r="AI7" s="53">
        <f t="shared" si="4"/>
        <v>1420377.13</v>
      </c>
      <c r="AJ7" s="52">
        <f t="shared" si="5"/>
        <v>1542927.06</v>
      </c>
      <c r="AK7" s="56">
        <f t="shared" si="6"/>
        <v>-122549.93000000017</v>
      </c>
    </row>
    <row r="8" spans="1:37">
      <c r="D8" s="1" t="s">
        <v>1420</v>
      </c>
      <c r="E8" s="1" t="s">
        <v>1420</v>
      </c>
      <c r="F8" s="38">
        <v>20</v>
      </c>
      <c r="H8" s="38">
        <v>11874</v>
      </c>
      <c r="I8" s="38">
        <v>0</v>
      </c>
      <c r="J8" s="39">
        <v>426258.67</v>
      </c>
      <c r="K8" s="137">
        <v>371488.43</v>
      </c>
      <c r="O8" s="35">
        <v>20</v>
      </c>
      <c r="R8" s="137">
        <v>-1277359.94</v>
      </c>
      <c r="S8" s="137">
        <v>2257089.6800000002</v>
      </c>
      <c r="W8" s="39">
        <v>620090.5</v>
      </c>
      <c r="X8" s="39">
        <v>370799.09</v>
      </c>
      <c r="Y8" s="50">
        <v>688411.5</v>
      </c>
      <c r="AA8" s="50">
        <v>31620</v>
      </c>
      <c r="AB8" s="50">
        <v>277870.09000000003</v>
      </c>
      <c r="AC8" s="50">
        <v>163096.64000000001</v>
      </c>
      <c r="AF8" s="122">
        <f t="shared" si="1"/>
        <v>11894</v>
      </c>
      <c r="AG8" s="59">
        <f t="shared" si="2"/>
        <v>20</v>
      </c>
      <c r="AH8" s="56">
        <f t="shared" si="3"/>
        <v>11874</v>
      </c>
      <c r="AI8" s="53">
        <f t="shared" si="4"/>
        <v>990889.59000000008</v>
      </c>
      <c r="AJ8" s="52">
        <f t="shared" si="5"/>
        <v>1160998.23</v>
      </c>
      <c r="AK8" s="56">
        <f t="shared" si="6"/>
        <v>-170108.6399999999</v>
      </c>
    </row>
    <row r="9" spans="1:37">
      <c r="D9" s="1" t="s">
        <v>1421</v>
      </c>
      <c r="E9" s="1" t="s">
        <v>1421</v>
      </c>
      <c r="F9" s="38">
        <v>20</v>
      </c>
      <c r="H9" s="38">
        <v>0</v>
      </c>
      <c r="I9" s="38">
        <v>0</v>
      </c>
      <c r="J9" s="39">
        <v>2917592.81</v>
      </c>
      <c r="K9" s="137">
        <v>525722.93999999994</v>
      </c>
      <c r="L9" s="35">
        <v>8404</v>
      </c>
      <c r="M9" s="35">
        <v>1841.87</v>
      </c>
      <c r="O9" s="35">
        <v>20</v>
      </c>
      <c r="R9" s="137">
        <v>3313175.93</v>
      </c>
      <c r="S9" s="137">
        <v>253201</v>
      </c>
      <c r="W9" s="39">
        <v>1098609</v>
      </c>
      <c r="X9" s="39">
        <v>296462.17</v>
      </c>
      <c r="Y9" s="50">
        <v>1098609</v>
      </c>
      <c r="AA9" s="50">
        <v>47018</v>
      </c>
      <c r="AB9" s="50">
        <v>177690.04</v>
      </c>
      <c r="AC9" s="50">
        <v>205061.18</v>
      </c>
      <c r="AF9" s="122">
        <f t="shared" si="1"/>
        <v>20</v>
      </c>
      <c r="AG9" s="59">
        <f t="shared" si="2"/>
        <v>10265.869999999999</v>
      </c>
      <c r="AH9" s="56">
        <f t="shared" si="3"/>
        <v>-10245.869999999999</v>
      </c>
      <c r="AI9" s="53">
        <f t="shared" si="4"/>
        <v>1395071.17</v>
      </c>
      <c r="AJ9" s="52">
        <f t="shared" si="5"/>
        <v>1528378.22</v>
      </c>
      <c r="AK9" s="56">
        <f t="shared" si="6"/>
        <v>-133307.05000000005</v>
      </c>
    </row>
    <row r="10" spans="1:37">
      <c r="D10" s="1" t="s">
        <v>1422</v>
      </c>
      <c r="E10" s="1" t="s">
        <v>1422</v>
      </c>
      <c r="F10" s="38">
        <v>17991.560000000001</v>
      </c>
      <c r="H10" s="38">
        <v>1250</v>
      </c>
      <c r="I10" s="38">
        <v>14.07</v>
      </c>
      <c r="J10" s="39">
        <v>2626050</v>
      </c>
      <c r="K10" s="137">
        <v>3</v>
      </c>
      <c r="L10" s="35">
        <v>7105</v>
      </c>
      <c r="M10" s="35">
        <v>1505.49</v>
      </c>
      <c r="O10" s="35">
        <v>16509.64</v>
      </c>
      <c r="R10" s="137">
        <v>2710376</v>
      </c>
      <c r="W10" s="39">
        <v>742511.3</v>
      </c>
      <c r="X10" s="39">
        <v>278840.75</v>
      </c>
      <c r="Y10" s="50">
        <v>746375.3</v>
      </c>
      <c r="AA10" s="50">
        <v>28158</v>
      </c>
      <c r="AB10" s="50">
        <v>254656.25</v>
      </c>
      <c r="AC10" s="50">
        <v>82350</v>
      </c>
      <c r="AF10" s="122">
        <f t="shared" si="1"/>
        <v>19255.63</v>
      </c>
      <c r="AG10" s="59">
        <f t="shared" si="2"/>
        <v>25120.129999999997</v>
      </c>
      <c r="AH10" s="56">
        <f t="shared" si="3"/>
        <v>-5864.4999999999964</v>
      </c>
      <c r="AI10" s="53">
        <f t="shared" si="4"/>
        <v>1021352.05</v>
      </c>
      <c r="AJ10" s="52">
        <f t="shared" si="5"/>
        <v>1111539.55</v>
      </c>
      <c r="AK10" s="56">
        <f t="shared" si="6"/>
        <v>-90187.5</v>
      </c>
    </row>
    <row r="11" spans="1:37">
      <c r="D11" s="1" t="s">
        <v>1423</v>
      </c>
      <c r="E11" s="1" t="s">
        <v>1423</v>
      </c>
      <c r="F11" s="38">
        <v>10020</v>
      </c>
      <c r="I11" s="38">
        <v>0</v>
      </c>
      <c r="J11" s="39">
        <v>1</v>
      </c>
      <c r="K11" s="137">
        <v>575770.68999999994</v>
      </c>
      <c r="O11" s="35">
        <v>10020</v>
      </c>
      <c r="R11" s="137">
        <v>626361.05000000005</v>
      </c>
      <c r="S11" s="137">
        <v>99610.62</v>
      </c>
      <c r="W11" s="39">
        <v>350132</v>
      </c>
      <c r="X11" s="39">
        <v>252757.96</v>
      </c>
      <c r="Y11" s="50">
        <v>350132</v>
      </c>
      <c r="AA11" s="50">
        <v>40214</v>
      </c>
      <c r="AB11" s="50">
        <v>212543.96</v>
      </c>
      <c r="AC11" s="50">
        <v>150199.98000000001</v>
      </c>
      <c r="AF11" s="122">
        <f t="shared" si="1"/>
        <v>10020</v>
      </c>
      <c r="AG11" s="59">
        <f t="shared" si="2"/>
        <v>10020</v>
      </c>
      <c r="AH11" s="56">
        <f t="shared" si="3"/>
        <v>0</v>
      </c>
      <c r="AI11" s="53">
        <f t="shared" si="4"/>
        <v>602889.96</v>
      </c>
      <c r="AJ11" s="52">
        <f t="shared" si="5"/>
        <v>753089.94</v>
      </c>
      <c r="AK11" s="56">
        <f t="shared" si="6"/>
        <v>-150199.97999999998</v>
      </c>
    </row>
    <row r="12" spans="1:37">
      <c r="A12" s="1" t="s">
        <v>854</v>
      </c>
      <c r="B12" s="1" t="s">
        <v>856</v>
      </c>
      <c r="C12" s="1">
        <v>4067</v>
      </c>
      <c r="D12" s="1" t="s">
        <v>858</v>
      </c>
      <c r="E12" s="1" t="s">
        <v>858</v>
      </c>
      <c r="F12" s="38">
        <v>570992.09</v>
      </c>
      <c r="G12" s="38">
        <v>24500</v>
      </c>
      <c r="H12" s="38">
        <v>29992.959999999999</v>
      </c>
      <c r="J12" s="39">
        <v>1385529.33</v>
      </c>
      <c r="K12" s="137">
        <v>619883.09</v>
      </c>
      <c r="L12" s="35">
        <v>0</v>
      </c>
      <c r="M12" s="35">
        <v>9190</v>
      </c>
      <c r="R12" s="137">
        <v>2127787.7999999998</v>
      </c>
      <c r="S12" s="137">
        <v>685585.33</v>
      </c>
      <c r="T12" s="39">
        <v>939518.67</v>
      </c>
      <c r="V12" s="39">
        <v>1354.58</v>
      </c>
      <c r="W12" s="39">
        <v>2045995.5</v>
      </c>
      <c r="X12" s="39">
        <v>110340</v>
      </c>
      <c r="Y12" s="50">
        <v>2305956.2999999998</v>
      </c>
      <c r="AA12" s="50">
        <v>8484</v>
      </c>
      <c r="AB12" s="50">
        <v>637566.52</v>
      </c>
      <c r="AC12" s="50">
        <v>336867.59</v>
      </c>
      <c r="AF12" s="122">
        <f t="shared" si="1"/>
        <v>625485.04999999993</v>
      </c>
      <c r="AG12" s="59">
        <f t="shared" si="2"/>
        <v>9190</v>
      </c>
      <c r="AH12" s="56">
        <f t="shared" si="3"/>
        <v>616295.04999999993</v>
      </c>
      <c r="AI12" s="53">
        <f t="shared" si="4"/>
        <v>3097208.75</v>
      </c>
      <c r="AJ12" s="52">
        <f t="shared" si="5"/>
        <v>3288874.4099999997</v>
      </c>
      <c r="AK12" s="56">
        <f t="shared" si="6"/>
        <v>-191665.65999999968</v>
      </c>
    </row>
    <row r="13" spans="1:37">
      <c r="A13" s="1" t="s">
        <v>854</v>
      </c>
      <c r="B13" s="1" t="s">
        <v>856</v>
      </c>
      <c r="C13" s="1">
        <v>4180</v>
      </c>
      <c r="D13" s="1" t="s">
        <v>859</v>
      </c>
      <c r="E13" s="1" t="s">
        <v>859</v>
      </c>
      <c r="F13" s="38">
        <v>741208.4</v>
      </c>
      <c r="G13" s="38">
        <v>23986</v>
      </c>
      <c r="H13" s="38">
        <v>168434.76</v>
      </c>
      <c r="J13" s="39">
        <v>529908.15</v>
      </c>
      <c r="K13" s="137">
        <v>341800.74</v>
      </c>
      <c r="L13" s="35">
        <v>13900</v>
      </c>
      <c r="M13" s="35">
        <v>5850</v>
      </c>
      <c r="O13" s="35">
        <v>0</v>
      </c>
      <c r="R13" s="137">
        <v>-65540.429999999993</v>
      </c>
      <c r="S13" s="137">
        <v>1517319.83</v>
      </c>
      <c r="T13" s="39">
        <v>934525.19</v>
      </c>
      <c r="U13" s="39">
        <v>332150</v>
      </c>
      <c r="V13" s="39">
        <v>846.23</v>
      </c>
      <c r="W13" s="39">
        <v>1470481.5</v>
      </c>
      <c r="X13" s="39">
        <v>139500</v>
      </c>
      <c r="Y13" s="50">
        <v>1591181.5</v>
      </c>
      <c r="Z13" s="50">
        <v>13022</v>
      </c>
      <c r="AA13" s="50">
        <v>4514</v>
      </c>
      <c r="AB13" s="50">
        <v>759014.14</v>
      </c>
      <c r="AC13" s="50">
        <v>175962.63</v>
      </c>
      <c r="AF13" s="122">
        <f t="shared" si="1"/>
        <v>933629.16</v>
      </c>
      <c r="AG13" s="59">
        <f t="shared" si="2"/>
        <v>19750</v>
      </c>
      <c r="AH13" s="56">
        <f t="shared" si="3"/>
        <v>913879.16</v>
      </c>
      <c r="AI13" s="53">
        <f t="shared" si="4"/>
        <v>2877502.92</v>
      </c>
      <c r="AJ13" s="52">
        <f t="shared" si="5"/>
        <v>2543694.27</v>
      </c>
      <c r="AK13" s="56">
        <f t="shared" si="6"/>
        <v>333808.64999999991</v>
      </c>
    </row>
    <row r="14" spans="1:37">
      <c r="A14" s="1" t="s">
        <v>854</v>
      </c>
      <c r="B14" s="1" t="s">
        <v>856</v>
      </c>
      <c r="C14" s="1">
        <v>2901</v>
      </c>
      <c r="D14" s="1" t="s">
        <v>860</v>
      </c>
      <c r="E14" s="1" t="s">
        <v>860</v>
      </c>
      <c r="F14" s="38">
        <v>508147.89</v>
      </c>
      <c r="G14" s="38">
        <v>382755.16</v>
      </c>
      <c r="H14" s="38">
        <v>15747.78</v>
      </c>
      <c r="J14" s="39">
        <v>1181041.18</v>
      </c>
      <c r="K14" s="137">
        <v>595033.76</v>
      </c>
      <c r="L14" s="35">
        <v>13000</v>
      </c>
      <c r="M14" s="35">
        <v>33050</v>
      </c>
      <c r="R14" s="137">
        <v>1061427.1000000001</v>
      </c>
      <c r="S14" s="137">
        <v>1326846.8</v>
      </c>
      <c r="T14" s="39">
        <v>1190218.73</v>
      </c>
      <c r="V14" s="39">
        <v>1090.33</v>
      </c>
      <c r="W14" s="39">
        <v>1115997.5</v>
      </c>
      <c r="X14" s="39">
        <v>94200</v>
      </c>
      <c r="Y14" s="50">
        <v>1314366.5</v>
      </c>
      <c r="Z14" s="50">
        <v>8348</v>
      </c>
      <c r="AB14" s="50">
        <v>595987.55000000005</v>
      </c>
      <c r="AC14" s="50">
        <v>234402.64</v>
      </c>
      <c r="AF14" s="122">
        <f t="shared" si="1"/>
        <v>906650.83000000007</v>
      </c>
      <c r="AG14" s="59">
        <f t="shared" si="2"/>
        <v>46050</v>
      </c>
      <c r="AH14" s="56">
        <f t="shared" si="3"/>
        <v>860600.83000000007</v>
      </c>
      <c r="AI14" s="53">
        <f t="shared" si="4"/>
        <v>2401506.56</v>
      </c>
      <c r="AJ14" s="52">
        <f t="shared" si="5"/>
        <v>2153104.69</v>
      </c>
      <c r="AK14" s="56">
        <f t="shared" si="6"/>
        <v>248401.87000000011</v>
      </c>
    </row>
    <row r="15" spans="1:37">
      <c r="A15" s="1" t="s">
        <v>854</v>
      </c>
      <c r="B15" s="1" t="s">
        <v>856</v>
      </c>
      <c r="C15" s="1">
        <v>4211</v>
      </c>
      <c r="D15" s="1" t="s">
        <v>861</v>
      </c>
      <c r="E15" s="1" t="s">
        <v>861</v>
      </c>
      <c r="F15" s="38">
        <v>769630.25</v>
      </c>
      <c r="G15" s="38">
        <v>25399.759999999998</v>
      </c>
      <c r="H15" s="38">
        <v>9371.59</v>
      </c>
      <c r="J15" s="39">
        <v>208450.52</v>
      </c>
      <c r="K15" s="137">
        <v>307859.83</v>
      </c>
      <c r="L15" s="35">
        <v>18500</v>
      </c>
      <c r="M15" s="35">
        <v>19130.93</v>
      </c>
      <c r="R15" s="137">
        <v>131160.47</v>
      </c>
      <c r="S15" s="137">
        <v>1336486.2</v>
      </c>
      <c r="T15" s="39">
        <v>979701.75</v>
      </c>
      <c r="V15" s="39">
        <v>1947.79</v>
      </c>
      <c r="W15" s="39">
        <v>1750702.77</v>
      </c>
      <c r="X15" s="39">
        <v>139125</v>
      </c>
      <c r="Y15" s="50">
        <v>2044775.77</v>
      </c>
      <c r="Z15" s="50">
        <v>1660</v>
      </c>
      <c r="AA15" s="50">
        <v>824</v>
      </c>
      <c r="AB15" s="50">
        <v>835529.98</v>
      </c>
      <c r="AC15" s="50">
        <v>173252.21</v>
      </c>
      <c r="AD15" s="50">
        <v>1</v>
      </c>
      <c r="AF15" s="122">
        <f t="shared" si="1"/>
        <v>804401.6</v>
      </c>
      <c r="AG15" s="59">
        <f t="shared" si="2"/>
        <v>37630.93</v>
      </c>
      <c r="AH15" s="56">
        <f t="shared" si="3"/>
        <v>766770.66999999993</v>
      </c>
      <c r="AI15" s="53">
        <f t="shared" si="4"/>
        <v>2871477.31</v>
      </c>
      <c r="AJ15" s="52">
        <f t="shared" si="5"/>
        <v>3056042.96</v>
      </c>
      <c r="AK15" s="56">
        <f t="shared" si="6"/>
        <v>-184565.64999999991</v>
      </c>
    </row>
    <row r="16" spans="1:37">
      <c r="A16" s="1" t="s">
        <v>854</v>
      </c>
      <c r="B16" s="1" t="s">
        <v>856</v>
      </c>
      <c r="C16" s="1">
        <v>7101</v>
      </c>
      <c r="D16" s="1" t="s">
        <v>862</v>
      </c>
      <c r="E16" s="1" t="s">
        <v>862</v>
      </c>
      <c r="F16" s="38">
        <v>699223.73</v>
      </c>
      <c r="G16" s="38">
        <v>28442</v>
      </c>
      <c r="H16" s="38">
        <v>107442.12</v>
      </c>
      <c r="J16" s="39">
        <v>1300962.9099999999</v>
      </c>
      <c r="K16" s="137">
        <v>799754.02</v>
      </c>
      <c r="L16" s="35">
        <v>4930</v>
      </c>
      <c r="M16" s="35">
        <v>7350</v>
      </c>
      <c r="R16" s="137">
        <v>1062439.93</v>
      </c>
      <c r="S16" s="137">
        <v>2146839.4900000002</v>
      </c>
      <c r="T16" s="39">
        <v>1239091.9099999999</v>
      </c>
      <c r="U16" s="39">
        <v>307000</v>
      </c>
      <c r="V16" s="39">
        <v>1512.34</v>
      </c>
      <c r="W16" s="39">
        <v>2043186</v>
      </c>
      <c r="X16" s="39">
        <v>126240</v>
      </c>
      <c r="Y16" s="50">
        <v>2680063.67</v>
      </c>
      <c r="Z16" s="50">
        <v>72218</v>
      </c>
      <c r="AA16" s="50">
        <v>576</v>
      </c>
      <c r="AB16" s="50">
        <v>936747.85</v>
      </c>
      <c r="AC16" s="50">
        <v>313159.37</v>
      </c>
      <c r="AF16" s="122">
        <f t="shared" si="1"/>
        <v>835107.85</v>
      </c>
      <c r="AG16" s="59">
        <f t="shared" si="2"/>
        <v>12280</v>
      </c>
      <c r="AH16" s="56">
        <f t="shared" si="3"/>
        <v>822827.85</v>
      </c>
      <c r="AI16" s="53">
        <f t="shared" si="4"/>
        <v>3717030.25</v>
      </c>
      <c r="AJ16" s="52">
        <f t="shared" si="5"/>
        <v>4002764.89</v>
      </c>
      <c r="AK16" s="56">
        <f t="shared" si="6"/>
        <v>-285734.64000000013</v>
      </c>
    </row>
    <row r="17" spans="1:37">
      <c r="A17" s="1" t="s">
        <v>854</v>
      </c>
      <c r="B17" s="1" t="s">
        <v>856</v>
      </c>
      <c r="C17" s="1">
        <v>6117</v>
      </c>
      <c r="D17" s="1" t="s">
        <v>863</v>
      </c>
      <c r="E17" s="1" t="s">
        <v>863</v>
      </c>
      <c r="F17" s="38">
        <v>1237281.1100000001</v>
      </c>
      <c r="G17" s="38">
        <v>12000</v>
      </c>
      <c r="H17" s="38">
        <v>58263.360000000001</v>
      </c>
      <c r="J17" s="39">
        <v>264776.21999999997</v>
      </c>
      <c r="K17" s="137">
        <v>349086.59</v>
      </c>
      <c r="L17" s="35">
        <v>37198</v>
      </c>
      <c r="M17" s="35">
        <v>21671.45</v>
      </c>
      <c r="R17" s="137">
        <v>245432.92</v>
      </c>
      <c r="S17" s="137">
        <v>1602780.76</v>
      </c>
      <c r="T17" s="39">
        <v>993859.45</v>
      </c>
      <c r="U17" s="39">
        <v>229300</v>
      </c>
      <c r="V17" s="39">
        <v>2245.71</v>
      </c>
      <c r="W17" s="39">
        <v>1669590</v>
      </c>
      <c r="X17" s="39">
        <v>58750</v>
      </c>
      <c r="Y17" s="50">
        <v>2163976.2000000002</v>
      </c>
      <c r="Z17" s="50">
        <v>18460</v>
      </c>
      <c r="AB17" s="50">
        <v>622754.06999999995</v>
      </c>
      <c r="AC17" s="50">
        <v>134230.74</v>
      </c>
      <c r="AF17" s="122">
        <f t="shared" si="1"/>
        <v>1307544.4700000002</v>
      </c>
      <c r="AG17" s="59">
        <f t="shared" si="2"/>
        <v>58869.45</v>
      </c>
      <c r="AH17" s="56">
        <f t="shared" si="3"/>
        <v>1248675.0200000003</v>
      </c>
      <c r="AI17" s="53">
        <f t="shared" si="4"/>
        <v>2953745.16</v>
      </c>
      <c r="AJ17" s="52">
        <f t="shared" si="5"/>
        <v>2939421.01</v>
      </c>
      <c r="AK17" s="56">
        <f t="shared" si="6"/>
        <v>14324.150000000373</v>
      </c>
    </row>
    <row r="18" spans="1:37">
      <c r="A18" s="1" t="s">
        <v>854</v>
      </c>
      <c r="B18" s="1" t="s">
        <v>856</v>
      </c>
      <c r="C18" s="1">
        <v>2179</v>
      </c>
      <c r="D18" s="1" t="s">
        <v>864</v>
      </c>
      <c r="E18" s="1" t="s">
        <v>864</v>
      </c>
      <c r="F18" s="38">
        <v>469119.46</v>
      </c>
      <c r="G18" s="38">
        <v>12000</v>
      </c>
      <c r="H18" s="38">
        <v>24152.84</v>
      </c>
      <c r="J18" s="39">
        <v>616111.91</v>
      </c>
      <c r="K18" s="137">
        <v>383281.55</v>
      </c>
      <c r="L18" s="35">
        <v>0</v>
      </c>
      <c r="M18" s="35">
        <v>0</v>
      </c>
      <c r="R18" s="137">
        <v>-405478.69</v>
      </c>
      <c r="S18" s="137">
        <v>2036704.82</v>
      </c>
      <c r="T18" s="39">
        <v>924016.22</v>
      </c>
      <c r="U18" s="39">
        <v>100000</v>
      </c>
      <c r="V18" s="39">
        <v>1134.8800000000001</v>
      </c>
      <c r="W18" s="39">
        <v>1421239.9</v>
      </c>
      <c r="X18" s="39">
        <v>64220</v>
      </c>
      <c r="Y18" s="50">
        <v>1515459.9</v>
      </c>
      <c r="Z18" s="50">
        <v>39264.79</v>
      </c>
      <c r="AB18" s="50">
        <v>897474.22</v>
      </c>
      <c r="AC18" s="50">
        <v>184972.46</v>
      </c>
      <c r="AF18" s="122">
        <f t="shared" si="1"/>
        <v>505272.30000000005</v>
      </c>
      <c r="AG18" s="59">
        <f t="shared" si="2"/>
        <v>0</v>
      </c>
      <c r="AH18" s="56">
        <f t="shared" si="3"/>
        <v>505272.30000000005</v>
      </c>
      <c r="AI18" s="53">
        <f t="shared" si="4"/>
        <v>2510611</v>
      </c>
      <c r="AJ18" s="52">
        <f t="shared" si="5"/>
        <v>2637171.37</v>
      </c>
      <c r="AK18" s="56">
        <f t="shared" si="6"/>
        <v>-126560.37000000011</v>
      </c>
    </row>
    <row r="19" spans="1:37">
      <c r="A19" s="1" t="s">
        <v>854</v>
      </c>
      <c r="B19" s="1" t="s">
        <v>856</v>
      </c>
      <c r="C19" s="1">
        <v>825</v>
      </c>
      <c r="D19" s="1" t="s">
        <v>865</v>
      </c>
      <c r="E19" s="1" t="s">
        <v>865</v>
      </c>
      <c r="F19" s="38">
        <v>237716.67</v>
      </c>
      <c r="G19" s="38">
        <v>9000</v>
      </c>
      <c r="H19" s="38">
        <v>46165.49</v>
      </c>
      <c r="J19" s="39">
        <v>1342390.45</v>
      </c>
      <c r="K19" s="137">
        <v>1044297.23</v>
      </c>
      <c r="L19" s="35">
        <v>0</v>
      </c>
      <c r="M19" s="35">
        <v>9100</v>
      </c>
      <c r="R19" s="137">
        <v>2067030.5</v>
      </c>
      <c r="S19" s="137">
        <v>118427.08</v>
      </c>
      <c r="T19" s="39">
        <v>1093816.6499999999</v>
      </c>
      <c r="U19" s="39">
        <v>36990</v>
      </c>
      <c r="V19" s="39">
        <v>1588.56</v>
      </c>
      <c r="W19" s="39">
        <v>830380</v>
      </c>
      <c r="X19" s="39">
        <v>51630</v>
      </c>
      <c r="Y19" s="50">
        <v>921210</v>
      </c>
      <c r="Z19" s="50">
        <v>19102</v>
      </c>
      <c r="AB19" s="50">
        <v>369080.18</v>
      </c>
      <c r="AC19" s="50">
        <v>220000.77</v>
      </c>
      <c r="AF19" s="122">
        <f t="shared" si="1"/>
        <v>292882.16000000003</v>
      </c>
      <c r="AG19" s="59">
        <f t="shared" si="2"/>
        <v>9100</v>
      </c>
      <c r="AH19" s="56">
        <f t="shared" si="3"/>
        <v>283782.16000000003</v>
      </c>
      <c r="AI19" s="53">
        <f t="shared" si="4"/>
        <v>2014405.21</v>
      </c>
      <c r="AJ19" s="52">
        <f t="shared" si="5"/>
        <v>1529392.95</v>
      </c>
      <c r="AK19" s="56">
        <f t="shared" si="6"/>
        <v>485012.26</v>
      </c>
    </row>
    <row r="20" spans="1:37">
      <c r="A20" s="1" t="s">
        <v>854</v>
      </c>
      <c r="B20" s="1" t="s">
        <v>856</v>
      </c>
      <c r="C20" s="1">
        <v>5318</v>
      </c>
      <c r="D20" s="1" t="s">
        <v>866</v>
      </c>
      <c r="E20" s="1" t="s">
        <v>866</v>
      </c>
      <c r="F20" s="38">
        <v>376048.99</v>
      </c>
      <c r="G20" s="38">
        <v>61206.2</v>
      </c>
      <c r="H20" s="38">
        <v>47795.8</v>
      </c>
      <c r="J20" s="39">
        <v>267433.19</v>
      </c>
      <c r="K20" s="137">
        <v>497400.5</v>
      </c>
      <c r="L20" s="35">
        <v>14000</v>
      </c>
      <c r="M20" s="35">
        <v>7150</v>
      </c>
      <c r="O20" s="35">
        <v>0</v>
      </c>
      <c r="R20" s="137">
        <v>-271858.90999999997</v>
      </c>
      <c r="S20" s="137">
        <v>1863971.92</v>
      </c>
      <c r="T20" s="39">
        <v>1190016.45</v>
      </c>
      <c r="U20" s="39">
        <v>126245</v>
      </c>
      <c r="V20" s="39">
        <v>2155.4</v>
      </c>
      <c r="W20" s="39">
        <v>820350</v>
      </c>
      <c r="X20" s="39">
        <v>143720</v>
      </c>
      <c r="Y20" s="50">
        <v>1565819.2</v>
      </c>
      <c r="Z20" s="50">
        <v>30308</v>
      </c>
      <c r="AA20" s="50">
        <v>1588</v>
      </c>
      <c r="AB20" s="50">
        <v>830897.02</v>
      </c>
      <c r="AC20" s="50">
        <v>217252.96</v>
      </c>
      <c r="AF20" s="122">
        <f t="shared" si="1"/>
        <v>485050.99</v>
      </c>
      <c r="AG20" s="59">
        <f t="shared" si="2"/>
        <v>21150</v>
      </c>
      <c r="AH20" s="56">
        <f t="shared" si="3"/>
        <v>463900.99</v>
      </c>
      <c r="AI20" s="53">
        <f t="shared" si="4"/>
        <v>2282486.8499999996</v>
      </c>
      <c r="AJ20" s="52">
        <f t="shared" si="5"/>
        <v>2645865.1799999997</v>
      </c>
      <c r="AK20" s="56">
        <f t="shared" si="6"/>
        <v>-363378.33000000007</v>
      </c>
    </row>
    <row r="21" spans="1:37">
      <c r="A21" s="1" t="s">
        <v>854</v>
      </c>
      <c r="B21" s="1" t="s">
        <v>856</v>
      </c>
      <c r="C21" s="1">
        <v>5577</v>
      </c>
      <c r="D21" s="1" t="s">
        <v>867</v>
      </c>
      <c r="E21" s="1" t="s">
        <v>867</v>
      </c>
      <c r="F21" s="38">
        <v>584986.44999999995</v>
      </c>
      <c r="G21" s="38">
        <v>13352.6</v>
      </c>
      <c r="H21" s="38">
        <v>142115.47</v>
      </c>
      <c r="J21" s="39">
        <v>602102.67000000004</v>
      </c>
      <c r="K21" s="137">
        <v>524234.63</v>
      </c>
      <c r="L21" s="35">
        <v>0</v>
      </c>
      <c r="M21" s="35">
        <v>11175</v>
      </c>
      <c r="O21" s="35">
        <v>0</v>
      </c>
      <c r="R21" s="137">
        <v>-357384.15</v>
      </c>
      <c r="S21" s="137">
        <v>2519990.75</v>
      </c>
      <c r="T21" s="39">
        <v>1274316.1499999999</v>
      </c>
      <c r="U21" s="39">
        <v>126360</v>
      </c>
      <c r="V21" s="39">
        <v>1370.57</v>
      </c>
      <c r="W21" s="39">
        <v>1420776</v>
      </c>
      <c r="X21" s="39">
        <v>124870</v>
      </c>
      <c r="Y21" s="50">
        <v>2160766</v>
      </c>
      <c r="Z21" s="50">
        <v>22960</v>
      </c>
      <c r="AB21" s="50">
        <v>825994.99</v>
      </c>
      <c r="AC21" s="50">
        <v>244961.51</v>
      </c>
      <c r="AF21" s="122">
        <f t="shared" si="1"/>
        <v>740454.5199999999</v>
      </c>
      <c r="AG21" s="59">
        <f t="shared" si="2"/>
        <v>11175</v>
      </c>
      <c r="AH21" s="56">
        <f t="shared" si="3"/>
        <v>729279.5199999999</v>
      </c>
      <c r="AI21" s="53">
        <f t="shared" si="4"/>
        <v>2947692.7199999997</v>
      </c>
      <c r="AJ21" s="52">
        <f t="shared" si="5"/>
        <v>3254682.5</v>
      </c>
      <c r="AK21" s="56">
        <f t="shared" si="6"/>
        <v>-306989.78000000026</v>
      </c>
    </row>
    <row r="22" spans="1:37">
      <c r="A22" s="1" t="s">
        <v>854</v>
      </c>
      <c r="B22" s="1" t="s">
        <v>856</v>
      </c>
      <c r="C22" s="1">
        <v>4807</v>
      </c>
      <c r="D22" s="1" t="s">
        <v>868</v>
      </c>
      <c r="E22" s="1" t="s">
        <v>868</v>
      </c>
      <c r="F22" s="38">
        <v>1044729.19</v>
      </c>
      <c r="G22" s="38">
        <v>20997.1</v>
      </c>
      <c r="H22" s="38">
        <v>9034</v>
      </c>
      <c r="J22" s="39">
        <v>1128121.43</v>
      </c>
      <c r="K22" s="137">
        <v>1016649.32</v>
      </c>
      <c r="L22" s="35">
        <v>0</v>
      </c>
      <c r="M22" s="35">
        <v>14400</v>
      </c>
      <c r="R22" s="137">
        <v>-1620928.38</v>
      </c>
      <c r="S22" s="137">
        <v>4994895.4800000004</v>
      </c>
      <c r="T22" s="39">
        <v>982819.44</v>
      </c>
      <c r="U22" s="39">
        <v>258990</v>
      </c>
      <c r="V22" s="39">
        <v>2129.3200000000002</v>
      </c>
      <c r="W22" s="39">
        <v>1939365</v>
      </c>
      <c r="X22" s="39">
        <v>111291</v>
      </c>
      <c r="Y22" s="50">
        <v>2113206</v>
      </c>
      <c r="Z22" s="50">
        <v>16676</v>
      </c>
      <c r="AA22" s="50">
        <v>7676</v>
      </c>
      <c r="AB22" s="50">
        <v>911757.83</v>
      </c>
      <c r="AC22" s="50">
        <v>414114.99</v>
      </c>
      <c r="AF22" s="122">
        <f t="shared" si="1"/>
        <v>1074760.29</v>
      </c>
      <c r="AG22" s="59">
        <f t="shared" si="2"/>
        <v>14400</v>
      </c>
      <c r="AH22" s="56">
        <f t="shared" si="3"/>
        <v>1060360.29</v>
      </c>
      <c r="AI22" s="53">
        <f t="shared" si="4"/>
        <v>3294594.76</v>
      </c>
      <c r="AJ22" s="52">
        <f t="shared" si="5"/>
        <v>3463430.8200000003</v>
      </c>
      <c r="AK22" s="56">
        <f t="shared" si="6"/>
        <v>-168836.06000000052</v>
      </c>
    </row>
    <row r="23" spans="1:37">
      <c r="A23" s="1" t="s">
        <v>854</v>
      </c>
      <c r="B23" s="1" t="s">
        <v>856</v>
      </c>
      <c r="C23" s="1">
        <v>4653</v>
      </c>
      <c r="D23" s="1" t="s">
        <v>869</v>
      </c>
      <c r="E23" s="1" t="s">
        <v>869</v>
      </c>
      <c r="F23" s="38">
        <v>364163.27</v>
      </c>
      <c r="G23" s="38">
        <v>93113</v>
      </c>
      <c r="H23" s="38">
        <v>36527.22</v>
      </c>
      <c r="J23" s="39">
        <v>266680.15999999997</v>
      </c>
      <c r="K23" s="137">
        <v>423327.52</v>
      </c>
      <c r="L23" s="35">
        <v>26300</v>
      </c>
      <c r="M23" s="35">
        <v>6660</v>
      </c>
      <c r="O23" s="35">
        <v>103.3</v>
      </c>
      <c r="R23" s="137">
        <v>-203770.65</v>
      </c>
      <c r="S23" s="137">
        <v>1550129.81</v>
      </c>
      <c r="T23" s="39">
        <v>842772.11</v>
      </c>
      <c r="U23" s="39">
        <v>199800</v>
      </c>
      <c r="V23" s="39">
        <v>1177.25</v>
      </c>
      <c r="W23" s="39">
        <v>1521726.7</v>
      </c>
      <c r="X23" s="39">
        <v>125850</v>
      </c>
      <c r="Y23" s="50">
        <v>1793039.5</v>
      </c>
      <c r="Z23" s="50">
        <v>32040</v>
      </c>
      <c r="AB23" s="50">
        <v>884941.03</v>
      </c>
      <c r="AC23" s="50">
        <v>176916.82</v>
      </c>
      <c r="AF23" s="122">
        <f t="shared" si="1"/>
        <v>493803.49</v>
      </c>
      <c r="AG23" s="59">
        <f t="shared" si="2"/>
        <v>33063.300000000003</v>
      </c>
      <c r="AH23" s="56">
        <f t="shared" si="3"/>
        <v>460740.19</v>
      </c>
      <c r="AI23" s="53">
        <f t="shared" si="4"/>
        <v>2691326.06</v>
      </c>
      <c r="AJ23" s="52">
        <f t="shared" si="5"/>
        <v>2886937.35</v>
      </c>
      <c r="AK23" s="56">
        <f t="shared" si="6"/>
        <v>-195611.29000000004</v>
      </c>
    </row>
    <row r="24" spans="1:37">
      <c r="A24" s="1" t="s">
        <v>854</v>
      </c>
      <c r="B24" s="1" t="s">
        <v>856</v>
      </c>
      <c r="C24" s="1">
        <v>7694</v>
      </c>
      <c r="D24" s="1" t="s">
        <v>870</v>
      </c>
      <c r="E24" s="1" t="s">
        <v>870</v>
      </c>
      <c r="F24" s="38">
        <v>3252578.33</v>
      </c>
      <c r="G24" s="38">
        <v>29874.43</v>
      </c>
      <c r="H24" s="38">
        <v>30656.09</v>
      </c>
      <c r="J24" s="39">
        <v>352179.97</v>
      </c>
      <c r="K24" s="137">
        <v>1173935.3500000001</v>
      </c>
      <c r="L24" s="35">
        <v>10700</v>
      </c>
      <c r="M24" s="35">
        <v>23380</v>
      </c>
      <c r="O24" s="35">
        <v>750</v>
      </c>
      <c r="R24" s="137">
        <v>1871196.61</v>
      </c>
      <c r="S24" s="137">
        <v>2878887.21</v>
      </c>
      <c r="T24" s="39">
        <v>1439995.41</v>
      </c>
      <c r="U24" s="39">
        <v>456450</v>
      </c>
      <c r="V24" s="39">
        <v>6733.9</v>
      </c>
      <c r="W24" s="39">
        <v>2932082.5</v>
      </c>
      <c r="X24" s="39">
        <v>165270</v>
      </c>
      <c r="Y24" s="50">
        <v>3318862.5</v>
      </c>
      <c r="Z24" s="50">
        <v>37226</v>
      </c>
      <c r="AB24" s="50">
        <v>1223010.1100000001</v>
      </c>
      <c r="AC24" s="50">
        <v>367122.85</v>
      </c>
      <c r="AF24" s="122">
        <f t="shared" si="1"/>
        <v>3313108.85</v>
      </c>
      <c r="AG24" s="59">
        <f t="shared" si="2"/>
        <v>34830</v>
      </c>
      <c r="AH24" s="56">
        <f t="shared" si="3"/>
        <v>3278278.85</v>
      </c>
      <c r="AI24" s="53">
        <f t="shared" si="4"/>
        <v>5000531.8099999996</v>
      </c>
      <c r="AJ24" s="52">
        <f t="shared" si="5"/>
        <v>4946221.46</v>
      </c>
      <c r="AK24" s="56">
        <f t="shared" si="6"/>
        <v>54310.349999999627</v>
      </c>
    </row>
    <row r="25" spans="1:37">
      <c r="A25" s="1" t="s">
        <v>854</v>
      </c>
      <c r="B25" s="1" t="s">
        <v>856</v>
      </c>
      <c r="C25" s="1">
        <v>6880</v>
      </c>
      <c r="D25" s="1" t="s">
        <v>871</v>
      </c>
      <c r="E25" s="1" t="s">
        <v>871</v>
      </c>
      <c r="F25" s="38">
        <v>848940.81</v>
      </c>
      <c r="G25" s="38">
        <v>218417</v>
      </c>
      <c r="H25" s="38">
        <v>43022.77</v>
      </c>
      <c r="J25" s="39">
        <v>669192.05000000005</v>
      </c>
      <c r="K25" s="137">
        <v>724580.12</v>
      </c>
      <c r="L25" s="35">
        <v>21000</v>
      </c>
      <c r="O25" s="35">
        <v>347343.9</v>
      </c>
      <c r="R25" s="137">
        <v>216842.7</v>
      </c>
      <c r="S25" s="137">
        <v>2079998.65</v>
      </c>
      <c r="T25" s="39">
        <v>954684.04</v>
      </c>
      <c r="U25" s="39">
        <v>397512</v>
      </c>
      <c r="V25" s="39">
        <v>1232.83</v>
      </c>
      <c r="W25" s="39">
        <v>1721589.5</v>
      </c>
      <c r="X25" s="39">
        <v>147168.20000000001</v>
      </c>
      <c r="Y25" s="50">
        <v>2147222.9</v>
      </c>
      <c r="Z25" s="50">
        <v>49168</v>
      </c>
      <c r="AB25" s="50">
        <v>938936.97</v>
      </c>
      <c r="AC25" s="50">
        <v>247891.20000000001</v>
      </c>
      <c r="AF25" s="122">
        <f t="shared" si="1"/>
        <v>1110380.58</v>
      </c>
      <c r="AG25" s="59">
        <f t="shared" si="2"/>
        <v>368343.9</v>
      </c>
      <c r="AH25" s="56">
        <f t="shared" si="3"/>
        <v>742036.68</v>
      </c>
      <c r="AI25" s="53">
        <f t="shared" si="4"/>
        <v>3222186.5700000003</v>
      </c>
      <c r="AJ25" s="52">
        <f t="shared" si="5"/>
        <v>3383219.0700000003</v>
      </c>
      <c r="AK25" s="56">
        <f t="shared" si="6"/>
        <v>-161032.5</v>
      </c>
    </row>
    <row r="26" spans="1:37">
      <c r="A26" s="1" t="s">
        <v>854</v>
      </c>
      <c r="B26" s="1" t="s">
        <v>856</v>
      </c>
      <c r="C26" s="1">
        <v>4509</v>
      </c>
      <c r="D26" s="1" t="s">
        <v>872</v>
      </c>
      <c r="E26" s="1" t="s">
        <v>872</v>
      </c>
      <c r="F26" s="38">
        <v>515135.08</v>
      </c>
      <c r="G26" s="38">
        <v>52511.5</v>
      </c>
      <c r="H26" s="38">
        <v>19148.060000000001</v>
      </c>
      <c r="J26" s="39">
        <v>1412101.55</v>
      </c>
      <c r="K26" s="137">
        <v>474568.66</v>
      </c>
      <c r="L26" s="35">
        <v>16270</v>
      </c>
      <c r="M26" s="35">
        <v>7650</v>
      </c>
      <c r="R26" s="137">
        <v>2466339.9900000002</v>
      </c>
      <c r="S26" s="137">
        <v>413083.29</v>
      </c>
      <c r="T26" s="39">
        <v>648578.16</v>
      </c>
      <c r="U26" s="39">
        <v>197570</v>
      </c>
      <c r="V26" s="39">
        <v>1262.57</v>
      </c>
      <c r="W26" s="39">
        <v>1249105</v>
      </c>
      <c r="X26" s="39">
        <v>127427</v>
      </c>
      <c r="Y26" s="50">
        <v>1617605.2</v>
      </c>
      <c r="Z26" s="50">
        <v>29368</v>
      </c>
      <c r="AA26" s="50">
        <v>4880</v>
      </c>
      <c r="AB26" s="50">
        <v>712148.14</v>
      </c>
      <c r="AC26" s="50">
        <v>289319.82</v>
      </c>
      <c r="AE26" s="50">
        <v>500</v>
      </c>
      <c r="AF26" s="122">
        <f t="shared" si="1"/>
        <v>586794.64000000013</v>
      </c>
      <c r="AG26" s="59">
        <f t="shared" si="2"/>
        <v>23920</v>
      </c>
      <c r="AH26" s="56">
        <f t="shared" si="3"/>
        <v>562874.64000000013</v>
      </c>
      <c r="AI26" s="53">
        <f t="shared" si="4"/>
        <v>2223942.73</v>
      </c>
      <c r="AJ26" s="52">
        <f t="shared" si="5"/>
        <v>2653821.1599999997</v>
      </c>
      <c r="AK26" s="56">
        <f t="shared" si="6"/>
        <v>-429878.4299999997</v>
      </c>
    </row>
    <row r="27" spans="1:37">
      <c r="A27" s="1" t="s">
        <v>854</v>
      </c>
      <c r="B27" s="1" t="s">
        <v>856</v>
      </c>
      <c r="C27" s="1">
        <v>2953</v>
      </c>
      <c r="D27" s="1" t="s">
        <v>873</v>
      </c>
      <c r="E27" s="1" t="s">
        <v>873</v>
      </c>
      <c r="F27" s="38">
        <v>906321.58</v>
      </c>
      <c r="G27" s="38">
        <v>30750</v>
      </c>
      <c r="H27" s="38">
        <v>3451</v>
      </c>
      <c r="J27" s="39">
        <v>845211.97</v>
      </c>
      <c r="K27" s="137">
        <v>657360.49</v>
      </c>
      <c r="M27" s="35">
        <v>2600</v>
      </c>
      <c r="O27" s="35">
        <v>456140</v>
      </c>
      <c r="R27" s="137">
        <v>7293.72</v>
      </c>
      <c r="S27" s="137">
        <v>2337378.21</v>
      </c>
      <c r="T27" s="39">
        <v>896060.56</v>
      </c>
      <c r="U27" s="39">
        <v>226400</v>
      </c>
      <c r="V27" s="39">
        <v>1555.34</v>
      </c>
      <c r="W27" s="39">
        <v>1014579</v>
      </c>
      <c r="X27" s="39">
        <v>87260</v>
      </c>
      <c r="Y27" s="50">
        <v>1406276</v>
      </c>
      <c r="Z27" s="50">
        <v>186170</v>
      </c>
      <c r="AA27" s="50">
        <v>7282</v>
      </c>
      <c r="AB27" s="50">
        <v>717006.53</v>
      </c>
      <c r="AC27" s="50">
        <v>269436.26</v>
      </c>
      <c r="AD27" s="50">
        <v>1</v>
      </c>
      <c r="AF27" s="122">
        <f t="shared" si="1"/>
        <v>940522.58</v>
      </c>
      <c r="AG27" s="59">
        <f t="shared" si="2"/>
        <v>458740</v>
      </c>
      <c r="AH27" s="56">
        <f t="shared" si="3"/>
        <v>481782.57999999996</v>
      </c>
      <c r="AI27" s="53">
        <f t="shared" si="4"/>
        <v>2225854.9000000004</v>
      </c>
      <c r="AJ27" s="52">
        <f t="shared" si="5"/>
        <v>2586171.79</v>
      </c>
      <c r="AK27" s="56">
        <f t="shared" si="6"/>
        <v>-360316.88999999966</v>
      </c>
    </row>
    <row r="28" spans="1:37">
      <c r="A28" s="1" t="s">
        <v>854</v>
      </c>
      <c r="B28" s="1" t="s">
        <v>856</v>
      </c>
      <c r="C28" s="1">
        <v>2600</v>
      </c>
      <c r="D28" s="1" t="s">
        <v>874</v>
      </c>
      <c r="E28" s="1" t="s">
        <v>874</v>
      </c>
      <c r="F28" s="38">
        <v>387138.72</v>
      </c>
      <c r="G28" s="38">
        <v>12000</v>
      </c>
      <c r="H28" s="38">
        <v>51217.51</v>
      </c>
      <c r="J28" s="39">
        <v>604080.68000000005</v>
      </c>
      <c r="K28" s="137">
        <v>632269.41</v>
      </c>
      <c r="L28" s="35">
        <v>5000</v>
      </c>
      <c r="M28" s="35">
        <v>6500</v>
      </c>
      <c r="O28" s="35">
        <v>0</v>
      </c>
      <c r="R28" s="137">
        <v>-823173.28</v>
      </c>
      <c r="S28" s="137">
        <v>2446216.73</v>
      </c>
      <c r="T28" s="39">
        <v>969050.05</v>
      </c>
      <c r="V28" s="39">
        <v>1097.08</v>
      </c>
      <c r="W28" s="39">
        <v>1058284.5</v>
      </c>
      <c r="X28" s="39">
        <v>62940</v>
      </c>
      <c r="Y28" s="50">
        <v>1331608.5</v>
      </c>
      <c r="Z28" s="50">
        <v>22808</v>
      </c>
      <c r="AB28" s="50">
        <v>424486.72</v>
      </c>
      <c r="AC28" s="50">
        <v>243305.54</v>
      </c>
      <c r="AE28" s="50">
        <v>17000</v>
      </c>
      <c r="AF28" s="122">
        <f t="shared" si="1"/>
        <v>450356.23</v>
      </c>
      <c r="AG28" s="59">
        <f t="shared" si="2"/>
        <v>11500</v>
      </c>
      <c r="AH28" s="56">
        <f t="shared" si="3"/>
        <v>438856.23</v>
      </c>
      <c r="AI28" s="53">
        <f t="shared" si="4"/>
        <v>2091371.63</v>
      </c>
      <c r="AJ28" s="52">
        <f t="shared" si="5"/>
        <v>2039208.76</v>
      </c>
      <c r="AK28" s="56">
        <f t="shared" si="6"/>
        <v>52162.869999999879</v>
      </c>
    </row>
    <row r="29" spans="1:37">
      <c r="A29" s="1" t="s">
        <v>876</v>
      </c>
      <c r="B29" s="1" t="s">
        <v>877</v>
      </c>
      <c r="C29" s="1">
        <v>3933</v>
      </c>
      <c r="D29" s="1" t="s">
        <v>879</v>
      </c>
      <c r="E29" s="1" t="s">
        <v>879</v>
      </c>
      <c r="F29" s="38">
        <v>628116.05000000005</v>
      </c>
      <c r="G29" s="38">
        <v>268172.25</v>
      </c>
      <c r="H29" s="38">
        <v>13576.94</v>
      </c>
      <c r="J29" s="39">
        <v>800281.9</v>
      </c>
      <c r="K29" s="137">
        <v>373146.02</v>
      </c>
      <c r="M29" s="35">
        <v>15277.39</v>
      </c>
      <c r="Q29" s="137">
        <v>59172.53</v>
      </c>
      <c r="R29" s="137">
        <v>-386613.39</v>
      </c>
      <c r="S29" s="137">
        <v>1940194.37</v>
      </c>
      <c r="T29" s="39">
        <v>342394.61</v>
      </c>
      <c r="U29" s="39">
        <v>1598982.84</v>
      </c>
      <c r="V29" s="39">
        <v>1120.82</v>
      </c>
      <c r="W29" s="39">
        <v>1450805.5</v>
      </c>
      <c r="Y29" s="50">
        <v>1718678.5</v>
      </c>
      <c r="Z29" s="50">
        <v>12200</v>
      </c>
      <c r="AA29" s="50">
        <v>328</v>
      </c>
      <c r="AB29" s="50">
        <v>1044921.42</v>
      </c>
      <c r="AC29" s="50">
        <v>161913.59</v>
      </c>
      <c r="AF29" s="122">
        <f t="shared" si="1"/>
        <v>909865.24</v>
      </c>
      <c r="AG29" s="59">
        <f t="shared" si="2"/>
        <v>15277.39</v>
      </c>
      <c r="AH29" s="56">
        <f t="shared" si="3"/>
        <v>894587.85</v>
      </c>
      <c r="AI29" s="53">
        <f t="shared" si="4"/>
        <v>3393303.7700000005</v>
      </c>
      <c r="AJ29" s="52">
        <f t="shared" si="5"/>
        <v>2938041.51</v>
      </c>
      <c r="AK29" s="56">
        <f t="shared" si="6"/>
        <v>455262.26000000071</v>
      </c>
    </row>
    <row r="30" spans="1:37">
      <c r="A30" s="1" t="s">
        <v>876</v>
      </c>
      <c r="B30" s="1" t="s">
        <v>877</v>
      </c>
      <c r="C30" s="1">
        <v>3233</v>
      </c>
      <c r="D30" s="1" t="s">
        <v>880</v>
      </c>
      <c r="E30" s="1" t="s">
        <v>880</v>
      </c>
      <c r="F30" s="38">
        <v>649391.35999999999</v>
      </c>
      <c r="G30" s="38">
        <v>188471.96</v>
      </c>
      <c r="H30" s="38">
        <v>42337.7</v>
      </c>
      <c r="J30" s="39">
        <v>2774456.09</v>
      </c>
      <c r="K30" s="137">
        <v>324057.33</v>
      </c>
      <c r="M30" s="35">
        <v>28284.57</v>
      </c>
      <c r="O30" s="35">
        <v>11000</v>
      </c>
      <c r="Q30" s="137">
        <v>-35590.769999999997</v>
      </c>
      <c r="R30" s="137">
        <v>4356824.09</v>
      </c>
      <c r="S30" s="137">
        <v>225942.27</v>
      </c>
      <c r="T30" s="39">
        <v>322326.93</v>
      </c>
      <c r="U30" s="39">
        <v>1304828.8899999999</v>
      </c>
      <c r="V30" s="39">
        <v>1964.65</v>
      </c>
      <c r="W30" s="39">
        <v>1214698.5</v>
      </c>
      <c r="Y30" s="50">
        <v>1794795.5</v>
      </c>
      <c r="AA30" s="50">
        <v>2740</v>
      </c>
      <c r="AB30" s="50">
        <v>1451802.47</v>
      </c>
      <c r="AC30" s="50">
        <v>202226.72</v>
      </c>
      <c r="AF30" s="122">
        <f t="shared" si="1"/>
        <v>880201.0199999999</v>
      </c>
      <c r="AG30" s="59">
        <f t="shared" si="2"/>
        <v>39284.57</v>
      </c>
      <c r="AH30" s="56">
        <f t="shared" si="3"/>
        <v>840916.45</v>
      </c>
      <c r="AI30" s="53">
        <f t="shared" si="4"/>
        <v>2843818.9699999997</v>
      </c>
      <c r="AJ30" s="52">
        <f t="shared" si="5"/>
        <v>3451564.69</v>
      </c>
      <c r="AK30" s="56">
        <f t="shared" si="6"/>
        <v>-607745.7200000002</v>
      </c>
    </row>
    <row r="31" spans="1:37">
      <c r="A31" s="1" t="s">
        <v>876</v>
      </c>
      <c r="B31" s="1" t="s">
        <v>877</v>
      </c>
      <c r="C31" s="1">
        <v>7144</v>
      </c>
      <c r="D31" s="1" t="s">
        <v>881</v>
      </c>
      <c r="E31" s="1" t="s">
        <v>881</v>
      </c>
      <c r="F31" s="38">
        <v>1324156.8</v>
      </c>
      <c r="G31" s="38">
        <v>286937</v>
      </c>
      <c r="H31" s="38">
        <v>44098.879999999997</v>
      </c>
      <c r="J31" s="39">
        <v>1132352.58</v>
      </c>
      <c r="K31" s="137">
        <v>467119.28</v>
      </c>
      <c r="M31" s="35">
        <v>4027.4</v>
      </c>
      <c r="Q31" s="137">
        <v>59976.46</v>
      </c>
      <c r="R31" s="137">
        <v>2051290.34</v>
      </c>
      <c r="S31" s="137">
        <v>519805.36</v>
      </c>
      <c r="T31" s="39">
        <v>570091.18000000005</v>
      </c>
      <c r="U31" s="39">
        <v>2270362.81</v>
      </c>
      <c r="V31" s="39">
        <v>158.88999999999999</v>
      </c>
      <c r="W31" s="39">
        <v>1194736.5</v>
      </c>
      <c r="Y31" s="50">
        <v>1802978.01</v>
      </c>
      <c r="Z31" s="50">
        <v>23930</v>
      </c>
      <c r="AB31" s="50">
        <v>1392447.21</v>
      </c>
      <c r="AC31" s="50">
        <v>196429.18</v>
      </c>
      <c r="AF31" s="122">
        <f t="shared" si="1"/>
        <v>1655192.68</v>
      </c>
      <c r="AG31" s="59">
        <f t="shared" si="2"/>
        <v>4027.4</v>
      </c>
      <c r="AH31" s="56">
        <f t="shared" si="3"/>
        <v>1651165.28</v>
      </c>
      <c r="AI31" s="53">
        <f t="shared" si="4"/>
        <v>4035349.3800000004</v>
      </c>
      <c r="AJ31" s="52">
        <f t="shared" si="5"/>
        <v>3415784.4</v>
      </c>
      <c r="AK31" s="56">
        <f t="shared" si="6"/>
        <v>619564.98000000045</v>
      </c>
    </row>
    <row r="32" spans="1:37">
      <c r="A32" s="1" t="s">
        <v>876</v>
      </c>
      <c r="B32" s="1" t="s">
        <v>877</v>
      </c>
      <c r="C32" s="1">
        <v>4737</v>
      </c>
      <c r="D32" s="1" t="s">
        <v>882</v>
      </c>
      <c r="E32" s="1" t="s">
        <v>882</v>
      </c>
      <c r="F32" s="38">
        <v>1769104.74</v>
      </c>
      <c r="G32" s="38">
        <v>110841.45</v>
      </c>
      <c r="H32" s="38">
        <v>38759.14</v>
      </c>
      <c r="J32" s="39">
        <v>2731818.49</v>
      </c>
      <c r="K32" s="137">
        <v>355054.94</v>
      </c>
      <c r="M32" s="35">
        <v>10261.68</v>
      </c>
      <c r="O32" s="35">
        <v>6000</v>
      </c>
      <c r="Q32" s="137">
        <v>-335943.97</v>
      </c>
      <c r="R32" s="137">
        <v>4417885.07</v>
      </c>
      <c r="S32" s="137">
        <v>164243.42000000001</v>
      </c>
      <c r="T32" s="39">
        <v>418028.56</v>
      </c>
      <c r="U32" s="39">
        <v>1729669.76</v>
      </c>
      <c r="V32" s="39">
        <v>2853.99</v>
      </c>
      <c r="W32" s="39">
        <v>1150305</v>
      </c>
      <c r="Y32" s="50">
        <v>1540222</v>
      </c>
      <c r="Z32" s="50">
        <v>7800</v>
      </c>
      <c r="AA32" s="50">
        <v>3041</v>
      </c>
      <c r="AB32" s="50">
        <v>814134.3</v>
      </c>
      <c r="AC32" s="50">
        <v>192527.45</v>
      </c>
      <c r="AF32" s="122">
        <f t="shared" si="1"/>
        <v>1918705.3299999998</v>
      </c>
      <c r="AG32" s="59">
        <f t="shared" si="2"/>
        <v>16261.68</v>
      </c>
      <c r="AH32" s="56">
        <f t="shared" si="3"/>
        <v>1902443.65</v>
      </c>
      <c r="AI32" s="53">
        <f t="shared" si="4"/>
        <v>3300857.31</v>
      </c>
      <c r="AJ32" s="52">
        <f t="shared" si="5"/>
        <v>2557724.75</v>
      </c>
      <c r="AK32" s="56">
        <f t="shared" si="6"/>
        <v>743132.56</v>
      </c>
    </row>
    <row r="33" spans="1:37">
      <c r="A33" s="1" t="s">
        <v>876</v>
      </c>
      <c r="B33" s="1" t="s">
        <v>877</v>
      </c>
      <c r="C33" s="1">
        <v>5986</v>
      </c>
      <c r="D33" s="1" t="s">
        <v>883</v>
      </c>
      <c r="E33" s="1" t="s">
        <v>883</v>
      </c>
      <c r="F33" s="38">
        <v>389817.47</v>
      </c>
      <c r="G33" s="38">
        <v>73458</v>
      </c>
      <c r="H33" s="38">
        <v>1042.47</v>
      </c>
      <c r="J33" s="39">
        <v>971511</v>
      </c>
      <c r="K33" s="137">
        <v>318534.76</v>
      </c>
      <c r="M33" s="35">
        <v>23046.36</v>
      </c>
      <c r="O33" s="35">
        <v>39870</v>
      </c>
      <c r="Q33" s="137">
        <v>-241707.28</v>
      </c>
      <c r="R33" s="137">
        <v>-1615731.34</v>
      </c>
      <c r="S33" s="137">
        <v>3631737.05</v>
      </c>
      <c r="T33" s="39">
        <v>464121.88</v>
      </c>
      <c r="U33" s="39">
        <v>1895460.35</v>
      </c>
      <c r="V33" s="39">
        <v>835.62</v>
      </c>
      <c r="W33" s="39">
        <v>1682725</v>
      </c>
      <c r="Y33" s="50">
        <v>2448059</v>
      </c>
      <c r="AA33" s="50">
        <v>16794</v>
      </c>
      <c r="AB33" s="50">
        <v>1417192.38</v>
      </c>
      <c r="AC33" s="50">
        <v>243948.56</v>
      </c>
      <c r="AF33" s="122">
        <f t="shared" si="1"/>
        <v>464317.93999999994</v>
      </c>
      <c r="AG33" s="59">
        <f t="shared" si="2"/>
        <v>62916.36</v>
      </c>
      <c r="AH33" s="56">
        <f t="shared" si="3"/>
        <v>401401.57999999996</v>
      </c>
      <c r="AI33" s="53">
        <f t="shared" si="4"/>
        <v>4043142.85</v>
      </c>
      <c r="AJ33" s="52">
        <f t="shared" si="5"/>
        <v>4125993.94</v>
      </c>
      <c r="AK33" s="56">
        <f t="shared" si="6"/>
        <v>-82851.089999999851</v>
      </c>
    </row>
    <row r="34" spans="1:37">
      <c r="A34" s="1" t="s">
        <v>876</v>
      </c>
      <c r="B34" s="1" t="s">
        <v>877</v>
      </c>
      <c r="C34" s="1">
        <v>4578</v>
      </c>
      <c r="D34" s="1" t="s">
        <v>884</v>
      </c>
      <c r="E34" s="1" t="s">
        <v>1459</v>
      </c>
      <c r="F34" s="38">
        <v>1170263.3999999999</v>
      </c>
      <c r="G34" s="38">
        <v>183245</v>
      </c>
      <c r="H34" s="38">
        <v>20304.759999999998</v>
      </c>
      <c r="J34" s="39">
        <v>397873.5</v>
      </c>
      <c r="K34" s="137">
        <v>394725.45</v>
      </c>
      <c r="M34" s="35">
        <v>3934.9</v>
      </c>
      <c r="O34" s="35">
        <v>69432</v>
      </c>
      <c r="Q34" s="137">
        <v>-498391.76</v>
      </c>
      <c r="R34" s="137">
        <v>1360643.23</v>
      </c>
      <c r="S34" s="137">
        <v>669957.9</v>
      </c>
      <c r="T34" s="39">
        <v>446739.51</v>
      </c>
      <c r="U34" s="39">
        <v>2060245.24</v>
      </c>
      <c r="V34" s="39">
        <v>2589.87</v>
      </c>
      <c r="W34" s="39">
        <v>1579382.05</v>
      </c>
      <c r="Y34" s="50">
        <v>2580678.0499999998</v>
      </c>
      <c r="Z34" s="50">
        <v>11160</v>
      </c>
      <c r="AA34" s="50">
        <v>38860</v>
      </c>
      <c r="AB34" s="50">
        <v>821207.22</v>
      </c>
      <c r="AC34" s="50">
        <v>76215.56</v>
      </c>
      <c r="AF34" s="122">
        <f t="shared" si="1"/>
        <v>1373813.16</v>
      </c>
      <c r="AG34" s="59">
        <f t="shared" si="2"/>
        <v>73366.899999999994</v>
      </c>
      <c r="AH34" s="56">
        <f t="shared" si="3"/>
        <v>1300446.26</v>
      </c>
      <c r="AI34" s="53">
        <f t="shared" si="4"/>
        <v>4088956.67</v>
      </c>
      <c r="AJ34" s="52">
        <f t="shared" si="5"/>
        <v>3528120.8299999996</v>
      </c>
      <c r="AK34" s="56">
        <f t="shared" si="6"/>
        <v>560835.84000000032</v>
      </c>
    </row>
    <row r="35" spans="1:37">
      <c r="A35" s="1" t="s">
        <v>876</v>
      </c>
      <c r="B35" s="1" t="s">
        <v>877</v>
      </c>
      <c r="C35" s="1">
        <v>5820</v>
      </c>
      <c r="D35" s="1" t="s">
        <v>885</v>
      </c>
      <c r="E35" s="1" t="s">
        <v>885</v>
      </c>
      <c r="F35" s="38">
        <v>656442.4</v>
      </c>
      <c r="G35" s="38">
        <v>90183.57</v>
      </c>
      <c r="H35" s="38">
        <v>14422.66</v>
      </c>
      <c r="J35" s="39">
        <v>880269.04</v>
      </c>
      <c r="K35" s="137">
        <v>741154.33</v>
      </c>
      <c r="M35" s="35">
        <v>48698.55</v>
      </c>
      <c r="O35" s="35">
        <v>111250</v>
      </c>
      <c r="Q35" s="137">
        <v>-1436321.07</v>
      </c>
      <c r="R35" s="137">
        <v>1197425.1000000001</v>
      </c>
      <c r="S35" s="137">
        <v>2501284.2200000002</v>
      </c>
      <c r="T35" s="39">
        <v>628532.42000000004</v>
      </c>
      <c r="U35" s="39">
        <v>1387650.24</v>
      </c>
      <c r="V35" s="39">
        <v>1483.18</v>
      </c>
      <c r="W35" s="39">
        <v>981568.4</v>
      </c>
      <c r="Y35" s="50">
        <v>1774918.4</v>
      </c>
      <c r="AA35" s="50">
        <v>4559</v>
      </c>
      <c r="AB35" s="50">
        <v>886777.3</v>
      </c>
      <c r="AC35" s="50">
        <v>372844.34</v>
      </c>
      <c r="AF35" s="122">
        <f t="shared" si="1"/>
        <v>761048.63</v>
      </c>
      <c r="AG35" s="59">
        <f t="shared" si="2"/>
        <v>159948.54999999999</v>
      </c>
      <c r="AH35" s="56">
        <f t="shared" si="3"/>
        <v>601100.08000000007</v>
      </c>
      <c r="AI35" s="53">
        <f t="shared" si="4"/>
        <v>2999234.24</v>
      </c>
      <c r="AJ35" s="52">
        <f t="shared" si="5"/>
        <v>3039099.04</v>
      </c>
      <c r="AK35" s="56">
        <f t="shared" si="6"/>
        <v>-39864.799999999814</v>
      </c>
    </row>
    <row r="36" spans="1:37">
      <c r="A36" s="1" t="s">
        <v>876</v>
      </c>
      <c r="B36" s="1" t="s">
        <v>877</v>
      </c>
      <c r="C36" s="1">
        <v>3351</v>
      </c>
      <c r="D36" s="1" t="s">
        <v>886</v>
      </c>
      <c r="E36" s="1" t="s">
        <v>886</v>
      </c>
      <c r="F36" s="38">
        <v>693090.74</v>
      </c>
      <c r="G36" s="38">
        <v>73650</v>
      </c>
      <c r="H36" s="38">
        <v>0</v>
      </c>
      <c r="J36" s="39">
        <v>600564.62</v>
      </c>
      <c r="K36" s="137">
        <v>481585.09</v>
      </c>
      <c r="M36" s="35">
        <v>34123.410000000003</v>
      </c>
      <c r="O36" s="35">
        <v>4804</v>
      </c>
      <c r="Q36" s="137">
        <v>284047.71000000002</v>
      </c>
      <c r="R36" s="137">
        <v>-184149.51</v>
      </c>
      <c r="S36" s="137">
        <v>1692932.58</v>
      </c>
      <c r="T36" s="39">
        <v>350605.38</v>
      </c>
      <c r="U36" s="39">
        <v>2355518.48</v>
      </c>
      <c r="V36" s="39">
        <v>2356.48</v>
      </c>
      <c r="W36" s="39">
        <v>1029034.5</v>
      </c>
      <c r="Y36" s="50">
        <v>1524011.5</v>
      </c>
      <c r="Z36" s="50">
        <v>47004</v>
      </c>
      <c r="AA36" s="50">
        <v>13000</v>
      </c>
      <c r="AB36" s="50">
        <v>1972199.98</v>
      </c>
      <c r="AC36" s="50">
        <v>164167.1</v>
      </c>
      <c r="AF36" s="122">
        <f t="shared" si="1"/>
        <v>766740.74</v>
      </c>
      <c r="AG36" s="59">
        <f t="shared" si="2"/>
        <v>38927.410000000003</v>
      </c>
      <c r="AH36" s="56">
        <f t="shared" si="3"/>
        <v>727813.33</v>
      </c>
      <c r="AI36" s="53">
        <f t="shared" si="4"/>
        <v>3737514.84</v>
      </c>
      <c r="AJ36" s="52">
        <f t="shared" si="5"/>
        <v>3720382.58</v>
      </c>
      <c r="AK36" s="56">
        <f t="shared" si="6"/>
        <v>17132.259999999776</v>
      </c>
    </row>
    <row r="37" spans="1:37">
      <c r="A37" s="1" t="s">
        <v>876</v>
      </c>
      <c r="B37" s="1" t="s">
        <v>877</v>
      </c>
      <c r="C37" s="1">
        <v>5037</v>
      </c>
      <c r="D37" s="1" t="s">
        <v>887</v>
      </c>
      <c r="E37" s="1" t="s">
        <v>887</v>
      </c>
      <c r="F37" s="38">
        <v>471926.19</v>
      </c>
      <c r="G37" s="38">
        <v>166397.26999999999</v>
      </c>
      <c r="H37" s="38">
        <v>2109</v>
      </c>
      <c r="J37" s="39">
        <v>1369429.01</v>
      </c>
      <c r="K37" s="137">
        <v>205003.95</v>
      </c>
      <c r="M37" s="35">
        <v>25899.88</v>
      </c>
      <c r="Q37" s="137">
        <v>1734119.68</v>
      </c>
      <c r="R37" s="137">
        <v>204017.42</v>
      </c>
      <c r="T37" s="39">
        <v>360242.1</v>
      </c>
      <c r="U37" s="39">
        <v>2184658.7799999998</v>
      </c>
      <c r="V37" s="39">
        <v>1825.51</v>
      </c>
      <c r="W37" s="39">
        <v>1742525</v>
      </c>
      <c r="Y37" s="50">
        <v>2419179</v>
      </c>
      <c r="AA37" s="50">
        <v>5620</v>
      </c>
      <c r="AB37" s="50">
        <v>1472717.49</v>
      </c>
      <c r="AC37" s="50">
        <v>117092.46</v>
      </c>
      <c r="AE37" s="50">
        <v>23814</v>
      </c>
      <c r="AF37" s="122">
        <f t="shared" si="1"/>
        <v>640432.46</v>
      </c>
      <c r="AG37" s="59">
        <f t="shared" si="2"/>
        <v>25899.88</v>
      </c>
      <c r="AH37" s="56">
        <f t="shared" si="3"/>
        <v>614532.57999999996</v>
      </c>
      <c r="AI37" s="53">
        <f t="shared" si="4"/>
        <v>4289251.3899999997</v>
      </c>
      <c r="AJ37" s="52">
        <f t="shared" si="5"/>
        <v>4038422.95</v>
      </c>
      <c r="AK37" s="56">
        <f t="shared" si="6"/>
        <v>250828.43999999948</v>
      </c>
    </row>
    <row r="38" spans="1:37">
      <c r="A38" s="1" t="s">
        <v>876</v>
      </c>
      <c r="B38" s="1" t="s">
        <v>877</v>
      </c>
      <c r="C38" s="1">
        <v>4638</v>
      </c>
      <c r="D38" s="1" t="s">
        <v>888</v>
      </c>
      <c r="E38" s="1" t="s">
        <v>888</v>
      </c>
      <c r="F38" s="38">
        <v>919971.83999999997</v>
      </c>
      <c r="G38" s="38">
        <v>224499.25</v>
      </c>
      <c r="H38" s="38">
        <v>3484.32</v>
      </c>
      <c r="J38" s="39">
        <v>1405070.47</v>
      </c>
      <c r="K38" s="137">
        <v>385990.79</v>
      </c>
      <c r="M38" s="35">
        <v>21564.240000000002</v>
      </c>
      <c r="Q38" s="137">
        <v>3062596.27</v>
      </c>
      <c r="R38" s="137">
        <v>-480710.04</v>
      </c>
      <c r="T38" s="39">
        <v>412207.75</v>
      </c>
      <c r="U38" s="39">
        <v>1644538.24</v>
      </c>
      <c r="V38" s="39">
        <v>1785.2</v>
      </c>
      <c r="W38" s="39">
        <v>1874110</v>
      </c>
      <c r="Y38" s="50">
        <v>2420553</v>
      </c>
      <c r="Z38" s="50">
        <v>14280</v>
      </c>
      <c r="AB38" s="50">
        <v>1008785.11</v>
      </c>
      <c r="AC38" s="50">
        <v>153456.88</v>
      </c>
      <c r="AF38" s="122">
        <f t="shared" si="1"/>
        <v>1147955.4099999999</v>
      </c>
      <c r="AG38" s="59">
        <f t="shared" si="2"/>
        <v>21564.240000000002</v>
      </c>
      <c r="AH38" s="56">
        <f t="shared" si="3"/>
        <v>1126391.17</v>
      </c>
      <c r="AI38" s="53">
        <f t="shared" si="4"/>
        <v>3932641.19</v>
      </c>
      <c r="AJ38" s="52">
        <f t="shared" si="5"/>
        <v>3597074.9899999998</v>
      </c>
      <c r="AK38" s="56">
        <f t="shared" si="6"/>
        <v>335566.20000000019</v>
      </c>
    </row>
    <row r="39" spans="1:37">
      <c r="A39" s="1" t="s">
        <v>890</v>
      </c>
      <c r="B39" s="1" t="s">
        <v>891</v>
      </c>
      <c r="C39" s="1">
        <v>2084</v>
      </c>
      <c r="D39" s="1" t="s">
        <v>893</v>
      </c>
      <c r="E39" s="1" t="s">
        <v>893</v>
      </c>
      <c r="F39" s="38">
        <v>1065451.8700000001</v>
      </c>
      <c r="G39" s="38">
        <v>0</v>
      </c>
      <c r="H39" s="38">
        <v>64385</v>
      </c>
      <c r="J39" s="39">
        <v>415380.07</v>
      </c>
      <c r="K39" s="137">
        <v>142712.29999999999</v>
      </c>
      <c r="L39" s="35">
        <v>9858</v>
      </c>
      <c r="M39" s="35">
        <v>9210</v>
      </c>
      <c r="O39" s="35">
        <v>525574.29</v>
      </c>
      <c r="P39" s="137">
        <v>65758.13</v>
      </c>
      <c r="R39" s="137">
        <v>-615869.37</v>
      </c>
      <c r="S39" s="137">
        <v>1814650.86</v>
      </c>
      <c r="T39" s="39">
        <v>997788.64</v>
      </c>
      <c r="U39" s="39">
        <v>104745.5</v>
      </c>
      <c r="V39" s="39">
        <v>2586.8000000000002</v>
      </c>
      <c r="W39" s="39">
        <v>1281186</v>
      </c>
      <c r="X39" s="39">
        <v>29316</v>
      </c>
      <c r="Y39" s="50">
        <v>1595200</v>
      </c>
      <c r="Z39" s="50">
        <v>8980</v>
      </c>
      <c r="AA39" s="50">
        <v>960</v>
      </c>
      <c r="AB39" s="50">
        <v>785586.73</v>
      </c>
      <c r="AC39" s="50">
        <v>146148.88</v>
      </c>
      <c r="AF39" s="122">
        <f t="shared" si="1"/>
        <v>1129836.8700000001</v>
      </c>
      <c r="AG39" s="59">
        <f t="shared" si="2"/>
        <v>544642.29</v>
      </c>
      <c r="AH39" s="56">
        <f t="shared" si="3"/>
        <v>585194.58000000007</v>
      </c>
      <c r="AI39" s="53">
        <f t="shared" si="4"/>
        <v>2415622.9400000004</v>
      </c>
      <c r="AJ39" s="52">
        <f t="shared" si="5"/>
        <v>2536875.61</v>
      </c>
      <c r="AK39" s="56">
        <f t="shared" si="6"/>
        <v>-121252.66999999946</v>
      </c>
    </row>
    <row r="40" spans="1:37">
      <c r="A40" s="1" t="s">
        <v>890</v>
      </c>
      <c r="B40" s="1" t="s">
        <v>891</v>
      </c>
      <c r="C40" s="1">
        <v>1696</v>
      </c>
      <c r="D40" s="1" t="s">
        <v>894</v>
      </c>
      <c r="E40" s="1" t="s">
        <v>894</v>
      </c>
      <c r="F40" s="38">
        <v>67169.94</v>
      </c>
      <c r="G40" s="38">
        <v>0</v>
      </c>
      <c r="H40" s="38">
        <v>62587</v>
      </c>
      <c r="J40" s="39">
        <v>883199.62</v>
      </c>
      <c r="K40" s="137">
        <v>353836.87</v>
      </c>
      <c r="L40" s="35">
        <v>6963</v>
      </c>
      <c r="M40" s="35">
        <v>62495</v>
      </c>
      <c r="O40" s="35">
        <v>92666.87</v>
      </c>
      <c r="P40" s="137">
        <v>46444.36</v>
      </c>
      <c r="R40" s="137">
        <v>-210456.01</v>
      </c>
      <c r="S40" s="137">
        <v>1633793.05</v>
      </c>
      <c r="T40" s="39">
        <v>1129496.1000000001</v>
      </c>
      <c r="U40" s="39">
        <v>335389.8</v>
      </c>
      <c r="V40" s="39">
        <v>333.13</v>
      </c>
      <c r="W40" s="39">
        <v>1420524.6</v>
      </c>
      <c r="X40" s="39">
        <v>150226</v>
      </c>
      <c r="Y40" s="50">
        <v>2028803.6</v>
      </c>
      <c r="Z40" s="50">
        <v>10500</v>
      </c>
      <c r="AA40" s="50">
        <v>27500</v>
      </c>
      <c r="AB40" s="50">
        <v>1048845.6200000001</v>
      </c>
      <c r="AC40" s="50">
        <v>185433.25</v>
      </c>
      <c r="AF40" s="122">
        <f t="shared" si="1"/>
        <v>129756.94</v>
      </c>
      <c r="AG40" s="59">
        <f t="shared" si="2"/>
        <v>162124.87</v>
      </c>
      <c r="AH40" s="56">
        <f t="shared" si="3"/>
        <v>-32367.929999999993</v>
      </c>
      <c r="AI40" s="53">
        <f t="shared" si="4"/>
        <v>3035969.63</v>
      </c>
      <c r="AJ40" s="52">
        <f t="shared" si="5"/>
        <v>3301082.47</v>
      </c>
      <c r="AK40" s="56">
        <f t="shared" si="6"/>
        <v>-265112.84000000032</v>
      </c>
    </row>
    <row r="41" spans="1:37">
      <c r="A41" s="1" t="s">
        <v>890</v>
      </c>
      <c r="B41" s="1" t="s">
        <v>891</v>
      </c>
      <c r="C41" s="1">
        <v>2924</v>
      </c>
      <c r="D41" s="1" t="s">
        <v>895</v>
      </c>
      <c r="E41" s="1" t="s">
        <v>895</v>
      </c>
      <c r="F41" s="38">
        <v>1190753.29</v>
      </c>
      <c r="G41" s="38">
        <v>166430</v>
      </c>
      <c r="H41" s="38">
        <v>35667.129999999997</v>
      </c>
      <c r="J41" s="39">
        <v>1244842.51</v>
      </c>
      <c r="K41" s="137">
        <v>690576.41</v>
      </c>
      <c r="L41" s="35">
        <v>4364</v>
      </c>
      <c r="M41" s="35">
        <v>10552</v>
      </c>
      <c r="O41" s="35">
        <v>878</v>
      </c>
      <c r="R41" s="137">
        <v>2863388.94</v>
      </c>
      <c r="S41" s="137">
        <v>174893.33</v>
      </c>
      <c r="T41" s="39">
        <v>893385.3</v>
      </c>
      <c r="U41" s="39">
        <v>535738</v>
      </c>
      <c r="V41" s="39">
        <v>1731.93</v>
      </c>
      <c r="W41" s="39">
        <v>1563132.5</v>
      </c>
      <c r="X41" s="39">
        <v>88569</v>
      </c>
      <c r="Y41" s="50">
        <v>1851978.5</v>
      </c>
      <c r="Z41" s="50">
        <v>16691.2</v>
      </c>
      <c r="AA41" s="50">
        <v>12512</v>
      </c>
      <c r="AB41" s="50">
        <v>643437.57999999996</v>
      </c>
      <c r="AC41" s="50">
        <v>283744.38</v>
      </c>
      <c r="AF41" s="122">
        <f t="shared" si="1"/>
        <v>1392850.42</v>
      </c>
      <c r="AG41" s="59">
        <f t="shared" si="2"/>
        <v>15794</v>
      </c>
      <c r="AH41" s="56">
        <f t="shared" si="3"/>
        <v>1377056.42</v>
      </c>
      <c r="AI41" s="53">
        <f t="shared" si="4"/>
        <v>3082556.73</v>
      </c>
      <c r="AJ41" s="52">
        <f t="shared" si="5"/>
        <v>2808363.6599999997</v>
      </c>
      <c r="AK41" s="56">
        <f t="shared" si="6"/>
        <v>274193.0700000003</v>
      </c>
    </row>
    <row r="42" spans="1:37">
      <c r="A42" s="1" t="s">
        <v>890</v>
      </c>
      <c r="B42" s="1" t="s">
        <v>891</v>
      </c>
      <c r="C42" s="1">
        <v>3938</v>
      </c>
      <c r="D42" s="1" t="s">
        <v>896</v>
      </c>
      <c r="E42" s="1" t="s">
        <v>896</v>
      </c>
      <c r="F42" s="38">
        <v>751242.08</v>
      </c>
      <c r="G42" s="38">
        <v>132000</v>
      </c>
      <c r="H42" s="38">
        <v>103518</v>
      </c>
      <c r="J42" s="39">
        <v>866309.14</v>
      </c>
      <c r="K42" s="137">
        <v>517824.77</v>
      </c>
      <c r="L42" s="35">
        <v>36348</v>
      </c>
      <c r="M42" s="35">
        <v>10548</v>
      </c>
      <c r="O42" s="35">
        <v>151287</v>
      </c>
      <c r="R42" s="137">
        <v>327740.52</v>
      </c>
      <c r="S42" s="137">
        <v>1781475.04</v>
      </c>
      <c r="T42" s="39">
        <v>1280109.54</v>
      </c>
      <c r="U42" s="39">
        <v>680348</v>
      </c>
      <c r="V42" s="39">
        <v>3540.17</v>
      </c>
      <c r="W42" s="39">
        <v>2190205.9</v>
      </c>
      <c r="X42" s="39">
        <v>146609</v>
      </c>
      <c r="Y42" s="50">
        <v>2626831.9</v>
      </c>
      <c r="AA42" s="50">
        <v>50898.64</v>
      </c>
      <c r="AB42" s="50">
        <v>1333531.1499999999</v>
      </c>
      <c r="AC42" s="50">
        <v>226055.49</v>
      </c>
      <c r="AF42" s="122">
        <f t="shared" si="1"/>
        <v>986760.08</v>
      </c>
      <c r="AG42" s="59">
        <f t="shared" si="2"/>
        <v>198183</v>
      </c>
      <c r="AH42" s="56">
        <f t="shared" si="3"/>
        <v>788577.08</v>
      </c>
      <c r="AI42" s="53">
        <f t="shared" si="4"/>
        <v>4300812.6099999994</v>
      </c>
      <c r="AJ42" s="52">
        <f t="shared" si="5"/>
        <v>4237317.18</v>
      </c>
      <c r="AK42" s="56">
        <f t="shared" si="6"/>
        <v>63495.429999999702</v>
      </c>
    </row>
    <row r="43" spans="1:37">
      <c r="A43" s="1" t="s">
        <v>890</v>
      </c>
      <c r="B43" s="1" t="s">
        <v>891</v>
      </c>
      <c r="C43" s="1">
        <v>3814</v>
      </c>
      <c r="D43" s="1" t="s">
        <v>897</v>
      </c>
      <c r="E43" s="1" t="s">
        <v>897</v>
      </c>
      <c r="F43" s="38">
        <v>582405.82999999996</v>
      </c>
      <c r="G43" s="38">
        <v>28050</v>
      </c>
      <c r="H43" s="38">
        <v>45451.93</v>
      </c>
      <c r="J43" s="39">
        <v>471161.77</v>
      </c>
      <c r="K43" s="137">
        <v>312511.01</v>
      </c>
      <c r="L43" s="35">
        <v>17342</v>
      </c>
      <c r="M43" s="35">
        <v>9262.5</v>
      </c>
      <c r="O43" s="35">
        <v>46.73</v>
      </c>
      <c r="R43" s="137">
        <v>-623138.84</v>
      </c>
      <c r="S43" s="137">
        <v>1769380.27</v>
      </c>
      <c r="T43" s="39">
        <v>1897275.14</v>
      </c>
      <c r="U43" s="39">
        <v>240446</v>
      </c>
      <c r="V43" s="39">
        <v>997.37</v>
      </c>
      <c r="W43" s="39">
        <v>1866479.5</v>
      </c>
      <c r="X43" s="39">
        <v>150282</v>
      </c>
      <c r="Y43" s="50">
        <v>2465783.5</v>
      </c>
      <c r="Z43" s="50">
        <v>12700</v>
      </c>
      <c r="AA43" s="50">
        <v>20173.2</v>
      </c>
      <c r="AB43" s="50">
        <v>1210075.49</v>
      </c>
      <c r="AC43" s="50">
        <v>180059.94</v>
      </c>
      <c r="AF43" s="122">
        <f t="shared" si="1"/>
        <v>655907.76</v>
      </c>
      <c r="AG43" s="59">
        <f t="shared" si="2"/>
        <v>26651.23</v>
      </c>
      <c r="AH43" s="56">
        <f t="shared" si="3"/>
        <v>629256.53</v>
      </c>
      <c r="AI43" s="53">
        <f t="shared" si="4"/>
        <v>4155480.01</v>
      </c>
      <c r="AJ43" s="52">
        <f t="shared" si="5"/>
        <v>3888792.1300000004</v>
      </c>
      <c r="AK43" s="56">
        <f t="shared" si="6"/>
        <v>266687.87999999942</v>
      </c>
    </row>
    <row r="44" spans="1:37">
      <c r="A44" s="1" t="s">
        <v>890</v>
      </c>
      <c r="B44" s="1" t="s">
        <v>891</v>
      </c>
      <c r="C44" s="1">
        <v>963</v>
      </c>
      <c r="D44" s="1" t="s">
        <v>898</v>
      </c>
      <c r="E44" s="1" t="s">
        <v>898</v>
      </c>
      <c r="F44" s="38">
        <v>73877.89</v>
      </c>
      <c r="G44" s="38">
        <v>0</v>
      </c>
      <c r="H44" s="38">
        <v>73207</v>
      </c>
      <c r="J44" s="39">
        <v>1249391</v>
      </c>
      <c r="K44" s="137">
        <v>191840.98</v>
      </c>
      <c r="L44" s="35">
        <v>13720</v>
      </c>
      <c r="M44" s="35">
        <v>7150</v>
      </c>
      <c r="O44" s="35">
        <v>273</v>
      </c>
      <c r="P44" s="137">
        <v>40689.599999999999</v>
      </c>
      <c r="R44" s="137">
        <v>-967196.93</v>
      </c>
      <c r="S44" s="137">
        <v>2854151.72</v>
      </c>
      <c r="T44" s="39">
        <v>789571.49</v>
      </c>
      <c r="U44" s="39">
        <v>177569.79</v>
      </c>
      <c r="V44" s="39">
        <v>1399.55</v>
      </c>
      <c r="W44" s="39">
        <v>1322318</v>
      </c>
      <c r="X44" s="39">
        <v>84669</v>
      </c>
      <c r="Y44" s="50">
        <v>1699869</v>
      </c>
      <c r="AA44" s="50">
        <v>14480</v>
      </c>
      <c r="AB44" s="50">
        <v>790446.29</v>
      </c>
      <c r="AC44" s="50">
        <v>231203.06</v>
      </c>
      <c r="AF44" s="122">
        <f t="shared" si="1"/>
        <v>147084.89000000001</v>
      </c>
      <c r="AG44" s="59">
        <f t="shared" si="2"/>
        <v>21143</v>
      </c>
      <c r="AH44" s="56">
        <f t="shared" si="3"/>
        <v>125941.89000000001</v>
      </c>
      <c r="AI44" s="53">
        <f t="shared" si="4"/>
        <v>2375527.83</v>
      </c>
      <c r="AJ44" s="52">
        <f t="shared" si="5"/>
        <v>2735998.35</v>
      </c>
      <c r="AK44" s="56">
        <f t="shared" si="6"/>
        <v>-360470.52</v>
      </c>
    </row>
    <row r="45" spans="1:37">
      <c r="A45" s="1" t="s">
        <v>890</v>
      </c>
      <c r="B45" s="1" t="s">
        <v>891</v>
      </c>
      <c r="C45" s="1">
        <v>4061</v>
      </c>
      <c r="D45" s="1" t="s">
        <v>899</v>
      </c>
      <c r="E45" s="1" t="s">
        <v>899</v>
      </c>
      <c r="F45" s="38">
        <v>360078.21</v>
      </c>
      <c r="G45" s="38">
        <v>12750</v>
      </c>
      <c r="H45" s="38">
        <v>3632</v>
      </c>
      <c r="J45" s="39">
        <v>496010.26</v>
      </c>
      <c r="K45" s="137">
        <v>275419.95</v>
      </c>
      <c r="L45" s="35">
        <v>26019</v>
      </c>
      <c r="M45" s="35">
        <v>12433</v>
      </c>
      <c r="O45" s="35">
        <v>3390</v>
      </c>
      <c r="R45" s="137">
        <v>-415966.37</v>
      </c>
      <c r="S45" s="137">
        <v>1653756.5</v>
      </c>
      <c r="T45" s="39">
        <v>1341272.32</v>
      </c>
      <c r="V45" s="39">
        <v>679.11</v>
      </c>
      <c r="W45" s="39">
        <v>775591.2</v>
      </c>
      <c r="X45" s="39">
        <v>85206</v>
      </c>
      <c r="Y45" s="50">
        <v>1437835.2</v>
      </c>
      <c r="AB45" s="50">
        <v>720414.71</v>
      </c>
      <c r="AC45" s="50">
        <v>176240.43</v>
      </c>
      <c r="AF45" s="122">
        <f t="shared" si="1"/>
        <v>376460.21</v>
      </c>
      <c r="AG45" s="59">
        <f t="shared" si="2"/>
        <v>41842</v>
      </c>
      <c r="AH45" s="56">
        <f t="shared" si="3"/>
        <v>334618.21000000002</v>
      </c>
      <c r="AI45" s="53">
        <f t="shared" si="4"/>
        <v>2202748.63</v>
      </c>
      <c r="AJ45" s="52">
        <f t="shared" si="5"/>
        <v>2334490.3400000003</v>
      </c>
      <c r="AK45" s="56">
        <f t="shared" si="6"/>
        <v>-131741.71000000043</v>
      </c>
    </row>
    <row r="46" spans="1:37">
      <c r="A46" s="1" t="s">
        <v>890</v>
      </c>
      <c r="B46" s="1" t="s">
        <v>891</v>
      </c>
      <c r="C46" s="1">
        <v>5071</v>
      </c>
      <c r="D46" s="1" t="s">
        <v>900</v>
      </c>
      <c r="E46" s="1" t="s">
        <v>900</v>
      </c>
      <c r="F46" s="38">
        <v>364971.73</v>
      </c>
      <c r="G46" s="38">
        <v>87661.85</v>
      </c>
      <c r="H46" s="38">
        <v>36672.639999999999</v>
      </c>
      <c r="J46" s="39">
        <v>944622.55</v>
      </c>
      <c r="K46" s="137">
        <v>318474.03999999998</v>
      </c>
      <c r="L46" s="35">
        <v>4000</v>
      </c>
      <c r="M46" s="35">
        <v>21725</v>
      </c>
      <c r="O46" s="35">
        <v>0</v>
      </c>
      <c r="R46" s="137">
        <v>613108.96</v>
      </c>
      <c r="S46" s="137">
        <v>1474437.8</v>
      </c>
      <c r="T46" s="39">
        <v>798888.77</v>
      </c>
      <c r="V46" s="39">
        <v>975.22</v>
      </c>
      <c r="W46" s="39">
        <v>903920.5</v>
      </c>
      <c r="X46" s="39">
        <v>57000</v>
      </c>
      <c r="Y46" s="50">
        <v>1385126.5</v>
      </c>
      <c r="Z46" s="50">
        <v>6000</v>
      </c>
      <c r="AA46" s="50">
        <v>3570</v>
      </c>
      <c r="AB46" s="50">
        <v>515501.4</v>
      </c>
      <c r="AC46" s="50">
        <v>208743.9</v>
      </c>
      <c r="AD46" s="50">
        <v>2711.64</v>
      </c>
      <c r="AF46" s="122">
        <f t="shared" si="1"/>
        <v>489306.22</v>
      </c>
      <c r="AG46" s="59">
        <f t="shared" si="2"/>
        <v>25725</v>
      </c>
      <c r="AH46" s="56">
        <f t="shared" si="3"/>
        <v>463581.22</v>
      </c>
      <c r="AI46" s="53">
        <f t="shared" si="4"/>
        <v>1760784.49</v>
      </c>
      <c r="AJ46" s="52">
        <f t="shared" si="5"/>
        <v>2121653.44</v>
      </c>
      <c r="AK46" s="56">
        <f t="shared" si="6"/>
        <v>-360868.94999999995</v>
      </c>
    </row>
    <row r="47" spans="1:37">
      <c r="A47" s="1" t="s">
        <v>890</v>
      </c>
      <c r="B47" s="1" t="s">
        <v>891</v>
      </c>
      <c r="C47" s="1">
        <v>6089</v>
      </c>
      <c r="D47" s="1" t="s">
        <v>901</v>
      </c>
      <c r="E47" s="1" t="s">
        <v>901</v>
      </c>
      <c r="F47" s="38">
        <v>381233.31</v>
      </c>
      <c r="G47" s="38">
        <v>27255.599999999999</v>
      </c>
      <c r="H47" s="38">
        <v>31704</v>
      </c>
      <c r="J47" s="39">
        <v>1217856.8700000001</v>
      </c>
      <c r="K47" s="137">
        <v>307424.62</v>
      </c>
      <c r="L47" s="35">
        <v>25581</v>
      </c>
      <c r="M47" s="35">
        <v>13835</v>
      </c>
      <c r="O47" s="35">
        <v>48</v>
      </c>
      <c r="R47" s="137">
        <v>-305932.36</v>
      </c>
      <c r="S47" s="137">
        <v>2017007.85</v>
      </c>
      <c r="T47" s="39">
        <v>1887080.37</v>
      </c>
      <c r="U47" s="39">
        <v>251251</v>
      </c>
      <c r="V47" s="39">
        <v>576.22</v>
      </c>
      <c r="W47" s="39">
        <v>1331086</v>
      </c>
      <c r="X47" s="39">
        <v>104765</v>
      </c>
      <c r="Y47" s="50">
        <v>1863375</v>
      </c>
      <c r="AA47" s="50">
        <v>46444</v>
      </c>
      <c r="AB47" s="50">
        <v>1241167.75</v>
      </c>
      <c r="AC47" s="50">
        <v>208836.93</v>
      </c>
      <c r="AF47" s="122">
        <f t="shared" si="1"/>
        <v>440192.91</v>
      </c>
      <c r="AG47" s="59">
        <f t="shared" si="2"/>
        <v>39464</v>
      </c>
      <c r="AH47" s="56">
        <f t="shared" si="3"/>
        <v>400728.91</v>
      </c>
      <c r="AI47" s="53">
        <f t="shared" si="4"/>
        <v>3574758.5900000003</v>
      </c>
      <c r="AJ47" s="52">
        <f t="shared" si="5"/>
        <v>3359823.68</v>
      </c>
      <c r="AK47" s="56">
        <f t="shared" si="6"/>
        <v>214934.91000000015</v>
      </c>
    </row>
    <row r="48" spans="1:37">
      <c r="A48" s="1" t="s">
        <v>890</v>
      </c>
      <c r="B48" s="1" t="s">
        <v>891</v>
      </c>
      <c r="C48" s="1">
        <v>2577</v>
      </c>
      <c r="D48" s="1" t="s">
        <v>902</v>
      </c>
      <c r="E48" s="1" t="s">
        <v>902</v>
      </c>
      <c r="F48" s="38">
        <v>286277.64</v>
      </c>
      <c r="G48" s="38">
        <v>0</v>
      </c>
      <c r="H48" s="38">
        <v>40072</v>
      </c>
      <c r="J48" s="39">
        <v>1350301.85</v>
      </c>
      <c r="K48" s="137">
        <v>318561.28000000003</v>
      </c>
      <c r="L48" s="35">
        <v>3428</v>
      </c>
      <c r="M48" s="35">
        <v>5850</v>
      </c>
      <c r="O48" s="35">
        <v>0</v>
      </c>
      <c r="Q48" s="137">
        <v>1978118.56</v>
      </c>
      <c r="R48" s="137">
        <v>31526.62</v>
      </c>
      <c r="S48" s="137">
        <v>216270.07999999999</v>
      </c>
      <c r="T48" s="39">
        <v>920372.73</v>
      </c>
      <c r="V48" s="39">
        <v>598.17999999999995</v>
      </c>
      <c r="W48" s="39">
        <v>997721.5</v>
      </c>
      <c r="X48" s="39">
        <v>66716</v>
      </c>
      <c r="Y48" s="50">
        <v>1328691.5</v>
      </c>
      <c r="AA48" s="50">
        <v>11560</v>
      </c>
      <c r="AB48" s="50">
        <v>590913.06999999995</v>
      </c>
      <c r="AC48" s="50">
        <v>294064.33</v>
      </c>
      <c r="AE48" s="50">
        <v>160</v>
      </c>
      <c r="AF48" s="122">
        <f t="shared" si="1"/>
        <v>326349.64</v>
      </c>
      <c r="AG48" s="59">
        <f t="shared" si="2"/>
        <v>9278</v>
      </c>
      <c r="AH48" s="56">
        <f t="shared" si="3"/>
        <v>317071.64</v>
      </c>
      <c r="AI48" s="53">
        <f t="shared" si="4"/>
        <v>1985408.4100000001</v>
      </c>
      <c r="AJ48" s="52">
        <f t="shared" si="5"/>
        <v>2225388.9</v>
      </c>
      <c r="AK48" s="56">
        <f t="shared" si="6"/>
        <v>-239980.48999999976</v>
      </c>
    </row>
    <row r="49" spans="1:37">
      <c r="A49" s="1" t="s">
        <v>890</v>
      </c>
      <c r="B49" s="1" t="s">
        <v>891</v>
      </c>
      <c r="C49" s="1">
        <v>5747</v>
      </c>
      <c r="D49" s="1" t="s">
        <v>903</v>
      </c>
      <c r="E49" s="1" t="s">
        <v>903</v>
      </c>
      <c r="F49" s="38">
        <v>518634.05</v>
      </c>
      <c r="G49" s="38">
        <v>36000</v>
      </c>
      <c r="H49" s="38">
        <v>44054.55</v>
      </c>
      <c r="J49" s="39">
        <v>1317451.51</v>
      </c>
      <c r="K49" s="137">
        <v>364753.02</v>
      </c>
      <c r="L49" s="35">
        <v>131785</v>
      </c>
      <c r="M49" s="35">
        <v>9252</v>
      </c>
      <c r="O49" s="35">
        <v>5448.46</v>
      </c>
      <c r="R49" s="137">
        <v>20352.53</v>
      </c>
      <c r="S49" s="137">
        <v>2076002.99</v>
      </c>
      <c r="T49" s="39">
        <v>2233941.16</v>
      </c>
      <c r="U49" s="39">
        <v>382400</v>
      </c>
      <c r="V49" s="39">
        <v>0</v>
      </c>
      <c r="W49" s="39">
        <v>1591852.31</v>
      </c>
      <c r="X49" s="39">
        <v>112226</v>
      </c>
      <c r="Y49" s="50">
        <v>2436338.31</v>
      </c>
      <c r="AA49" s="50">
        <v>15366</v>
      </c>
      <c r="AB49" s="50">
        <v>1612895.45</v>
      </c>
      <c r="AC49" s="50">
        <v>217767.56</v>
      </c>
      <c r="AF49" s="122">
        <f t="shared" si="1"/>
        <v>598688.60000000009</v>
      </c>
      <c r="AG49" s="59">
        <f t="shared" si="2"/>
        <v>146485.46</v>
      </c>
      <c r="AH49" s="56">
        <f t="shared" si="3"/>
        <v>452203.14000000013</v>
      </c>
      <c r="AI49" s="53">
        <f t="shared" si="4"/>
        <v>4320419.4700000007</v>
      </c>
      <c r="AJ49" s="52">
        <f t="shared" si="5"/>
        <v>4282367.3199999994</v>
      </c>
      <c r="AK49" s="56">
        <f t="shared" si="6"/>
        <v>38052.150000001304</v>
      </c>
    </row>
    <row r="50" spans="1:37">
      <c r="A50" s="1" t="s">
        <v>890</v>
      </c>
      <c r="B50" s="1" t="s">
        <v>891</v>
      </c>
      <c r="C50" s="1">
        <v>3456</v>
      </c>
      <c r="D50" s="1" t="s">
        <v>904</v>
      </c>
      <c r="E50" s="1" t="s">
        <v>904</v>
      </c>
      <c r="F50" s="38">
        <v>236878.37</v>
      </c>
      <c r="G50" s="38">
        <v>46780</v>
      </c>
      <c r="H50" s="38">
        <v>16596</v>
      </c>
      <c r="J50" s="39">
        <v>803079.15</v>
      </c>
      <c r="K50" s="137">
        <v>462034.4</v>
      </c>
      <c r="L50" s="35">
        <v>5699</v>
      </c>
      <c r="M50" s="35">
        <v>115227.27</v>
      </c>
      <c r="O50" s="35">
        <v>2643.7</v>
      </c>
      <c r="Q50" s="137">
        <v>-886819.68</v>
      </c>
      <c r="R50" s="137">
        <v>58303.24</v>
      </c>
      <c r="S50" s="137">
        <v>2700044.99</v>
      </c>
      <c r="T50" s="39">
        <v>1221459.42</v>
      </c>
      <c r="U50" s="39">
        <v>219810</v>
      </c>
      <c r="V50" s="39">
        <v>999.66</v>
      </c>
      <c r="W50" s="39">
        <v>840518.5</v>
      </c>
      <c r="X50" s="39">
        <v>67366</v>
      </c>
      <c r="Y50" s="50">
        <v>1398978.5</v>
      </c>
      <c r="Z50" s="50">
        <v>2000</v>
      </c>
      <c r="AA50" s="50">
        <v>15240</v>
      </c>
      <c r="AB50" s="50">
        <v>1080024.6399999999</v>
      </c>
      <c r="AC50" s="50">
        <v>283641.03999999998</v>
      </c>
      <c r="AF50" s="122">
        <f t="shared" si="1"/>
        <v>300254.37</v>
      </c>
      <c r="AG50" s="59">
        <f t="shared" si="2"/>
        <v>123569.97</v>
      </c>
      <c r="AH50" s="56">
        <f t="shared" si="3"/>
        <v>176684.4</v>
      </c>
      <c r="AI50" s="53">
        <f t="shared" si="4"/>
        <v>2350153.58</v>
      </c>
      <c r="AJ50" s="52">
        <f t="shared" si="5"/>
        <v>2779884.1799999997</v>
      </c>
      <c r="AK50" s="56">
        <f t="shared" si="6"/>
        <v>-429730.59999999963</v>
      </c>
    </row>
    <row r="51" spans="1:37">
      <c r="A51" s="1" t="s">
        <v>890</v>
      </c>
      <c r="B51" s="1" t="s">
        <v>891</v>
      </c>
      <c r="C51" s="1">
        <v>3817</v>
      </c>
      <c r="D51" s="1" t="s">
        <v>905</v>
      </c>
      <c r="E51" s="1" t="s">
        <v>905</v>
      </c>
      <c r="F51" s="38">
        <v>578808.84</v>
      </c>
      <c r="G51" s="38">
        <v>0</v>
      </c>
      <c r="H51" s="38">
        <v>32802</v>
      </c>
      <c r="J51" s="39">
        <v>675370</v>
      </c>
      <c r="K51" s="137">
        <v>304259.99</v>
      </c>
      <c r="L51" s="35">
        <v>4130</v>
      </c>
      <c r="M51" s="35">
        <v>9252</v>
      </c>
      <c r="O51" s="35">
        <v>2276.5500000000002</v>
      </c>
      <c r="R51" s="137">
        <v>-24642.25</v>
      </c>
      <c r="S51" s="137">
        <v>1671717.03</v>
      </c>
      <c r="T51" s="39">
        <v>1343785.5</v>
      </c>
      <c r="U51" s="39">
        <v>226390</v>
      </c>
      <c r="V51" s="39">
        <v>1519.49</v>
      </c>
      <c r="W51" s="39">
        <v>744252.5</v>
      </c>
      <c r="X51" s="39">
        <v>51597</v>
      </c>
      <c r="Y51" s="50">
        <v>1254535.5</v>
      </c>
      <c r="Z51" s="50">
        <v>10500</v>
      </c>
      <c r="AA51" s="50">
        <v>30734</v>
      </c>
      <c r="AB51" s="50">
        <v>863669.39</v>
      </c>
      <c r="AC51" s="50">
        <v>279598.09999999998</v>
      </c>
      <c r="AF51" s="122">
        <f t="shared" si="1"/>
        <v>611610.84</v>
      </c>
      <c r="AG51" s="59">
        <f t="shared" si="2"/>
        <v>15658.55</v>
      </c>
      <c r="AH51" s="56">
        <f t="shared" si="3"/>
        <v>595952.28999999992</v>
      </c>
      <c r="AI51" s="53">
        <f t="shared" si="4"/>
        <v>2367544.4900000002</v>
      </c>
      <c r="AJ51" s="52">
        <f t="shared" si="5"/>
        <v>2439036.9900000002</v>
      </c>
      <c r="AK51" s="56">
        <f t="shared" si="6"/>
        <v>-71492.5</v>
      </c>
    </row>
    <row r="52" spans="1:37">
      <c r="A52" s="1" t="s">
        <v>890</v>
      </c>
      <c r="B52" s="1" t="s">
        <v>891</v>
      </c>
      <c r="C52" s="1">
        <v>4343</v>
      </c>
      <c r="D52" s="1" t="s">
        <v>906</v>
      </c>
      <c r="E52" s="1" t="s">
        <v>906</v>
      </c>
      <c r="F52" s="38">
        <v>433568.64</v>
      </c>
      <c r="G52" s="38">
        <v>0</v>
      </c>
      <c r="H52" s="38">
        <v>27095.23</v>
      </c>
      <c r="J52" s="39">
        <v>801953.23</v>
      </c>
      <c r="K52" s="137">
        <v>472069.12</v>
      </c>
      <c r="L52" s="35">
        <v>25768</v>
      </c>
      <c r="M52" s="35">
        <v>9262.5</v>
      </c>
      <c r="O52" s="35">
        <v>0</v>
      </c>
      <c r="Q52" s="137">
        <v>1368441.14</v>
      </c>
      <c r="R52" s="137">
        <v>66720</v>
      </c>
      <c r="S52" s="137">
        <v>579857.57999999996</v>
      </c>
      <c r="T52" s="39">
        <v>1149477.1599999999</v>
      </c>
      <c r="W52" s="39">
        <v>762303.5</v>
      </c>
      <c r="X52" s="39">
        <v>79665</v>
      </c>
      <c r="Y52" s="50">
        <v>1141692.5</v>
      </c>
      <c r="AA52" s="50">
        <v>11740</v>
      </c>
      <c r="AB52" s="50">
        <v>912441.23</v>
      </c>
      <c r="AC52" s="50">
        <v>240934.93</v>
      </c>
      <c r="AF52" s="122">
        <f t="shared" si="1"/>
        <v>460663.87</v>
      </c>
      <c r="AG52" s="59">
        <f t="shared" si="2"/>
        <v>35030.5</v>
      </c>
      <c r="AH52" s="56">
        <f t="shared" si="3"/>
        <v>425633.37</v>
      </c>
      <c r="AI52" s="53">
        <f t="shared" si="4"/>
        <v>1991445.66</v>
      </c>
      <c r="AJ52" s="52">
        <f t="shared" si="5"/>
        <v>2306808.66</v>
      </c>
      <c r="AK52" s="56">
        <f t="shared" si="6"/>
        <v>-315363.00000000023</v>
      </c>
    </row>
    <row r="53" spans="1:37">
      <c r="A53" s="1" t="s">
        <v>890</v>
      </c>
      <c r="B53" s="1" t="s">
        <v>891</v>
      </c>
      <c r="C53" s="1">
        <v>2653</v>
      </c>
      <c r="D53" s="1" t="s">
        <v>907</v>
      </c>
      <c r="E53" s="1" t="s">
        <v>907</v>
      </c>
      <c r="F53" s="38">
        <v>452864.5</v>
      </c>
      <c r="G53" s="38">
        <v>0</v>
      </c>
      <c r="H53" s="38">
        <v>38000</v>
      </c>
      <c r="J53" s="39">
        <v>1325821.3400000001</v>
      </c>
      <c r="K53" s="137">
        <v>523645.37</v>
      </c>
      <c r="L53" s="35">
        <v>8472</v>
      </c>
      <c r="M53" s="35">
        <v>11283.5</v>
      </c>
      <c r="O53" s="35">
        <v>1305</v>
      </c>
      <c r="Q53" s="137">
        <v>2074550.04</v>
      </c>
      <c r="R53" s="137">
        <v>49463.72</v>
      </c>
      <c r="S53" s="137">
        <v>446722.69</v>
      </c>
      <c r="T53" s="39">
        <v>1202597.2</v>
      </c>
      <c r="V53" s="39">
        <v>1074.29</v>
      </c>
      <c r="W53" s="39">
        <v>792010</v>
      </c>
      <c r="X53" s="39">
        <v>23976</v>
      </c>
      <c r="Y53" s="50">
        <v>1158366</v>
      </c>
      <c r="AA53" s="50">
        <v>15380</v>
      </c>
      <c r="AB53" s="50">
        <v>840632.7</v>
      </c>
      <c r="AC53" s="50">
        <v>256744.53</v>
      </c>
      <c r="AF53" s="122">
        <f t="shared" si="1"/>
        <v>490864.5</v>
      </c>
      <c r="AG53" s="59">
        <f t="shared" si="2"/>
        <v>21060.5</v>
      </c>
      <c r="AH53" s="56">
        <f t="shared" si="3"/>
        <v>469804</v>
      </c>
      <c r="AI53" s="53">
        <f t="shared" si="4"/>
        <v>2019657.49</v>
      </c>
      <c r="AJ53" s="52">
        <f t="shared" si="5"/>
        <v>2271123.23</v>
      </c>
      <c r="AK53" s="56">
        <f t="shared" si="6"/>
        <v>-251465.74</v>
      </c>
    </row>
    <row r="54" spans="1:37">
      <c r="A54" s="1" t="s">
        <v>909</v>
      </c>
      <c r="B54" s="1" t="s">
        <v>910</v>
      </c>
      <c r="C54" s="1">
        <v>2506</v>
      </c>
      <c r="D54" s="1" t="s">
        <v>912</v>
      </c>
      <c r="E54" s="1" t="s">
        <v>912</v>
      </c>
      <c r="F54" s="38">
        <v>163354.57999999999</v>
      </c>
      <c r="G54" s="38">
        <v>0</v>
      </c>
      <c r="H54" s="38">
        <v>61829.82</v>
      </c>
      <c r="J54" s="39">
        <v>176572.06</v>
      </c>
      <c r="K54" s="137">
        <v>745272.06</v>
      </c>
      <c r="L54" s="35">
        <v>0</v>
      </c>
      <c r="M54" s="35">
        <v>82767.740000000005</v>
      </c>
      <c r="O54" s="35">
        <v>10779.38</v>
      </c>
      <c r="Q54" s="137">
        <v>50000</v>
      </c>
      <c r="R54" s="137">
        <v>-392707.42</v>
      </c>
      <c r="S54" s="137">
        <v>1557377.06</v>
      </c>
      <c r="T54" s="39">
        <v>460559.54</v>
      </c>
      <c r="U54" s="39">
        <v>82810</v>
      </c>
      <c r="V54" s="39">
        <v>402.51</v>
      </c>
      <c r="W54" s="39">
        <v>911673</v>
      </c>
      <c r="X54" s="39">
        <v>7650</v>
      </c>
      <c r="Y54" s="50">
        <v>1139630</v>
      </c>
      <c r="AA54" s="50">
        <v>27760</v>
      </c>
      <c r="AB54" s="50">
        <v>324875.18</v>
      </c>
      <c r="AC54" s="50">
        <v>132018.10999999999</v>
      </c>
      <c r="AF54" s="122">
        <f t="shared" si="1"/>
        <v>225184.4</v>
      </c>
      <c r="AG54" s="59">
        <f t="shared" si="2"/>
        <v>93547.12000000001</v>
      </c>
      <c r="AH54" s="56">
        <f t="shared" si="3"/>
        <v>131637.27999999997</v>
      </c>
      <c r="AI54" s="53">
        <f t="shared" si="4"/>
        <v>1463095.05</v>
      </c>
      <c r="AJ54" s="52">
        <f t="shared" si="5"/>
        <v>1624283.29</v>
      </c>
      <c r="AK54" s="56">
        <f t="shared" si="6"/>
        <v>-161188.24</v>
      </c>
    </row>
    <row r="55" spans="1:37">
      <c r="A55" s="1" t="s">
        <v>909</v>
      </c>
      <c r="B55" s="1" t="s">
        <v>910</v>
      </c>
      <c r="C55" s="1">
        <v>2046</v>
      </c>
      <c r="D55" s="1" t="s">
        <v>913</v>
      </c>
      <c r="E55" s="1" t="s">
        <v>913</v>
      </c>
      <c r="F55" s="38">
        <v>102407.23</v>
      </c>
      <c r="G55" s="38">
        <v>0</v>
      </c>
      <c r="H55" s="38">
        <v>86751.32</v>
      </c>
      <c r="J55" s="39">
        <v>218123.41</v>
      </c>
      <c r="K55" s="137">
        <v>336519.57</v>
      </c>
      <c r="L55" s="35">
        <v>3000</v>
      </c>
      <c r="M55" s="35">
        <v>50781.59</v>
      </c>
      <c r="O55" s="35">
        <v>30071.22</v>
      </c>
      <c r="R55" s="137">
        <v>-459469.4</v>
      </c>
      <c r="S55" s="137">
        <v>1296912.72</v>
      </c>
      <c r="T55" s="39">
        <v>695750.75</v>
      </c>
      <c r="V55" s="39">
        <v>249.94</v>
      </c>
      <c r="W55" s="39">
        <v>920859.5</v>
      </c>
      <c r="X55" s="39">
        <v>12370</v>
      </c>
      <c r="Y55" s="50">
        <v>1186881.5</v>
      </c>
      <c r="Z55" s="50">
        <v>3550</v>
      </c>
      <c r="AA55" s="50">
        <v>34887</v>
      </c>
      <c r="AB55" s="50">
        <v>470202.59</v>
      </c>
      <c r="AC55" s="50">
        <v>84477.7</v>
      </c>
      <c r="AE55" s="50">
        <v>26726</v>
      </c>
      <c r="AF55" s="122">
        <f t="shared" si="1"/>
        <v>189158.55</v>
      </c>
      <c r="AG55" s="59">
        <f t="shared" si="2"/>
        <v>83852.81</v>
      </c>
      <c r="AH55" s="56">
        <f t="shared" si="3"/>
        <v>105305.73999999999</v>
      </c>
      <c r="AI55" s="53">
        <f t="shared" si="4"/>
        <v>1629230.19</v>
      </c>
      <c r="AJ55" s="52">
        <f t="shared" si="5"/>
        <v>1806724.79</v>
      </c>
      <c r="AK55" s="56">
        <f t="shared" si="6"/>
        <v>-177494.60000000009</v>
      </c>
    </row>
    <row r="56" spans="1:37">
      <c r="A56" s="1" t="s">
        <v>909</v>
      </c>
      <c r="B56" s="1" t="s">
        <v>910</v>
      </c>
      <c r="C56" s="1">
        <v>3477</v>
      </c>
      <c r="D56" s="1" t="s">
        <v>914</v>
      </c>
      <c r="E56" s="1" t="s">
        <v>914</v>
      </c>
      <c r="F56" s="38">
        <v>319399.78000000003</v>
      </c>
      <c r="G56" s="38">
        <v>10000</v>
      </c>
      <c r="H56" s="38">
        <v>44029.49</v>
      </c>
      <c r="J56" s="39">
        <v>120026.37</v>
      </c>
      <c r="K56" s="137">
        <v>360340.18</v>
      </c>
      <c r="L56" s="35">
        <v>0</v>
      </c>
      <c r="M56" s="35">
        <v>38085.61</v>
      </c>
      <c r="O56" s="35">
        <v>60000</v>
      </c>
      <c r="R56" s="137">
        <v>-725986.77</v>
      </c>
      <c r="S56" s="137">
        <v>1593000.06</v>
      </c>
      <c r="T56" s="39">
        <v>936753.09</v>
      </c>
      <c r="U56" s="39">
        <v>154635</v>
      </c>
      <c r="V56" s="39">
        <v>681.71</v>
      </c>
      <c r="W56" s="39">
        <v>1002848.9</v>
      </c>
      <c r="Y56" s="50">
        <v>1400126.9</v>
      </c>
      <c r="Z56" s="50">
        <v>3500</v>
      </c>
      <c r="AA56" s="50">
        <v>15199</v>
      </c>
      <c r="AB56" s="50">
        <v>643400.86</v>
      </c>
      <c r="AC56" s="50">
        <v>117505.02</v>
      </c>
      <c r="AE56" s="50">
        <v>26490</v>
      </c>
      <c r="AF56" s="122">
        <f t="shared" si="1"/>
        <v>373429.27</v>
      </c>
      <c r="AG56" s="59">
        <f t="shared" si="2"/>
        <v>98085.61</v>
      </c>
      <c r="AH56" s="56">
        <f t="shared" si="3"/>
        <v>275343.66000000003</v>
      </c>
      <c r="AI56" s="53">
        <f t="shared" si="4"/>
        <v>2094918.6999999997</v>
      </c>
      <c r="AJ56" s="52">
        <f t="shared" si="5"/>
        <v>2206221.7799999998</v>
      </c>
      <c r="AK56" s="56">
        <f t="shared" si="6"/>
        <v>-111303.08000000007</v>
      </c>
    </row>
    <row r="57" spans="1:37">
      <c r="A57" s="1" t="s">
        <v>909</v>
      </c>
      <c r="B57" s="1" t="s">
        <v>910</v>
      </c>
      <c r="C57" s="1">
        <v>2555</v>
      </c>
      <c r="D57" s="1" t="s">
        <v>915</v>
      </c>
      <c r="E57" s="1" t="s">
        <v>915</v>
      </c>
      <c r="F57" s="38">
        <v>248702.91</v>
      </c>
      <c r="G57" s="38">
        <v>0</v>
      </c>
      <c r="H57" s="38">
        <v>47696.5</v>
      </c>
      <c r="J57" s="39">
        <v>124062.9</v>
      </c>
      <c r="K57" s="137">
        <v>280253.34999999998</v>
      </c>
      <c r="L57" s="35">
        <v>0</v>
      </c>
      <c r="M57" s="35">
        <v>34611.74</v>
      </c>
      <c r="O57" s="35">
        <v>37.380000000000003</v>
      </c>
      <c r="R57" s="137">
        <v>-528557.71</v>
      </c>
      <c r="S57" s="137">
        <v>1261656.71</v>
      </c>
      <c r="T57" s="39">
        <v>752315.04</v>
      </c>
      <c r="U57" s="39">
        <v>137700</v>
      </c>
      <c r="V57" s="39">
        <v>633.82000000000005</v>
      </c>
      <c r="W57" s="39">
        <v>1039119.8</v>
      </c>
      <c r="Y57" s="50">
        <v>1359224.8</v>
      </c>
      <c r="AA57" s="50">
        <v>37363.99</v>
      </c>
      <c r="AB57" s="50">
        <v>517654.83</v>
      </c>
      <c r="AC57" s="50">
        <v>82557.5</v>
      </c>
      <c r="AF57" s="122">
        <f t="shared" si="1"/>
        <v>296399.41000000003</v>
      </c>
      <c r="AG57" s="59">
        <f t="shared" si="2"/>
        <v>34649.119999999995</v>
      </c>
      <c r="AH57" s="56">
        <f t="shared" si="3"/>
        <v>261750.29000000004</v>
      </c>
      <c r="AI57" s="53">
        <f t="shared" si="4"/>
        <v>1929768.6600000001</v>
      </c>
      <c r="AJ57" s="52">
        <f t="shared" si="5"/>
        <v>1996801.12</v>
      </c>
      <c r="AK57" s="56">
        <f t="shared" si="6"/>
        <v>-67032.459999999963</v>
      </c>
    </row>
    <row r="58" spans="1:37">
      <c r="A58" s="1" t="s">
        <v>909</v>
      </c>
      <c r="B58" s="1" t="s">
        <v>910</v>
      </c>
      <c r="C58" s="1">
        <v>969</v>
      </c>
      <c r="D58" s="1" t="s">
        <v>916</v>
      </c>
      <c r="E58" s="1" t="s">
        <v>916</v>
      </c>
      <c r="F58" s="38">
        <v>182011.94</v>
      </c>
      <c r="G58" s="38">
        <v>0</v>
      </c>
      <c r="H58" s="38">
        <v>34716.300000000003</v>
      </c>
      <c r="J58" s="39">
        <v>3</v>
      </c>
      <c r="K58" s="137">
        <v>245914.07</v>
      </c>
      <c r="L58" s="35">
        <v>0</v>
      </c>
      <c r="M58" s="35">
        <v>25369.93</v>
      </c>
      <c r="O58" s="35">
        <v>33.94</v>
      </c>
      <c r="R58" s="137">
        <v>-1658351.63</v>
      </c>
      <c r="S58" s="137">
        <v>2075132.5</v>
      </c>
      <c r="T58" s="39">
        <v>501686.1</v>
      </c>
      <c r="U58" s="39">
        <v>59750</v>
      </c>
      <c r="V58" s="39">
        <v>429.89</v>
      </c>
      <c r="W58" s="39">
        <v>603265.19999999995</v>
      </c>
      <c r="X58" s="39">
        <v>2400</v>
      </c>
      <c r="Y58" s="50">
        <v>737605.2</v>
      </c>
      <c r="AA58" s="50">
        <v>37331</v>
      </c>
      <c r="AB58" s="50">
        <v>334297.93</v>
      </c>
      <c r="AC58" s="50">
        <v>27094.49</v>
      </c>
      <c r="AE58" s="50">
        <v>10742</v>
      </c>
      <c r="AF58" s="122">
        <f t="shared" si="1"/>
        <v>216728.24</v>
      </c>
      <c r="AG58" s="59">
        <f t="shared" si="2"/>
        <v>25403.87</v>
      </c>
      <c r="AH58" s="56">
        <f t="shared" si="3"/>
        <v>191324.37</v>
      </c>
      <c r="AI58" s="53">
        <f t="shared" si="4"/>
        <v>1167531.19</v>
      </c>
      <c r="AJ58" s="52">
        <f t="shared" si="5"/>
        <v>1147070.6199999999</v>
      </c>
      <c r="AK58" s="56">
        <f t="shared" si="6"/>
        <v>20460.570000000065</v>
      </c>
    </row>
    <row r="59" spans="1:37">
      <c r="A59" s="1" t="s">
        <v>909</v>
      </c>
      <c r="B59" s="1" t="s">
        <v>910</v>
      </c>
      <c r="C59" s="1">
        <v>2062</v>
      </c>
      <c r="D59" s="1" t="s">
        <v>917</v>
      </c>
      <c r="E59" s="1" t="s">
        <v>917</v>
      </c>
      <c r="F59" s="38">
        <v>211565.58</v>
      </c>
      <c r="G59" s="38">
        <v>117000</v>
      </c>
      <c r="H59" s="38">
        <v>40152.199999999997</v>
      </c>
      <c r="J59" s="39">
        <v>804614.5</v>
      </c>
      <c r="K59" s="137">
        <v>252807.71</v>
      </c>
      <c r="L59" s="35">
        <v>0</v>
      </c>
      <c r="M59" s="35">
        <v>42354.239999999998</v>
      </c>
      <c r="O59" s="35">
        <v>266.38</v>
      </c>
      <c r="R59" s="137">
        <v>-1673885.64</v>
      </c>
      <c r="S59" s="137">
        <v>3409443.43</v>
      </c>
      <c r="T59" s="39">
        <v>575243.02</v>
      </c>
      <c r="V59" s="39">
        <v>1227.3499999999999</v>
      </c>
      <c r="W59" s="39">
        <v>989660.7</v>
      </c>
      <c r="X59" s="39">
        <v>10055.5</v>
      </c>
      <c r="Y59" s="50">
        <v>1213595.2</v>
      </c>
      <c r="Z59" s="50">
        <v>3500</v>
      </c>
      <c r="AA59" s="50">
        <v>28442</v>
      </c>
      <c r="AB59" s="50">
        <v>518393.14</v>
      </c>
      <c r="AC59" s="50">
        <v>101020.65</v>
      </c>
      <c r="AE59" s="50">
        <v>63274</v>
      </c>
      <c r="AF59" s="122">
        <f t="shared" si="1"/>
        <v>368717.77999999997</v>
      </c>
      <c r="AG59" s="59">
        <f t="shared" si="2"/>
        <v>42620.619999999995</v>
      </c>
      <c r="AH59" s="56">
        <f t="shared" si="3"/>
        <v>326097.15999999997</v>
      </c>
      <c r="AI59" s="53">
        <f t="shared" si="4"/>
        <v>1576186.5699999998</v>
      </c>
      <c r="AJ59" s="52">
        <f t="shared" si="5"/>
        <v>1928224.9899999998</v>
      </c>
      <c r="AK59" s="56">
        <f t="shared" si="6"/>
        <v>-352038.41999999993</v>
      </c>
    </row>
    <row r="60" spans="1:37">
      <c r="A60" s="1" t="s">
        <v>919</v>
      </c>
      <c r="B60" s="1" t="s">
        <v>920</v>
      </c>
      <c r="C60" s="1">
        <v>3193</v>
      </c>
      <c r="D60" s="1" t="s">
        <v>922</v>
      </c>
      <c r="E60" s="1" t="s">
        <v>922</v>
      </c>
      <c r="F60" s="38">
        <v>38551.550000000003</v>
      </c>
      <c r="G60" s="38">
        <v>0</v>
      </c>
      <c r="H60" s="38">
        <v>16093.45</v>
      </c>
      <c r="J60" s="39">
        <v>4</v>
      </c>
      <c r="K60" s="137">
        <v>282713.90999999997</v>
      </c>
      <c r="R60" s="137">
        <v>802.74</v>
      </c>
      <c r="S60" s="137">
        <v>280935.62</v>
      </c>
      <c r="T60" s="39">
        <v>583084.93000000005</v>
      </c>
      <c r="W60" s="39">
        <v>866320</v>
      </c>
      <c r="Y60" s="50">
        <v>1113943</v>
      </c>
      <c r="Z60" s="50">
        <v>65808</v>
      </c>
      <c r="AA60" s="50">
        <v>1040</v>
      </c>
      <c r="AB60" s="50">
        <v>153700.79999999999</v>
      </c>
      <c r="AC60" s="50">
        <v>59288.58</v>
      </c>
      <c r="AF60" s="122">
        <f t="shared" si="1"/>
        <v>54645</v>
      </c>
      <c r="AG60" s="59">
        <f t="shared" si="2"/>
        <v>0</v>
      </c>
      <c r="AH60" s="56">
        <f t="shared" si="3"/>
        <v>54645</v>
      </c>
      <c r="AI60" s="53">
        <f t="shared" si="4"/>
        <v>1449404.9300000002</v>
      </c>
      <c r="AJ60" s="52">
        <f t="shared" si="5"/>
        <v>1393780.3800000001</v>
      </c>
      <c r="AK60" s="56">
        <f t="shared" si="6"/>
        <v>55624.550000000047</v>
      </c>
    </row>
    <row r="61" spans="1:37">
      <c r="A61" s="1" t="s">
        <v>919</v>
      </c>
      <c r="B61" s="1" t="s">
        <v>920</v>
      </c>
      <c r="C61" s="1">
        <v>4893</v>
      </c>
      <c r="D61" s="1" t="s">
        <v>923</v>
      </c>
      <c r="E61" s="1" t="s">
        <v>923</v>
      </c>
      <c r="F61" s="38">
        <v>380966.14</v>
      </c>
      <c r="G61" s="38">
        <v>0</v>
      </c>
      <c r="H61" s="38">
        <v>5816.64</v>
      </c>
      <c r="J61" s="39">
        <v>800215.88</v>
      </c>
      <c r="K61" s="137">
        <v>176856.48</v>
      </c>
      <c r="R61" s="137">
        <v>1184344.6499999999</v>
      </c>
      <c r="S61" s="137">
        <v>179132.84</v>
      </c>
      <c r="T61" s="39">
        <v>980351.85</v>
      </c>
      <c r="W61" s="39">
        <v>412650</v>
      </c>
      <c r="Y61" s="50">
        <v>902155</v>
      </c>
      <c r="Z61" s="50">
        <v>47552</v>
      </c>
      <c r="AA61" s="50">
        <v>19968</v>
      </c>
      <c r="AB61" s="50">
        <v>271711.13</v>
      </c>
      <c r="AC61" s="50">
        <v>151238.07</v>
      </c>
      <c r="AF61" s="122">
        <f t="shared" si="1"/>
        <v>386782.78</v>
      </c>
      <c r="AG61" s="59">
        <f t="shared" si="2"/>
        <v>0</v>
      </c>
      <c r="AH61" s="56">
        <f t="shared" si="3"/>
        <v>386782.78</v>
      </c>
      <c r="AI61" s="53">
        <f t="shared" si="4"/>
        <v>1393001.85</v>
      </c>
      <c r="AJ61" s="52">
        <f t="shared" si="5"/>
        <v>1392624.2</v>
      </c>
      <c r="AK61" s="56">
        <f t="shared" si="6"/>
        <v>377.6500000001397</v>
      </c>
    </row>
    <row r="62" spans="1:37">
      <c r="A62" s="1" t="s">
        <v>1453</v>
      </c>
      <c r="B62" s="1" t="s">
        <v>920</v>
      </c>
      <c r="C62" s="1">
        <v>2619</v>
      </c>
      <c r="D62" s="1" t="s">
        <v>924</v>
      </c>
      <c r="E62" s="1" t="s">
        <v>924</v>
      </c>
      <c r="F62" s="38">
        <v>162489.06</v>
      </c>
      <c r="G62" s="38">
        <v>0</v>
      </c>
      <c r="H62" s="38">
        <v>9911</v>
      </c>
      <c r="J62" s="39">
        <v>458852.88</v>
      </c>
      <c r="K62" s="137">
        <v>230228.18</v>
      </c>
      <c r="R62" s="137">
        <v>999955.41</v>
      </c>
      <c r="T62" s="39">
        <v>919176.98</v>
      </c>
      <c r="W62" s="39">
        <v>900000</v>
      </c>
      <c r="Y62" s="50">
        <v>1362180</v>
      </c>
      <c r="AB62" s="50">
        <v>445677.53</v>
      </c>
      <c r="AC62" s="50">
        <v>149793.74</v>
      </c>
      <c r="AF62" s="122">
        <f t="shared" si="1"/>
        <v>172400.06</v>
      </c>
      <c r="AG62" s="59">
        <f t="shared" si="2"/>
        <v>0</v>
      </c>
      <c r="AH62" s="56">
        <f t="shared" si="3"/>
        <v>172400.06</v>
      </c>
      <c r="AI62" s="53">
        <f t="shared" si="4"/>
        <v>1819176.98</v>
      </c>
      <c r="AJ62" s="52">
        <f t="shared" si="5"/>
        <v>1957651.27</v>
      </c>
      <c r="AK62" s="56">
        <f t="shared" si="6"/>
        <v>-138474.29000000004</v>
      </c>
    </row>
    <row r="63" spans="1:37">
      <c r="A63" s="1" t="s">
        <v>919</v>
      </c>
      <c r="B63" s="1" t="s">
        <v>920</v>
      </c>
      <c r="C63" s="1">
        <v>3178</v>
      </c>
      <c r="D63" s="1" t="s">
        <v>925</v>
      </c>
      <c r="E63" s="1" t="s">
        <v>925</v>
      </c>
      <c r="F63" s="38">
        <v>142567.23000000001</v>
      </c>
      <c r="G63" s="38">
        <v>0</v>
      </c>
      <c r="H63" s="38">
        <v>3939.56</v>
      </c>
      <c r="J63" s="39">
        <v>432879.57</v>
      </c>
      <c r="K63" s="137">
        <v>83921</v>
      </c>
      <c r="R63" s="137">
        <v>-1107112.51</v>
      </c>
      <c r="S63" s="137">
        <v>2027508.56</v>
      </c>
      <c r="T63" s="39">
        <v>812297.84</v>
      </c>
      <c r="W63" s="39">
        <v>1134950</v>
      </c>
      <c r="Y63" s="50">
        <v>1742550</v>
      </c>
      <c r="AB63" s="50">
        <v>363266.5</v>
      </c>
      <c r="AC63" s="50">
        <v>98520.03</v>
      </c>
      <c r="AF63" s="122">
        <f t="shared" si="1"/>
        <v>146506.79</v>
      </c>
      <c r="AG63" s="59">
        <f t="shared" si="2"/>
        <v>0</v>
      </c>
      <c r="AH63" s="56">
        <f t="shared" si="3"/>
        <v>146506.79</v>
      </c>
      <c r="AI63" s="53">
        <f t="shared" si="4"/>
        <v>1947247.8399999999</v>
      </c>
      <c r="AJ63" s="52">
        <f t="shared" si="5"/>
        <v>2204336.5299999998</v>
      </c>
      <c r="AK63" s="56">
        <f t="shared" si="6"/>
        <v>-257088.68999999994</v>
      </c>
    </row>
    <row r="64" spans="1:37">
      <c r="A64" s="1" t="s">
        <v>919</v>
      </c>
      <c r="B64" s="1" t="s">
        <v>920</v>
      </c>
      <c r="C64" s="1">
        <v>2290</v>
      </c>
      <c r="D64" s="1" t="s">
        <v>926</v>
      </c>
      <c r="E64" s="1" t="s">
        <v>926</v>
      </c>
      <c r="F64" s="38">
        <v>202373.14</v>
      </c>
      <c r="G64" s="38">
        <v>0</v>
      </c>
      <c r="H64" s="38">
        <v>4816.6400000000003</v>
      </c>
      <c r="J64" s="39">
        <v>800215.88</v>
      </c>
      <c r="K64" s="137">
        <v>176856.48</v>
      </c>
      <c r="R64" s="137">
        <v>1184344.6499999999</v>
      </c>
      <c r="S64" s="137">
        <v>179132.84</v>
      </c>
      <c r="T64" s="39">
        <v>980351.85</v>
      </c>
      <c r="W64" s="39">
        <v>412650</v>
      </c>
      <c r="Y64" s="50">
        <v>902155</v>
      </c>
      <c r="Z64" s="50">
        <v>190208</v>
      </c>
      <c r="AA64" s="50">
        <v>55905</v>
      </c>
      <c r="AB64" s="50">
        <v>272711.13</v>
      </c>
      <c r="AC64" s="50">
        <v>151238.07</v>
      </c>
      <c r="AF64" s="122">
        <f t="shared" si="1"/>
        <v>207189.78000000003</v>
      </c>
      <c r="AG64" s="59">
        <f t="shared" si="2"/>
        <v>0</v>
      </c>
      <c r="AH64" s="56">
        <f t="shared" si="3"/>
        <v>207189.78000000003</v>
      </c>
      <c r="AI64" s="53">
        <f t="shared" si="4"/>
        <v>1393001.85</v>
      </c>
      <c r="AJ64" s="52">
        <f t="shared" si="5"/>
        <v>1572217.2</v>
      </c>
      <c r="AK64" s="56">
        <f t="shared" si="6"/>
        <v>-179215.34999999986</v>
      </c>
    </row>
    <row r="65" spans="1:37">
      <c r="A65" s="1" t="s">
        <v>928</v>
      </c>
      <c r="B65" s="1" t="s">
        <v>929</v>
      </c>
      <c r="C65" s="1">
        <v>5592</v>
      </c>
      <c r="D65" s="1" t="s">
        <v>931</v>
      </c>
      <c r="E65" s="1" t="s">
        <v>931</v>
      </c>
      <c r="F65" s="38">
        <v>174316.45</v>
      </c>
      <c r="G65" s="38">
        <v>36000</v>
      </c>
      <c r="H65" s="38">
        <v>47436.28</v>
      </c>
      <c r="J65" s="39">
        <v>1902939.01</v>
      </c>
      <c r="K65" s="137">
        <v>286110.39</v>
      </c>
      <c r="M65" s="35">
        <v>0</v>
      </c>
      <c r="O65" s="35">
        <v>424.86</v>
      </c>
      <c r="R65" s="137">
        <v>-251175.97</v>
      </c>
      <c r="S65" s="137">
        <v>2752937.45</v>
      </c>
      <c r="T65" s="39">
        <v>820870.44</v>
      </c>
      <c r="U65" s="39">
        <v>133700</v>
      </c>
      <c r="V65" s="39">
        <v>392.48</v>
      </c>
      <c r="W65" s="39">
        <v>1754284.5</v>
      </c>
      <c r="X65" s="39">
        <v>183396</v>
      </c>
      <c r="Y65" s="50">
        <v>2151790.5</v>
      </c>
      <c r="Z65" s="50">
        <v>10710</v>
      </c>
      <c r="AA65" s="50">
        <v>26465.360000000001</v>
      </c>
      <c r="AB65" s="50">
        <v>543204.6</v>
      </c>
      <c r="AC65" s="50">
        <v>215857.17</v>
      </c>
      <c r="AF65" s="122">
        <f t="shared" si="1"/>
        <v>257752.73</v>
      </c>
      <c r="AG65" s="59">
        <f t="shared" si="2"/>
        <v>424.86</v>
      </c>
      <c r="AH65" s="56">
        <f t="shared" si="3"/>
        <v>257327.87000000002</v>
      </c>
      <c r="AI65" s="53">
        <f t="shared" si="4"/>
        <v>2892643.42</v>
      </c>
      <c r="AJ65" s="52">
        <f t="shared" si="5"/>
        <v>2948027.63</v>
      </c>
      <c r="AK65" s="56">
        <f t="shared" si="6"/>
        <v>-55384.209999999963</v>
      </c>
    </row>
    <row r="66" spans="1:37">
      <c r="A66" s="1" t="s">
        <v>928</v>
      </c>
      <c r="B66" s="1" t="s">
        <v>929</v>
      </c>
      <c r="C66" s="1">
        <v>4914</v>
      </c>
      <c r="D66" s="1" t="s">
        <v>932</v>
      </c>
      <c r="E66" s="1" t="s">
        <v>932</v>
      </c>
      <c r="F66" s="38">
        <v>437952.03</v>
      </c>
      <c r="G66" s="38">
        <v>27755</v>
      </c>
      <c r="H66" s="38">
        <v>51746.94</v>
      </c>
      <c r="J66" s="39">
        <v>1111314.06</v>
      </c>
      <c r="K66" s="137">
        <v>261471.58</v>
      </c>
      <c r="M66" s="35">
        <v>0</v>
      </c>
      <c r="O66" s="35">
        <v>51534.94</v>
      </c>
      <c r="R66" s="137">
        <v>-1909941.95</v>
      </c>
      <c r="S66" s="137">
        <v>3437556.74</v>
      </c>
      <c r="T66" s="39">
        <v>769720.78</v>
      </c>
      <c r="U66" s="39">
        <v>268100</v>
      </c>
      <c r="V66" s="39">
        <v>287.67</v>
      </c>
      <c r="W66" s="39">
        <v>1477102.45</v>
      </c>
      <c r="X66" s="39">
        <v>199103</v>
      </c>
      <c r="Y66" s="50">
        <v>1842729.45</v>
      </c>
      <c r="Z66" s="50">
        <v>9806</v>
      </c>
      <c r="AA66" s="50">
        <v>21166</v>
      </c>
      <c r="AB66" s="50">
        <v>325974.03000000003</v>
      </c>
      <c r="AC66" s="50">
        <v>203548.54</v>
      </c>
      <c r="AF66" s="122">
        <f t="shared" si="1"/>
        <v>517453.97000000003</v>
      </c>
      <c r="AG66" s="59">
        <f t="shared" si="2"/>
        <v>51534.94</v>
      </c>
      <c r="AH66" s="56">
        <f t="shared" si="3"/>
        <v>465919.03</v>
      </c>
      <c r="AI66" s="53">
        <f t="shared" si="4"/>
        <v>2714313.9</v>
      </c>
      <c r="AJ66" s="52">
        <f t="shared" si="5"/>
        <v>2403224.02</v>
      </c>
      <c r="AK66" s="56">
        <f t="shared" si="6"/>
        <v>311089.87999999989</v>
      </c>
    </row>
    <row r="67" spans="1:37">
      <c r="A67" s="1" t="s">
        <v>928</v>
      </c>
      <c r="B67" s="1" t="s">
        <v>929</v>
      </c>
      <c r="C67" s="1">
        <v>7254</v>
      </c>
      <c r="D67" s="1" t="s">
        <v>933</v>
      </c>
      <c r="E67" s="1" t="s">
        <v>933</v>
      </c>
      <c r="F67" s="38">
        <v>418759.54</v>
      </c>
      <c r="G67" s="38">
        <v>110900</v>
      </c>
      <c r="H67" s="38">
        <v>21201.09</v>
      </c>
      <c r="J67" s="39">
        <v>1294651.3999999999</v>
      </c>
      <c r="K67" s="137">
        <v>305561.21999999997</v>
      </c>
      <c r="M67" s="35">
        <v>0</v>
      </c>
      <c r="O67" s="35">
        <v>252.13</v>
      </c>
      <c r="R67" s="137">
        <v>1292269.52</v>
      </c>
      <c r="S67" s="137">
        <v>785641.8</v>
      </c>
      <c r="T67" s="39">
        <v>794360.89</v>
      </c>
      <c r="U67" s="39">
        <v>237555</v>
      </c>
      <c r="V67" s="39">
        <v>994.36</v>
      </c>
      <c r="W67" s="39">
        <v>1366461.1</v>
      </c>
      <c r="X67" s="39">
        <v>247400</v>
      </c>
      <c r="Y67" s="50">
        <v>1973963.1</v>
      </c>
      <c r="Z67" s="50">
        <v>50804</v>
      </c>
      <c r="AA67" s="50">
        <v>24104</v>
      </c>
      <c r="AB67" s="50">
        <v>389762.07</v>
      </c>
      <c r="AC67" s="50">
        <v>135172.35</v>
      </c>
      <c r="AE67" s="50">
        <v>56.03</v>
      </c>
      <c r="AF67" s="122">
        <f t="shared" si="1"/>
        <v>550860.63</v>
      </c>
      <c r="AG67" s="59">
        <f t="shared" si="2"/>
        <v>252.13</v>
      </c>
      <c r="AH67" s="56">
        <f t="shared" si="3"/>
        <v>550608.5</v>
      </c>
      <c r="AI67" s="53">
        <f t="shared" si="4"/>
        <v>2646771.35</v>
      </c>
      <c r="AJ67" s="52">
        <f t="shared" si="5"/>
        <v>2573861.5499999998</v>
      </c>
      <c r="AK67" s="56">
        <f t="shared" si="6"/>
        <v>72909.800000000279</v>
      </c>
    </row>
    <row r="68" spans="1:37">
      <c r="A68" s="1" t="s">
        <v>935</v>
      </c>
      <c r="B68" s="1" t="s">
        <v>936</v>
      </c>
      <c r="C68" s="1">
        <v>2417</v>
      </c>
      <c r="D68" s="1" t="s">
        <v>938</v>
      </c>
      <c r="E68" s="1" t="s">
        <v>938</v>
      </c>
      <c r="F68" s="38">
        <v>685825.65</v>
      </c>
      <c r="G68" s="38">
        <v>-2514</v>
      </c>
      <c r="H68" s="38">
        <v>46879.98</v>
      </c>
      <c r="J68" s="39">
        <v>770020.55</v>
      </c>
      <c r="K68" s="137">
        <v>526381.19999999995</v>
      </c>
      <c r="M68" s="35">
        <v>32245.74</v>
      </c>
      <c r="O68" s="35">
        <v>3624.72</v>
      </c>
      <c r="Q68" s="137">
        <v>3911913.09</v>
      </c>
      <c r="R68" s="137">
        <v>-4404300</v>
      </c>
      <c r="S68" s="137">
        <v>2929218.73</v>
      </c>
      <c r="T68" s="39">
        <v>1963401.34</v>
      </c>
      <c r="V68" s="39">
        <v>3614.4</v>
      </c>
      <c r="W68" s="39">
        <v>1111894.3999999999</v>
      </c>
      <c r="X68" s="39">
        <v>26885</v>
      </c>
      <c r="Y68" s="50">
        <v>2124830.4</v>
      </c>
      <c r="Z68" s="50">
        <v>30208</v>
      </c>
      <c r="AA68" s="50">
        <v>58714</v>
      </c>
      <c r="AB68" s="50">
        <v>995457.5</v>
      </c>
      <c r="AC68" s="50">
        <v>342694.14</v>
      </c>
      <c r="AF68" s="122">
        <f t="shared" si="1"/>
        <v>730191.63</v>
      </c>
      <c r="AG68" s="59">
        <f t="shared" si="2"/>
        <v>35870.46</v>
      </c>
      <c r="AH68" s="56">
        <f t="shared" si="3"/>
        <v>694321.17</v>
      </c>
      <c r="AI68" s="53">
        <f t="shared" si="4"/>
        <v>3105795.1399999997</v>
      </c>
      <c r="AJ68" s="52">
        <f t="shared" si="5"/>
        <v>3551904.04</v>
      </c>
      <c r="AK68" s="56">
        <f t="shared" si="6"/>
        <v>-446108.90000000037</v>
      </c>
    </row>
    <row r="69" spans="1:37">
      <c r="A69" s="1" t="s">
        <v>935</v>
      </c>
      <c r="B69" s="1" t="s">
        <v>936</v>
      </c>
      <c r="C69" s="1">
        <v>3148</v>
      </c>
      <c r="D69" s="1" t="s">
        <v>939</v>
      </c>
      <c r="E69" s="1" t="s">
        <v>939</v>
      </c>
      <c r="F69" s="38">
        <v>743187.68</v>
      </c>
      <c r="G69" s="38">
        <v>0</v>
      </c>
      <c r="H69" s="38">
        <v>6975.02</v>
      </c>
      <c r="J69" s="39">
        <v>1793764.19</v>
      </c>
      <c r="K69" s="137">
        <v>110846.48</v>
      </c>
      <c r="O69" s="35">
        <v>2002</v>
      </c>
      <c r="R69" s="137">
        <v>1976438.27</v>
      </c>
      <c r="S69" s="137">
        <v>574529.34</v>
      </c>
      <c r="T69" s="39">
        <v>1066111.99</v>
      </c>
      <c r="U69" s="39">
        <v>282980</v>
      </c>
      <c r="V69" s="39">
        <v>1109.45</v>
      </c>
      <c r="W69" s="39">
        <v>592935</v>
      </c>
      <c r="X69" s="39">
        <v>14100</v>
      </c>
      <c r="Y69" s="50">
        <v>1024066</v>
      </c>
      <c r="Z69" s="50">
        <v>6890</v>
      </c>
      <c r="AB69" s="50">
        <v>632210.23</v>
      </c>
      <c r="AC69" s="50">
        <v>164016.45000000001</v>
      </c>
      <c r="AE69" s="50">
        <v>28250</v>
      </c>
      <c r="AF69" s="122">
        <f t="shared" ref="AF69:AF86" si="7">SUM(F69:I69)</f>
        <v>750162.70000000007</v>
      </c>
      <c r="AG69" s="59">
        <f t="shared" ref="AG69:AG86" si="8">SUM(L69:O69)</f>
        <v>2002</v>
      </c>
      <c r="AH69" s="56">
        <f t="shared" ref="AH69:AH86" si="9">AF69-AG69</f>
        <v>748160.70000000007</v>
      </c>
      <c r="AI69" s="53">
        <f t="shared" ref="AI69:AI86" si="10">SUM(T69:X69)</f>
        <v>1957236.44</v>
      </c>
      <c r="AJ69" s="52">
        <f t="shared" ref="AJ69:AJ86" si="11">SUM(Y69:AE69)</f>
        <v>1855432.68</v>
      </c>
      <c r="AK69" s="56">
        <f t="shared" ref="AK69:AK86" si="12">AI69-AJ69</f>
        <v>101803.76000000001</v>
      </c>
    </row>
    <row r="70" spans="1:37">
      <c r="A70" s="1" t="s">
        <v>935</v>
      </c>
      <c r="B70" s="1" t="s">
        <v>936</v>
      </c>
      <c r="C70" s="1">
        <v>5771</v>
      </c>
      <c r="D70" s="1" t="s">
        <v>940</v>
      </c>
      <c r="E70" s="1" t="s">
        <v>940</v>
      </c>
      <c r="F70" s="38">
        <v>404721.48</v>
      </c>
      <c r="G70" s="38">
        <v>0</v>
      </c>
      <c r="H70" s="38">
        <v>65254.73</v>
      </c>
      <c r="J70" s="39">
        <v>384512.32</v>
      </c>
      <c r="K70" s="137">
        <v>455963.41</v>
      </c>
      <c r="M70" s="35">
        <v>24015</v>
      </c>
      <c r="O70" s="35">
        <v>0</v>
      </c>
      <c r="R70" s="137">
        <v>-979815.23</v>
      </c>
      <c r="S70" s="137">
        <v>2183187.2799999998</v>
      </c>
      <c r="T70" s="39">
        <v>1953526.03</v>
      </c>
      <c r="V70" s="39">
        <v>1681.65</v>
      </c>
      <c r="W70" s="39">
        <v>1591855.68</v>
      </c>
      <c r="X70" s="39">
        <v>11385</v>
      </c>
      <c r="Y70" s="50">
        <v>2132521.6800000002</v>
      </c>
      <c r="Z70" s="50">
        <v>14865</v>
      </c>
      <c r="AB70" s="50">
        <v>1152011.24</v>
      </c>
      <c r="AC70" s="50">
        <v>175985.55</v>
      </c>
      <c r="AF70" s="122">
        <f t="shared" si="7"/>
        <v>469976.20999999996</v>
      </c>
      <c r="AG70" s="59">
        <f t="shared" si="8"/>
        <v>24015</v>
      </c>
      <c r="AH70" s="56">
        <f t="shared" si="9"/>
        <v>445961.20999999996</v>
      </c>
      <c r="AI70" s="53">
        <f t="shared" si="10"/>
        <v>3558448.36</v>
      </c>
      <c r="AJ70" s="52">
        <f t="shared" si="11"/>
        <v>3475383.4699999997</v>
      </c>
      <c r="AK70" s="56">
        <f t="shared" si="12"/>
        <v>83064.89000000013</v>
      </c>
    </row>
    <row r="71" spans="1:37">
      <c r="A71" s="1" t="s">
        <v>935</v>
      </c>
      <c r="B71" s="1" t="s">
        <v>936</v>
      </c>
      <c r="C71" s="1">
        <v>5349</v>
      </c>
      <c r="D71" s="1" t="s">
        <v>941</v>
      </c>
      <c r="E71" s="1" t="s">
        <v>941</v>
      </c>
      <c r="F71" s="38">
        <v>1691764.8</v>
      </c>
      <c r="G71" s="38">
        <v>0</v>
      </c>
      <c r="H71" s="38">
        <v>67235.570000000007</v>
      </c>
      <c r="J71" s="39">
        <v>1961981.14</v>
      </c>
      <c r="K71" s="137">
        <v>416949.09</v>
      </c>
      <c r="M71" s="35">
        <v>16470</v>
      </c>
      <c r="O71" s="35">
        <v>0</v>
      </c>
      <c r="R71" s="137">
        <v>2323815.3199999998</v>
      </c>
      <c r="S71" s="137">
        <v>1562778.07</v>
      </c>
      <c r="T71" s="39">
        <v>1862261.7</v>
      </c>
      <c r="V71" s="39">
        <v>3111.53</v>
      </c>
      <c r="W71" s="39">
        <v>927428.04</v>
      </c>
      <c r="X71" s="39">
        <v>10000</v>
      </c>
      <c r="Y71" s="50">
        <v>1537764.04</v>
      </c>
      <c r="Z71" s="50">
        <v>7000</v>
      </c>
      <c r="AA71" s="50">
        <v>17043</v>
      </c>
      <c r="AB71" s="50">
        <v>764165.56</v>
      </c>
      <c r="AC71" s="50">
        <v>241961.46</v>
      </c>
      <c r="AF71" s="122">
        <f t="shared" si="7"/>
        <v>1759000.37</v>
      </c>
      <c r="AG71" s="59">
        <f t="shared" si="8"/>
        <v>16470</v>
      </c>
      <c r="AH71" s="56">
        <f t="shared" si="9"/>
        <v>1742530.37</v>
      </c>
      <c r="AI71" s="53">
        <f t="shared" si="10"/>
        <v>2802801.27</v>
      </c>
      <c r="AJ71" s="52">
        <f t="shared" si="11"/>
        <v>2567934.06</v>
      </c>
      <c r="AK71" s="56">
        <f t="shared" si="12"/>
        <v>234867.20999999996</v>
      </c>
    </row>
    <row r="72" spans="1:37">
      <c r="A72" s="1" t="s">
        <v>935</v>
      </c>
      <c r="B72" s="1" t="s">
        <v>936</v>
      </c>
      <c r="C72" s="1">
        <v>9975</v>
      </c>
      <c r="D72" s="1" t="s">
        <v>942</v>
      </c>
      <c r="E72" s="1" t="s">
        <v>942</v>
      </c>
      <c r="F72" s="38">
        <v>2291395.02</v>
      </c>
      <c r="G72" s="38">
        <v>0</v>
      </c>
      <c r="H72" s="38">
        <v>30400</v>
      </c>
      <c r="J72" s="39">
        <v>1460759.82</v>
      </c>
      <c r="K72" s="137">
        <v>530506.59</v>
      </c>
      <c r="L72" s="35">
        <v>5100</v>
      </c>
      <c r="M72" s="35">
        <v>26333.18</v>
      </c>
      <c r="N72" s="35">
        <v>13000</v>
      </c>
      <c r="O72" s="35">
        <v>-10</v>
      </c>
      <c r="R72" s="137">
        <v>1936463.77</v>
      </c>
      <c r="S72" s="137">
        <v>1881658.83</v>
      </c>
      <c r="T72" s="39">
        <v>3153214.85</v>
      </c>
      <c r="V72" s="39">
        <v>4272.1400000000003</v>
      </c>
      <c r="W72" s="39">
        <v>1711171.45</v>
      </c>
      <c r="X72" s="39">
        <v>55800</v>
      </c>
      <c r="Y72" s="50">
        <v>2853889.45</v>
      </c>
      <c r="Z72" s="50">
        <v>23570</v>
      </c>
      <c r="AA72" s="50">
        <v>26946</v>
      </c>
      <c r="AB72" s="50">
        <v>1367854.4</v>
      </c>
      <c r="AC72" s="50">
        <v>201682.94</v>
      </c>
      <c r="AF72" s="122">
        <f t="shared" si="7"/>
        <v>2321795.02</v>
      </c>
      <c r="AG72" s="59">
        <f t="shared" si="8"/>
        <v>44423.18</v>
      </c>
      <c r="AH72" s="56">
        <f t="shared" si="9"/>
        <v>2277371.84</v>
      </c>
      <c r="AI72" s="53">
        <f t="shared" si="10"/>
        <v>4924458.4400000004</v>
      </c>
      <c r="AJ72" s="52">
        <f t="shared" si="11"/>
        <v>4473942.79</v>
      </c>
      <c r="AK72" s="56">
        <f t="shared" si="12"/>
        <v>450515.65000000037</v>
      </c>
    </row>
    <row r="73" spans="1:37">
      <c r="A73" s="1" t="s">
        <v>935</v>
      </c>
      <c r="B73" s="1" t="s">
        <v>936</v>
      </c>
      <c r="C73" s="1">
        <v>2627</v>
      </c>
      <c r="D73" s="1" t="s">
        <v>943</v>
      </c>
      <c r="E73" s="1" t="s">
        <v>943</v>
      </c>
      <c r="F73" s="38">
        <v>1078674.3899999999</v>
      </c>
      <c r="G73" s="38">
        <v>0</v>
      </c>
      <c r="H73" s="38">
        <v>29230</v>
      </c>
      <c r="J73" s="39">
        <v>515224.34</v>
      </c>
      <c r="K73" s="137">
        <v>198831.49</v>
      </c>
      <c r="M73" s="35">
        <v>32822.160000000003</v>
      </c>
      <c r="O73" s="35">
        <v>2584</v>
      </c>
      <c r="R73" s="137">
        <v>135253.72</v>
      </c>
      <c r="S73" s="137">
        <v>1497958.46</v>
      </c>
      <c r="T73" s="39">
        <v>1153252.5</v>
      </c>
      <c r="V73" s="39">
        <v>1859.33</v>
      </c>
      <c r="W73" s="39">
        <v>736995.32</v>
      </c>
      <c r="X73" s="39">
        <v>43480</v>
      </c>
      <c r="Y73" s="50">
        <v>1098151.32</v>
      </c>
      <c r="AA73" s="50">
        <v>8804</v>
      </c>
      <c r="AB73" s="50">
        <v>510077.78</v>
      </c>
      <c r="AC73" s="50">
        <v>125212.17</v>
      </c>
      <c r="AE73" s="50">
        <v>40000</v>
      </c>
      <c r="AF73" s="122">
        <f t="shared" si="7"/>
        <v>1107904.3899999999</v>
      </c>
      <c r="AG73" s="59">
        <f t="shared" si="8"/>
        <v>35406.160000000003</v>
      </c>
      <c r="AH73" s="56">
        <f t="shared" si="9"/>
        <v>1072498.23</v>
      </c>
      <c r="AI73" s="53">
        <f t="shared" si="10"/>
        <v>1935587.15</v>
      </c>
      <c r="AJ73" s="52">
        <f t="shared" si="11"/>
        <v>1782245.27</v>
      </c>
      <c r="AK73" s="56">
        <f t="shared" si="12"/>
        <v>153341.87999999989</v>
      </c>
    </row>
    <row r="74" spans="1:37">
      <c r="A74" s="1" t="s">
        <v>935</v>
      </c>
      <c r="B74" s="1" t="s">
        <v>936</v>
      </c>
      <c r="C74" s="1">
        <v>3082</v>
      </c>
      <c r="D74" s="1" t="s">
        <v>944</v>
      </c>
      <c r="E74" s="1" t="s">
        <v>944</v>
      </c>
      <c r="F74" s="38">
        <v>310374.24</v>
      </c>
      <c r="G74" s="38">
        <v>11200</v>
      </c>
      <c r="H74" s="38">
        <v>24854.62</v>
      </c>
      <c r="J74" s="39">
        <v>1223362.26</v>
      </c>
      <c r="K74" s="137">
        <v>198249.21</v>
      </c>
      <c r="O74" s="35">
        <v>1561</v>
      </c>
      <c r="R74" s="137">
        <v>-764919.43</v>
      </c>
      <c r="S74" s="137">
        <v>2412599.04</v>
      </c>
      <c r="T74" s="39">
        <v>1218634.05</v>
      </c>
      <c r="W74" s="39">
        <v>500171.7</v>
      </c>
      <c r="X74" s="39">
        <v>67042</v>
      </c>
      <c r="Y74" s="50">
        <v>854743.7</v>
      </c>
      <c r="Z74" s="50">
        <v>20128</v>
      </c>
      <c r="AB74" s="50">
        <v>695166.42</v>
      </c>
      <c r="AC74" s="50">
        <v>97009.91</v>
      </c>
      <c r="AF74" s="122">
        <f t="shared" si="7"/>
        <v>346428.86</v>
      </c>
      <c r="AG74" s="59">
        <f t="shared" si="8"/>
        <v>1561</v>
      </c>
      <c r="AH74" s="56">
        <f t="shared" si="9"/>
        <v>344867.86</v>
      </c>
      <c r="AI74" s="53">
        <f t="shared" si="10"/>
        <v>1785847.75</v>
      </c>
      <c r="AJ74" s="52">
        <f t="shared" si="11"/>
        <v>1667048.03</v>
      </c>
      <c r="AK74" s="56">
        <f t="shared" si="12"/>
        <v>118799.71999999997</v>
      </c>
    </row>
    <row r="75" spans="1:37">
      <c r="A75" s="1" t="s">
        <v>946</v>
      </c>
      <c r="B75" s="1" t="s">
        <v>947</v>
      </c>
      <c r="C75" s="1">
        <v>5995</v>
      </c>
      <c r="D75" s="1" t="s">
        <v>949</v>
      </c>
      <c r="E75" s="1" t="s">
        <v>949</v>
      </c>
      <c r="F75" s="38">
        <v>624811.56000000006</v>
      </c>
      <c r="G75" s="38">
        <v>56607.26</v>
      </c>
      <c r="H75" s="38">
        <v>24068</v>
      </c>
      <c r="J75" s="39">
        <v>1156395.76</v>
      </c>
      <c r="K75" s="137">
        <v>302624.48</v>
      </c>
      <c r="M75" s="35">
        <v>23180.49</v>
      </c>
      <c r="O75" s="35">
        <v>3212</v>
      </c>
      <c r="R75" s="137">
        <v>-340340.68</v>
      </c>
      <c r="S75" s="137">
        <v>2174520.91</v>
      </c>
      <c r="T75" s="39">
        <v>2036335.04</v>
      </c>
      <c r="U75" s="39">
        <v>340650</v>
      </c>
      <c r="V75" s="39">
        <v>610.92999999999995</v>
      </c>
      <c r="W75" s="39">
        <v>1190895.5</v>
      </c>
      <c r="X75" s="39">
        <v>100000</v>
      </c>
      <c r="Y75" s="50">
        <v>1739663.5</v>
      </c>
      <c r="AA75" s="50">
        <v>67577</v>
      </c>
      <c r="AB75" s="50">
        <v>1293941.79</v>
      </c>
      <c r="AC75" s="50">
        <v>203374.84</v>
      </c>
      <c r="AE75" s="50">
        <v>60000</v>
      </c>
      <c r="AF75" s="122">
        <f t="shared" si="7"/>
        <v>705486.82000000007</v>
      </c>
      <c r="AG75" s="59">
        <f t="shared" si="8"/>
        <v>26392.49</v>
      </c>
      <c r="AH75" s="56">
        <f t="shared" si="9"/>
        <v>679094.33000000007</v>
      </c>
      <c r="AI75" s="53">
        <f t="shared" si="10"/>
        <v>3668491.47</v>
      </c>
      <c r="AJ75" s="52">
        <f t="shared" si="11"/>
        <v>3364557.13</v>
      </c>
      <c r="AK75" s="56">
        <f t="shared" si="12"/>
        <v>303934.34000000032</v>
      </c>
    </row>
    <row r="76" spans="1:37">
      <c r="A76" s="1" t="s">
        <v>946</v>
      </c>
      <c r="B76" s="1" t="s">
        <v>947</v>
      </c>
      <c r="C76" s="1">
        <v>6506</v>
      </c>
      <c r="D76" s="1" t="s">
        <v>950</v>
      </c>
      <c r="E76" s="1" t="s">
        <v>950</v>
      </c>
      <c r="F76" s="38">
        <v>1111638.48</v>
      </c>
      <c r="G76" s="38">
        <v>60000</v>
      </c>
      <c r="H76" s="38">
        <v>18219.689999999999</v>
      </c>
      <c r="J76" s="39">
        <v>1532458.56</v>
      </c>
      <c r="K76" s="137">
        <v>199413.75</v>
      </c>
      <c r="M76" s="35">
        <v>18760.14</v>
      </c>
      <c r="O76" s="35">
        <v>702.14</v>
      </c>
      <c r="R76" s="137">
        <v>335006.67</v>
      </c>
      <c r="S76" s="137">
        <v>2426315.1</v>
      </c>
      <c r="T76" s="39">
        <v>1584445.49</v>
      </c>
      <c r="U76" s="39">
        <v>295200</v>
      </c>
      <c r="V76" s="39">
        <v>1452.88</v>
      </c>
      <c r="W76" s="39">
        <v>1739700</v>
      </c>
      <c r="Y76" s="50">
        <v>2064322.45</v>
      </c>
      <c r="AA76" s="50">
        <v>35372</v>
      </c>
      <c r="AB76" s="50">
        <v>1109778.98</v>
      </c>
      <c r="AC76" s="50">
        <v>270378.51</v>
      </c>
      <c r="AF76" s="122">
        <f t="shared" si="7"/>
        <v>1189858.17</v>
      </c>
      <c r="AG76" s="59">
        <f t="shared" si="8"/>
        <v>19462.28</v>
      </c>
      <c r="AH76" s="56">
        <f t="shared" si="9"/>
        <v>1170395.8899999999</v>
      </c>
      <c r="AI76" s="53">
        <f t="shared" si="10"/>
        <v>3620798.37</v>
      </c>
      <c r="AJ76" s="52">
        <f t="shared" si="11"/>
        <v>3479851.9400000004</v>
      </c>
      <c r="AK76" s="56">
        <f t="shared" si="12"/>
        <v>140946.4299999997</v>
      </c>
    </row>
    <row r="77" spans="1:37">
      <c r="A77" s="1" t="s">
        <v>946</v>
      </c>
      <c r="B77" s="1" t="s">
        <v>947</v>
      </c>
      <c r="C77" s="1">
        <v>2617</v>
      </c>
      <c r="D77" s="1" t="s">
        <v>951</v>
      </c>
      <c r="E77" s="1" t="s">
        <v>951</v>
      </c>
      <c r="F77" s="38">
        <v>358361.01</v>
      </c>
      <c r="G77" s="38">
        <v>15600</v>
      </c>
      <c r="H77" s="38">
        <v>13496</v>
      </c>
      <c r="J77" s="39">
        <v>413991.43</v>
      </c>
      <c r="K77" s="137">
        <v>251781.24</v>
      </c>
      <c r="M77" s="35">
        <v>14604.81</v>
      </c>
      <c r="O77" s="35">
        <v>2141</v>
      </c>
      <c r="R77" s="137">
        <v>70701.679999999993</v>
      </c>
      <c r="S77" s="137">
        <v>1120243.3</v>
      </c>
      <c r="T77" s="39">
        <v>1100261.73</v>
      </c>
      <c r="U77" s="39">
        <v>150240</v>
      </c>
      <c r="V77" s="39">
        <v>587.20000000000005</v>
      </c>
      <c r="W77" s="39">
        <v>371935.5</v>
      </c>
      <c r="Y77" s="50">
        <v>833958.5</v>
      </c>
      <c r="AA77" s="50">
        <v>26680</v>
      </c>
      <c r="AB77" s="50">
        <v>668754.78</v>
      </c>
      <c r="AC77" s="50">
        <v>248092.26</v>
      </c>
      <c r="AF77" s="122">
        <f t="shared" si="7"/>
        <v>387457.01</v>
      </c>
      <c r="AG77" s="59">
        <f t="shared" si="8"/>
        <v>16745.809999999998</v>
      </c>
      <c r="AH77" s="56">
        <f t="shared" si="9"/>
        <v>370711.2</v>
      </c>
      <c r="AI77" s="53">
        <f t="shared" si="10"/>
        <v>1623024.43</v>
      </c>
      <c r="AJ77" s="52">
        <f t="shared" si="11"/>
        <v>1777485.54</v>
      </c>
      <c r="AK77" s="56">
        <f t="shared" si="12"/>
        <v>-154461.1100000001</v>
      </c>
    </row>
    <row r="78" spans="1:37">
      <c r="A78" s="1" t="s">
        <v>946</v>
      </c>
      <c r="B78" s="1" t="s">
        <v>947</v>
      </c>
      <c r="C78" s="1">
        <v>5078</v>
      </c>
      <c r="D78" s="1" t="s">
        <v>952</v>
      </c>
      <c r="E78" s="1" t="s">
        <v>952</v>
      </c>
      <c r="F78" s="38">
        <v>551134.74</v>
      </c>
      <c r="G78" s="38">
        <v>11697.5</v>
      </c>
      <c r="H78" s="38">
        <v>23591.19</v>
      </c>
      <c r="J78" s="39">
        <v>1730847.06</v>
      </c>
      <c r="K78" s="137">
        <v>420435.98</v>
      </c>
      <c r="M78" s="35">
        <v>17908</v>
      </c>
      <c r="O78" s="35">
        <v>3717.09</v>
      </c>
      <c r="R78" s="137">
        <v>67103.06</v>
      </c>
      <c r="S78" s="137">
        <v>2732486.08</v>
      </c>
      <c r="T78" s="39">
        <v>1399372.93</v>
      </c>
      <c r="U78" s="39">
        <v>337000</v>
      </c>
      <c r="V78" s="39">
        <v>1204.1300000000001</v>
      </c>
      <c r="W78" s="39">
        <v>1057843.5</v>
      </c>
      <c r="Y78" s="50">
        <v>1421490.5</v>
      </c>
      <c r="AA78" s="50">
        <v>36526</v>
      </c>
      <c r="AB78" s="50">
        <v>1103333.83</v>
      </c>
      <c r="AC78" s="50">
        <v>316634.45</v>
      </c>
      <c r="AE78" s="50">
        <v>943.54</v>
      </c>
      <c r="AF78" s="122">
        <f t="shared" si="7"/>
        <v>586423.42999999993</v>
      </c>
      <c r="AG78" s="59">
        <f t="shared" si="8"/>
        <v>21625.09</v>
      </c>
      <c r="AH78" s="56">
        <f t="shared" si="9"/>
        <v>564798.34</v>
      </c>
      <c r="AI78" s="53">
        <f t="shared" si="10"/>
        <v>2795420.5599999996</v>
      </c>
      <c r="AJ78" s="52">
        <f t="shared" si="11"/>
        <v>2878928.3200000003</v>
      </c>
      <c r="AK78" s="56">
        <f t="shared" si="12"/>
        <v>-83507.760000000708</v>
      </c>
    </row>
    <row r="79" spans="1:37">
      <c r="A79" s="1" t="s">
        <v>946</v>
      </c>
      <c r="B79" s="1" t="s">
        <v>947</v>
      </c>
      <c r="C79" s="1">
        <v>4268</v>
      </c>
      <c r="D79" s="1" t="s">
        <v>953</v>
      </c>
      <c r="E79" s="1" t="s">
        <v>953</v>
      </c>
      <c r="F79" s="38">
        <v>1615300.29</v>
      </c>
      <c r="G79" s="38">
        <v>117700</v>
      </c>
      <c r="H79" s="38">
        <v>28496</v>
      </c>
      <c r="J79" s="39">
        <v>2134203.42</v>
      </c>
      <c r="K79" s="137">
        <v>374394.8</v>
      </c>
      <c r="M79" s="35">
        <v>18484.650000000001</v>
      </c>
      <c r="O79" s="35">
        <v>2327</v>
      </c>
      <c r="R79" s="137">
        <v>-225835.78</v>
      </c>
      <c r="S79" s="137">
        <v>3283107.89</v>
      </c>
      <c r="T79" s="39">
        <v>3362750.49</v>
      </c>
      <c r="V79" s="39">
        <v>850.17</v>
      </c>
      <c r="W79" s="39">
        <v>433230</v>
      </c>
      <c r="Y79" s="50">
        <v>967718</v>
      </c>
      <c r="AA79" s="50">
        <v>74890</v>
      </c>
      <c r="AB79" s="50">
        <v>1243503.32</v>
      </c>
      <c r="AC79" s="50">
        <v>318708.59000000003</v>
      </c>
      <c r="AF79" s="122">
        <f t="shared" si="7"/>
        <v>1761496.29</v>
      </c>
      <c r="AG79" s="59">
        <f t="shared" si="8"/>
        <v>20811.650000000001</v>
      </c>
      <c r="AH79" s="56">
        <f t="shared" si="9"/>
        <v>1740684.6400000001</v>
      </c>
      <c r="AI79" s="53">
        <f t="shared" si="10"/>
        <v>3796830.66</v>
      </c>
      <c r="AJ79" s="52">
        <f t="shared" si="11"/>
        <v>2604819.91</v>
      </c>
      <c r="AK79" s="56">
        <f t="shared" si="12"/>
        <v>1192010.75</v>
      </c>
    </row>
    <row r="80" spans="1:37">
      <c r="A80" s="1" t="s">
        <v>946</v>
      </c>
      <c r="B80" s="1" t="s">
        <v>947</v>
      </c>
      <c r="C80" s="1">
        <v>3785</v>
      </c>
      <c r="D80" s="1" t="s">
        <v>954</v>
      </c>
      <c r="E80" s="1" t="s">
        <v>954</v>
      </c>
      <c r="F80" s="38">
        <v>461087.81</v>
      </c>
      <c r="G80" s="38">
        <v>0</v>
      </c>
      <c r="H80" s="38">
        <v>13070</v>
      </c>
      <c r="J80" s="39">
        <v>670452.16</v>
      </c>
      <c r="K80" s="137">
        <v>376494.08000000002</v>
      </c>
      <c r="M80" s="35">
        <v>12675</v>
      </c>
      <c r="O80" s="35">
        <v>0</v>
      </c>
      <c r="R80" s="137">
        <v>180150.51</v>
      </c>
      <c r="S80" s="137">
        <v>1600443.98</v>
      </c>
      <c r="T80" s="39">
        <v>1270109.8700000001</v>
      </c>
      <c r="U80" s="39">
        <v>228100</v>
      </c>
      <c r="V80" s="39">
        <v>1169.79</v>
      </c>
      <c r="W80" s="39">
        <v>610239</v>
      </c>
      <c r="X80" s="39">
        <v>20000</v>
      </c>
      <c r="Y80" s="50">
        <v>1042751</v>
      </c>
      <c r="AA80" s="50">
        <v>34354</v>
      </c>
      <c r="AB80" s="50">
        <v>1157750.4099999999</v>
      </c>
      <c r="AC80" s="50">
        <v>166928.69</v>
      </c>
      <c r="AF80" s="122">
        <f t="shared" si="7"/>
        <v>474157.81</v>
      </c>
      <c r="AG80" s="59">
        <f t="shared" si="8"/>
        <v>12675</v>
      </c>
      <c r="AH80" s="56">
        <f t="shared" si="9"/>
        <v>461482.81</v>
      </c>
      <c r="AI80" s="53">
        <f t="shared" si="10"/>
        <v>2129618.66</v>
      </c>
      <c r="AJ80" s="52">
        <f t="shared" si="11"/>
        <v>2401784.1</v>
      </c>
      <c r="AK80" s="56">
        <f t="shared" si="12"/>
        <v>-272165.43999999994</v>
      </c>
    </row>
    <row r="81" spans="1:37">
      <c r="A81" s="1" t="s">
        <v>956</v>
      </c>
      <c r="B81" s="1" t="s">
        <v>957</v>
      </c>
      <c r="C81" s="1">
        <v>2446</v>
      </c>
      <c r="D81" s="1" t="s">
        <v>959</v>
      </c>
      <c r="E81" s="1" t="s">
        <v>1454</v>
      </c>
      <c r="F81" s="38">
        <v>135236.69</v>
      </c>
      <c r="G81" s="38">
        <v>0</v>
      </c>
      <c r="H81" s="38">
        <v>34874.39</v>
      </c>
      <c r="J81" s="39">
        <v>865717.92</v>
      </c>
      <c r="K81" s="137">
        <v>422106.12</v>
      </c>
      <c r="M81" s="35">
        <v>41510</v>
      </c>
      <c r="Q81" s="137">
        <v>-275996.40000000002</v>
      </c>
      <c r="R81" s="137">
        <v>1525761.66</v>
      </c>
      <c r="S81" s="137">
        <v>4010</v>
      </c>
      <c r="T81" s="39">
        <v>1221269.5</v>
      </c>
      <c r="V81" s="39">
        <v>197.76</v>
      </c>
      <c r="W81" s="39">
        <v>646044</v>
      </c>
      <c r="Y81" s="50">
        <v>789695</v>
      </c>
      <c r="Z81" s="50">
        <v>4996</v>
      </c>
      <c r="AB81" s="50">
        <v>882403.15</v>
      </c>
      <c r="AC81" s="50">
        <v>27767.25</v>
      </c>
      <c r="AF81" s="122">
        <f t="shared" si="7"/>
        <v>170111.08000000002</v>
      </c>
      <c r="AG81" s="59">
        <f t="shared" si="8"/>
        <v>41510</v>
      </c>
      <c r="AH81" s="56">
        <f t="shared" si="9"/>
        <v>128601.08000000002</v>
      </c>
      <c r="AI81" s="53">
        <f t="shared" si="10"/>
        <v>1867511.26</v>
      </c>
      <c r="AJ81" s="52">
        <f t="shared" si="11"/>
        <v>1704861.4</v>
      </c>
      <c r="AK81" s="56">
        <f t="shared" si="12"/>
        <v>162649.8600000001</v>
      </c>
    </row>
    <row r="82" spans="1:37">
      <c r="A82" s="1" t="s">
        <v>956</v>
      </c>
      <c r="B82" s="1" t="s">
        <v>957</v>
      </c>
      <c r="C82" s="1">
        <v>3509</v>
      </c>
      <c r="D82" s="1" t="s">
        <v>960</v>
      </c>
      <c r="E82" s="1" t="s">
        <v>1455</v>
      </c>
      <c r="F82" s="38">
        <v>196423</v>
      </c>
      <c r="G82" s="38">
        <v>0</v>
      </c>
      <c r="H82" s="38">
        <v>19898.34</v>
      </c>
      <c r="J82" s="39">
        <v>4</v>
      </c>
      <c r="K82" s="137">
        <v>175788.57</v>
      </c>
      <c r="M82" s="35">
        <v>100579</v>
      </c>
      <c r="Q82" s="137">
        <v>39309.11</v>
      </c>
      <c r="R82" s="137">
        <v>-1629653.06</v>
      </c>
      <c r="S82" s="137">
        <v>1891796.45</v>
      </c>
      <c r="T82" s="39">
        <v>2005191.09</v>
      </c>
      <c r="V82" s="39">
        <v>513.34</v>
      </c>
      <c r="W82" s="39">
        <v>542798.5</v>
      </c>
      <c r="X82" s="39">
        <v>329458.32</v>
      </c>
      <c r="Y82" s="50">
        <v>1032295.82</v>
      </c>
      <c r="Z82" s="50">
        <v>5260</v>
      </c>
      <c r="AB82" s="50">
        <v>1839869.68</v>
      </c>
      <c r="AC82" s="50">
        <v>10453.34</v>
      </c>
      <c r="AF82" s="122">
        <f t="shared" si="7"/>
        <v>216321.34</v>
      </c>
      <c r="AG82" s="59">
        <f t="shared" si="8"/>
        <v>100579</v>
      </c>
      <c r="AH82" s="56">
        <f t="shared" si="9"/>
        <v>115742.34</v>
      </c>
      <c r="AI82" s="53">
        <f t="shared" si="10"/>
        <v>2877961.25</v>
      </c>
      <c r="AJ82" s="52">
        <f t="shared" si="11"/>
        <v>2887878.84</v>
      </c>
      <c r="AK82" s="56">
        <f t="shared" si="12"/>
        <v>-9917.589999999851</v>
      </c>
    </row>
    <row r="83" spans="1:37">
      <c r="A83" s="1" t="s">
        <v>956</v>
      </c>
      <c r="B83" s="1" t="s">
        <v>957</v>
      </c>
      <c r="C83" s="1">
        <v>1170</v>
      </c>
      <c r="D83" s="1" t="s">
        <v>961</v>
      </c>
      <c r="E83" s="1" t="s">
        <v>1456</v>
      </c>
      <c r="F83" s="38">
        <v>210669.83</v>
      </c>
      <c r="G83" s="38">
        <v>44850</v>
      </c>
      <c r="H83" s="38">
        <v>48409.81</v>
      </c>
      <c r="J83" s="39">
        <v>203552.09</v>
      </c>
      <c r="K83" s="137">
        <v>105744.57</v>
      </c>
      <c r="M83" s="35">
        <v>51444</v>
      </c>
      <c r="Q83" s="137">
        <v>-148662.24</v>
      </c>
      <c r="R83" s="137">
        <v>-1279891.8400000001</v>
      </c>
      <c r="S83" s="137">
        <v>1831896.95</v>
      </c>
      <c r="T83" s="39">
        <v>874955.25</v>
      </c>
      <c r="V83" s="39">
        <v>318.10000000000002</v>
      </c>
      <c r="W83" s="39">
        <v>487115</v>
      </c>
      <c r="X83" s="39">
        <v>400404.8</v>
      </c>
      <c r="Y83" s="50">
        <v>922770.8</v>
      </c>
      <c r="Z83" s="50">
        <v>36983</v>
      </c>
      <c r="AB83" s="50">
        <v>517404.05</v>
      </c>
      <c r="AC83" s="50">
        <v>124847.87</v>
      </c>
      <c r="AE83" s="50">
        <v>2348</v>
      </c>
      <c r="AF83" s="122">
        <f t="shared" si="7"/>
        <v>303929.64</v>
      </c>
      <c r="AG83" s="59">
        <f t="shared" si="8"/>
        <v>51444</v>
      </c>
      <c r="AH83" s="56">
        <f t="shared" si="9"/>
        <v>252485.64</v>
      </c>
      <c r="AI83" s="53">
        <f t="shared" si="10"/>
        <v>1762793.1500000001</v>
      </c>
      <c r="AJ83" s="52">
        <f t="shared" si="11"/>
        <v>1604353.7200000002</v>
      </c>
      <c r="AK83" s="56">
        <f t="shared" si="12"/>
        <v>158439.42999999993</v>
      </c>
    </row>
    <row r="84" spans="1:37">
      <c r="A84" s="1" t="s">
        <v>956</v>
      </c>
      <c r="B84" s="1" t="s">
        <v>957</v>
      </c>
      <c r="C84" s="1">
        <v>1178</v>
      </c>
      <c r="D84" s="1" t="s">
        <v>962</v>
      </c>
      <c r="E84" s="1" t="s">
        <v>1457</v>
      </c>
      <c r="F84" s="38">
        <v>32711.26</v>
      </c>
      <c r="G84" s="38">
        <v>0</v>
      </c>
      <c r="H84" s="38">
        <v>31932.45</v>
      </c>
      <c r="J84" s="39">
        <v>29678.68</v>
      </c>
      <c r="K84" s="137">
        <v>173166.32</v>
      </c>
      <c r="M84" s="35">
        <v>38540</v>
      </c>
      <c r="Q84" s="137">
        <v>-126206806.29000001</v>
      </c>
      <c r="R84" s="137">
        <v>126092982.31</v>
      </c>
      <c r="S84" s="137">
        <v>352730.98</v>
      </c>
      <c r="T84" s="39">
        <v>1196352.53</v>
      </c>
      <c r="V84" s="39">
        <v>80.81</v>
      </c>
      <c r="W84" s="39">
        <v>470630</v>
      </c>
      <c r="X84" s="39">
        <v>877401</v>
      </c>
      <c r="Y84" s="50">
        <v>1449332</v>
      </c>
      <c r="AB84" s="50">
        <v>1038408.72</v>
      </c>
      <c r="AC84" s="50">
        <v>66681.91</v>
      </c>
      <c r="AF84" s="122">
        <f t="shared" si="7"/>
        <v>64643.71</v>
      </c>
      <c r="AG84" s="59">
        <f t="shared" si="8"/>
        <v>38540</v>
      </c>
      <c r="AH84" s="56">
        <f t="shared" si="9"/>
        <v>26103.71</v>
      </c>
      <c r="AI84" s="53">
        <f t="shared" si="10"/>
        <v>2544464.34</v>
      </c>
      <c r="AJ84" s="52">
        <f t="shared" si="11"/>
        <v>2554422.63</v>
      </c>
      <c r="AK84" s="56">
        <f t="shared" si="12"/>
        <v>-9958.2900000000373</v>
      </c>
    </row>
    <row r="85" spans="1:37" s="55" customFormat="1">
      <c r="A85" s="55" t="s">
        <v>956</v>
      </c>
      <c r="B85" s="55" t="s">
        <v>957</v>
      </c>
      <c r="C85" s="55">
        <v>2358</v>
      </c>
      <c r="D85" s="55" t="s">
        <v>963</v>
      </c>
      <c r="E85" s="55" t="s">
        <v>1458</v>
      </c>
      <c r="F85" s="38">
        <v>113414.94</v>
      </c>
      <c r="G85" s="38">
        <v>10000</v>
      </c>
      <c r="H85" s="38">
        <v>37289.11</v>
      </c>
      <c r="I85" s="38"/>
      <c r="J85" s="39">
        <v>2191897.37</v>
      </c>
      <c r="K85" s="137">
        <v>2583565.52</v>
      </c>
      <c r="L85" s="35"/>
      <c r="M85" s="35">
        <v>102859</v>
      </c>
      <c r="N85" s="35"/>
      <c r="O85" s="35"/>
      <c r="P85" s="137"/>
      <c r="Q85" s="137"/>
      <c r="R85" s="137">
        <v>4977622.22</v>
      </c>
      <c r="S85" s="137"/>
      <c r="T85" s="39">
        <v>967480.97</v>
      </c>
      <c r="U85" s="39"/>
      <c r="V85" s="39">
        <v>258.58999999999997</v>
      </c>
      <c r="W85" s="39">
        <v>1308861</v>
      </c>
      <c r="X85" s="39">
        <v>29540</v>
      </c>
      <c r="Y85" s="50">
        <v>1373471</v>
      </c>
      <c r="Z85" s="50">
        <v>22431</v>
      </c>
      <c r="AA85" s="50">
        <v>2880</v>
      </c>
      <c r="AB85" s="50">
        <v>843921.49</v>
      </c>
      <c r="AC85" s="50">
        <v>202751.35</v>
      </c>
      <c r="AD85" s="50"/>
      <c r="AE85" s="50">
        <v>5000</v>
      </c>
      <c r="AF85" s="122">
        <f t="shared" si="7"/>
        <v>160704.04999999999</v>
      </c>
      <c r="AG85" s="59">
        <f t="shared" si="8"/>
        <v>102859</v>
      </c>
      <c r="AH85" s="56">
        <f t="shared" si="9"/>
        <v>57845.049999999988</v>
      </c>
      <c r="AI85" s="53">
        <f t="shared" si="10"/>
        <v>2306140.56</v>
      </c>
      <c r="AJ85" s="52">
        <f t="shared" si="11"/>
        <v>2450454.8400000003</v>
      </c>
      <c r="AK85" s="56">
        <f t="shared" si="12"/>
        <v>-144314.28000000026</v>
      </c>
    </row>
    <row r="86" spans="1:37">
      <c r="D86" s="1" t="s">
        <v>1424</v>
      </c>
      <c r="E86" s="1" t="s">
        <v>1424</v>
      </c>
      <c r="F86" s="38">
        <v>20</v>
      </c>
      <c r="H86" s="38">
        <v>0</v>
      </c>
      <c r="I86" s="38">
        <v>0</v>
      </c>
      <c r="J86" s="39">
        <v>1</v>
      </c>
      <c r="K86" s="137">
        <v>6</v>
      </c>
      <c r="O86" s="35">
        <v>20</v>
      </c>
      <c r="R86" s="137">
        <v>-31309.24</v>
      </c>
      <c r="S86" s="137">
        <v>31316.240000000002</v>
      </c>
      <c r="W86" s="39">
        <v>592612</v>
      </c>
      <c r="X86" s="39">
        <v>315739.21999999997</v>
      </c>
      <c r="Y86" s="50">
        <v>606337</v>
      </c>
      <c r="AA86" s="50">
        <v>19440</v>
      </c>
      <c r="AB86" s="50">
        <v>282574.21999999997</v>
      </c>
      <c r="AF86" s="122">
        <f t="shared" si="7"/>
        <v>20</v>
      </c>
      <c r="AG86" s="59">
        <f t="shared" si="8"/>
        <v>20</v>
      </c>
      <c r="AH86" s="56">
        <f t="shared" si="9"/>
        <v>0</v>
      </c>
      <c r="AI86" s="53">
        <f t="shared" si="10"/>
        <v>908351.22</v>
      </c>
      <c r="AJ86" s="52">
        <f t="shared" si="11"/>
        <v>908351.22</v>
      </c>
      <c r="AK86" s="56">
        <f t="shared" si="12"/>
        <v>0</v>
      </c>
    </row>
    <row r="87" spans="1:37">
      <c r="AF87" s="122"/>
      <c r="AG87" s="59"/>
      <c r="AH87" s="56"/>
      <c r="AI87" s="53"/>
      <c r="AJ87" s="52"/>
    </row>
    <row r="88" spans="1:37">
      <c r="AF88" s="122"/>
      <c r="AG88" s="59"/>
      <c r="AH88" s="56"/>
      <c r="AI88" s="53"/>
      <c r="AJ88" s="52"/>
    </row>
    <row r="89" spans="1:37">
      <c r="AF89" s="122"/>
      <c r="AG89" s="59"/>
      <c r="AH89" s="56"/>
      <c r="AI89" s="53"/>
      <c r="AJ89" s="52"/>
    </row>
    <row r="90" spans="1:37">
      <c r="AF90" s="122"/>
      <c r="AG90" s="59"/>
      <c r="AH90" s="56"/>
      <c r="AI90" s="53"/>
      <c r="AJ90" s="52"/>
    </row>
    <row r="91" spans="1:37">
      <c r="AF91" s="122"/>
      <c r="AG91" s="59"/>
      <c r="AH91" s="56"/>
      <c r="AI91" s="53"/>
      <c r="AJ91" s="52"/>
    </row>
    <row r="92" spans="1:37">
      <c r="AF92" s="122"/>
      <c r="AG92" s="59"/>
      <c r="AH92" s="56"/>
      <c r="AI92" s="53"/>
      <c r="AJ92" s="52"/>
    </row>
    <row r="93" spans="1:37">
      <c r="AF93" s="122"/>
      <c r="AG93" s="59"/>
      <c r="AH93" s="56"/>
      <c r="AI93" s="53"/>
      <c r="AJ93" s="52"/>
    </row>
    <row r="94" spans="1:37">
      <c r="AF94" s="122"/>
      <c r="AG94" s="59"/>
      <c r="AH94" s="56"/>
      <c r="AI94" s="53"/>
      <c r="AJ94" s="52"/>
    </row>
    <row r="95" spans="1:37">
      <c r="AF95" s="122"/>
      <c r="AG95" s="59"/>
      <c r="AH95" s="56"/>
      <c r="AI95" s="53"/>
      <c r="AJ95" s="52"/>
    </row>
    <row r="96" spans="1:37">
      <c r="AF96" s="122"/>
      <c r="AG96" s="59"/>
      <c r="AH96" s="56"/>
      <c r="AI96" s="53"/>
      <c r="AJ96" s="52"/>
    </row>
    <row r="97" spans="32:36">
      <c r="AF97" s="122"/>
      <c r="AG97" s="59"/>
      <c r="AH97" s="56"/>
      <c r="AI97" s="53"/>
      <c r="AJ97" s="52"/>
    </row>
    <row r="98" spans="32:36">
      <c r="AF98" s="122"/>
      <c r="AG98" s="59"/>
      <c r="AH98" s="56"/>
      <c r="AI98" s="53"/>
      <c r="AJ98" s="52"/>
    </row>
    <row r="99" spans="32:36">
      <c r="AF99" s="122"/>
      <c r="AG99" s="59"/>
      <c r="AH99" s="56"/>
      <c r="AI99" s="53"/>
      <c r="AJ99" s="52"/>
    </row>
    <row r="100" spans="32:36">
      <c r="AF100" s="122"/>
      <c r="AG100" s="59"/>
      <c r="AH100" s="56"/>
      <c r="AI100" s="53"/>
      <c r="AJ100" s="52"/>
    </row>
    <row r="101" spans="32:36">
      <c r="AF101" s="122"/>
      <c r="AG101" s="59"/>
      <c r="AH101" s="56"/>
      <c r="AI101" s="53"/>
      <c r="AJ101" s="52"/>
    </row>
    <row r="102" spans="32:36">
      <c r="AF102" s="122"/>
      <c r="AG102" s="59"/>
      <c r="AH102" s="56"/>
      <c r="AI102" s="53"/>
      <c r="AJ102" s="52"/>
    </row>
    <row r="103" spans="32:36">
      <c r="AF103" s="122"/>
      <c r="AG103" s="59"/>
      <c r="AH103" s="56"/>
      <c r="AI103" s="53"/>
      <c r="AJ103" s="52"/>
    </row>
    <row r="104" spans="32:36">
      <c r="AF104" s="122"/>
      <c r="AG104" s="59"/>
      <c r="AH104" s="56"/>
      <c r="AI104" s="53"/>
      <c r="AJ104" s="52"/>
    </row>
    <row r="105" spans="32:36">
      <c r="AF105" s="122"/>
      <c r="AG105" s="59"/>
      <c r="AH105" s="56"/>
      <c r="AI105" s="53"/>
      <c r="AJ105" s="52"/>
    </row>
    <row r="106" spans="32:36">
      <c r="AF106" s="122"/>
      <c r="AG106" s="59"/>
      <c r="AH106" s="56"/>
      <c r="AI106" s="53"/>
      <c r="AJ106" s="52"/>
    </row>
    <row r="107" spans="32:36">
      <c r="AF107" s="122"/>
      <c r="AG107" s="59"/>
      <c r="AH107" s="56"/>
      <c r="AI107" s="53"/>
      <c r="AJ107" s="52"/>
    </row>
    <row r="108" spans="32:36">
      <c r="AF108" s="122"/>
      <c r="AG108" s="59"/>
      <c r="AH108" s="56"/>
      <c r="AI108" s="53"/>
      <c r="AJ108" s="52"/>
    </row>
    <row r="109" spans="32:36">
      <c r="AF109" s="122"/>
      <c r="AG109" s="59"/>
      <c r="AH109" s="56"/>
      <c r="AI109" s="53"/>
      <c r="AJ109" s="52"/>
    </row>
    <row r="110" spans="32:36">
      <c r="AF110" s="122"/>
      <c r="AG110" s="59"/>
      <c r="AH110" s="56"/>
      <c r="AI110" s="53"/>
      <c r="AJ110" s="52"/>
    </row>
    <row r="111" spans="32:36">
      <c r="AF111" s="122"/>
      <c r="AG111" s="59"/>
      <c r="AH111" s="56"/>
      <c r="AI111" s="53"/>
      <c r="AJ111" s="52"/>
    </row>
    <row r="112" spans="32:36">
      <c r="AF112" s="122"/>
      <c r="AG112" s="59"/>
      <c r="AH112" s="56"/>
      <c r="AI112" s="53"/>
      <c r="AJ112" s="52"/>
    </row>
    <row r="113" spans="32:36">
      <c r="AF113" s="122"/>
      <c r="AG113" s="59"/>
      <c r="AH113" s="56"/>
      <c r="AI113" s="53"/>
      <c r="AJ113" s="52"/>
    </row>
    <row r="114" spans="32:36">
      <c r="AF114" s="122"/>
      <c r="AG114" s="59"/>
      <c r="AH114" s="56"/>
      <c r="AI114" s="53"/>
      <c r="AJ114" s="52"/>
    </row>
    <row r="115" spans="32:36">
      <c r="AF115" s="122"/>
      <c r="AG115" s="59"/>
      <c r="AH115" s="56"/>
      <c r="AI115" s="53"/>
      <c r="AJ115" s="52"/>
    </row>
    <row r="116" spans="32:36">
      <c r="AF116" s="122"/>
      <c r="AG116" s="59"/>
      <c r="AH116" s="56"/>
      <c r="AI116" s="53"/>
      <c r="AJ116" s="52"/>
    </row>
    <row r="117" spans="32:36">
      <c r="AF117" s="122"/>
      <c r="AG117" s="59"/>
      <c r="AH117" s="56"/>
      <c r="AI117" s="53"/>
      <c r="AJ117" s="52"/>
    </row>
    <row r="118" spans="32:36">
      <c r="AF118" s="122"/>
      <c r="AG118" s="59"/>
      <c r="AH118" s="56"/>
      <c r="AI118" s="53"/>
      <c r="AJ118" s="52"/>
    </row>
    <row r="119" spans="32:36">
      <c r="AF119" s="122"/>
      <c r="AG119" s="59"/>
      <c r="AH119" s="56"/>
      <c r="AI119" s="53"/>
      <c r="AJ119" s="52"/>
    </row>
    <row r="120" spans="32:36">
      <c r="AF120" s="122"/>
      <c r="AG120" s="59"/>
      <c r="AH120" s="56"/>
      <c r="AI120" s="53"/>
      <c r="AJ120" s="52"/>
    </row>
    <row r="121" spans="32:36">
      <c r="AF121" s="122"/>
      <c r="AG121" s="59"/>
      <c r="AH121" s="56"/>
      <c r="AI121" s="53"/>
      <c r="AJ121" s="52"/>
    </row>
    <row r="122" spans="32:36">
      <c r="AF122" s="122"/>
      <c r="AG122" s="59"/>
      <c r="AH122" s="56"/>
      <c r="AI122" s="53"/>
      <c r="AJ122" s="52"/>
    </row>
    <row r="123" spans="32:36">
      <c r="AF123" s="122"/>
      <c r="AG123" s="59"/>
      <c r="AH123" s="56"/>
      <c r="AI123" s="53"/>
      <c r="AJ123" s="5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2"/>
  <sheetViews>
    <sheetView workbookViewId="0">
      <pane ySplit="2" topLeftCell="A3" activePane="bottomLeft" state="frozen"/>
      <selection activeCell="B12" sqref="B12"/>
      <selection pane="bottomLeft" activeCell="AF1" sqref="F1:AF1048576"/>
    </sheetView>
  </sheetViews>
  <sheetFormatPr defaultRowHeight="14.25"/>
  <cols>
    <col min="1" max="1" width="9" style="1"/>
    <col min="2" max="2" width="19.125" style="1" customWidth="1"/>
    <col min="3" max="3" width="9.375" style="100" bestFit="1" customWidth="1"/>
    <col min="4" max="4" width="30.875" style="1" customWidth="1"/>
    <col min="5" max="5" width="36.625" style="137" customWidth="1"/>
    <col min="6" max="6" width="19.125" style="38" customWidth="1"/>
    <col min="7" max="7" width="13.125" style="38" bestFit="1" customWidth="1"/>
    <col min="8" max="8" width="19.375" style="38" customWidth="1"/>
    <col min="9" max="9" width="16.75" style="38" customWidth="1"/>
    <col min="10" max="10" width="15.875" style="137" bestFit="1" customWidth="1"/>
    <col min="11" max="11" width="15.375" style="137" bestFit="1" customWidth="1"/>
    <col min="12" max="12" width="18.375" style="62" customWidth="1"/>
    <col min="13" max="13" width="19.375" style="62" customWidth="1"/>
    <col min="14" max="14" width="15.25" style="62" bestFit="1" customWidth="1"/>
    <col min="15" max="15" width="14.25" style="62" bestFit="1" customWidth="1"/>
    <col min="16" max="16" width="14.75" style="62" bestFit="1" customWidth="1"/>
    <col min="17" max="17" width="14.625" style="137" bestFit="1" customWidth="1"/>
    <col min="18" max="18" width="15.5" style="137" bestFit="1" customWidth="1"/>
    <col min="19" max="19" width="14.5" style="137" bestFit="1" customWidth="1"/>
    <col min="20" max="20" width="15.125" style="137" bestFit="1" customWidth="1"/>
    <col min="21" max="21" width="13.375" style="35" bestFit="1" customWidth="1"/>
    <col min="22" max="22" width="15.125" style="35" bestFit="1" customWidth="1"/>
    <col min="23" max="23" width="14.25" style="35" bestFit="1" customWidth="1"/>
    <col min="24" max="24" width="15.25" style="35" bestFit="1" customWidth="1"/>
    <col min="25" max="25" width="15.125" style="35" bestFit="1" customWidth="1"/>
    <col min="26" max="26" width="15.25" style="35" bestFit="1" customWidth="1"/>
    <col min="27" max="27" width="15.125" style="39" bestFit="1" customWidth="1"/>
    <col min="28" max="28" width="15.5" style="39" bestFit="1" customWidth="1"/>
    <col min="29" max="29" width="15.25" style="39" bestFit="1" customWidth="1"/>
    <col min="30" max="30" width="15.5" style="39" bestFit="1" customWidth="1"/>
    <col min="31" max="31" width="15.25" style="39" bestFit="1" customWidth="1"/>
    <col min="32" max="32" width="13.375" style="39" bestFit="1" customWidth="1"/>
    <col min="33" max="33" width="15.375" style="137" bestFit="1" customWidth="1"/>
    <col min="34" max="34" width="14.375" style="137" bestFit="1" customWidth="1"/>
    <col min="35" max="35" width="15.375" style="137" bestFit="1" customWidth="1"/>
    <col min="36" max="36" width="13.375" style="137" bestFit="1" customWidth="1"/>
    <col min="37" max="37" width="13.25" style="137" bestFit="1" customWidth="1"/>
    <col min="38" max="39" width="14.25" style="137" bestFit="1" customWidth="1"/>
    <col min="40" max="40" width="13.25" style="137" bestFit="1" customWidth="1"/>
    <col min="41" max="92" width="13.125" style="137" bestFit="1" customWidth="1"/>
    <col min="93" max="93" width="11.375" style="137" bestFit="1" customWidth="1"/>
    <col min="94" max="94" width="13.125" style="137" bestFit="1" customWidth="1"/>
    <col min="95" max="95" width="11.375" style="137" bestFit="1" customWidth="1"/>
    <col min="96" max="192" width="13.125" style="137" bestFit="1" customWidth="1"/>
    <col min="193" max="193" width="11.375" style="137" bestFit="1" customWidth="1"/>
    <col min="194" max="198" width="13.125" style="137" bestFit="1" customWidth="1"/>
    <col min="199" max="199" width="11.375" style="137" bestFit="1" customWidth="1"/>
    <col min="200" max="200" width="13.125" style="137" bestFit="1" customWidth="1"/>
    <col min="201" max="16384" width="9" style="137"/>
  </cols>
  <sheetData>
    <row r="1" spans="1:32">
      <c r="E1" s="137" t="s">
        <v>1413</v>
      </c>
      <c r="F1" s="38" t="s">
        <v>1597</v>
      </c>
      <c r="G1" s="38" t="s">
        <v>1599</v>
      </c>
      <c r="H1" s="38" t="s">
        <v>1601</v>
      </c>
      <c r="I1" s="38" t="s">
        <v>1662</v>
      </c>
      <c r="J1" s="137" t="s">
        <v>1603</v>
      </c>
      <c r="K1" s="137" t="s">
        <v>1605</v>
      </c>
      <c r="L1" s="62" t="s">
        <v>1611</v>
      </c>
      <c r="M1" s="62" t="s">
        <v>1613</v>
      </c>
      <c r="N1" s="62" t="s">
        <v>1668</v>
      </c>
      <c r="O1" s="62" t="s">
        <v>1615</v>
      </c>
      <c r="P1" s="62" t="s">
        <v>1617</v>
      </c>
      <c r="Q1" s="137" t="s">
        <v>1619</v>
      </c>
      <c r="R1" s="137" t="s">
        <v>90</v>
      </c>
      <c r="S1" s="137" t="s">
        <v>1621</v>
      </c>
      <c r="T1" s="137" t="s">
        <v>1623</v>
      </c>
      <c r="U1" s="35" t="s">
        <v>1626</v>
      </c>
      <c r="V1" s="35" t="s">
        <v>1628</v>
      </c>
      <c r="W1" s="35" t="s">
        <v>1630</v>
      </c>
      <c r="X1" s="35" t="s">
        <v>1632</v>
      </c>
      <c r="Y1" s="35" t="s">
        <v>1636</v>
      </c>
      <c r="Z1" s="35" t="s">
        <v>1638</v>
      </c>
      <c r="AA1" s="39" t="s">
        <v>1640</v>
      </c>
      <c r="AB1" s="39" t="s">
        <v>1642</v>
      </c>
      <c r="AC1" s="39" t="s">
        <v>1644</v>
      </c>
      <c r="AD1" s="39" t="s">
        <v>1646</v>
      </c>
      <c r="AE1" s="39" t="s">
        <v>1648</v>
      </c>
      <c r="AF1" s="39" t="s">
        <v>1652</v>
      </c>
    </row>
    <row r="2" spans="1:32">
      <c r="E2" s="137" t="s">
        <v>1414</v>
      </c>
      <c r="F2" s="38" t="s">
        <v>1598</v>
      </c>
      <c r="G2" s="38" t="s">
        <v>1600</v>
      </c>
      <c r="H2" s="38" t="s">
        <v>1602</v>
      </c>
      <c r="I2" s="38" t="s">
        <v>1663</v>
      </c>
      <c r="J2" s="137" t="s">
        <v>1604</v>
      </c>
      <c r="K2" s="137" t="s">
        <v>1606</v>
      </c>
      <c r="L2" s="62" t="s">
        <v>1612</v>
      </c>
      <c r="M2" s="62" t="s">
        <v>1614</v>
      </c>
      <c r="N2" s="62" t="s">
        <v>1669</v>
      </c>
      <c r="O2" s="62" t="s">
        <v>1616</v>
      </c>
      <c r="P2" s="62" t="s">
        <v>1618</v>
      </c>
      <c r="Q2" s="137" t="s">
        <v>1620</v>
      </c>
      <c r="R2" s="137" t="s">
        <v>97</v>
      </c>
      <c r="S2" s="137" t="s">
        <v>1622</v>
      </c>
      <c r="T2" s="137" t="s">
        <v>0</v>
      </c>
      <c r="U2" s="35" t="s">
        <v>1627</v>
      </c>
      <c r="V2" s="35" t="s">
        <v>1629</v>
      </c>
      <c r="W2" s="35" t="s">
        <v>1631</v>
      </c>
      <c r="X2" s="35" t="s">
        <v>1633</v>
      </c>
      <c r="Y2" s="35" t="s">
        <v>1637</v>
      </c>
      <c r="Z2" s="35" t="s">
        <v>1639</v>
      </c>
      <c r="AA2" s="39" t="s">
        <v>1641</v>
      </c>
      <c r="AB2" s="39" t="s">
        <v>1643</v>
      </c>
      <c r="AC2" s="39" t="s">
        <v>1645</v>
      </c>
      <c r="AD2" s="39" t="s">
        <v>1647</v>
      </c>
      <c r="AE2" s="39" t="s">
        <v>1649</v>
      </c>
      <c r="AF2" s="39" t="s">
        <v>1653</v>
      </c>
    </row>
    <row r="3" spans="1:32">
      <c r="E3" s="137" t="s">
        <v>1415</v>
      </c>
      <c r="F3" s="38">
        <v>97490401.120000005</v>
      </c>
      <c r="G3" s="38">
        <v>1863533.59</v>
      </c>
      <c r="H3" s="38">
        <v>15050069.689999999</v>
      </c>
      <c r="I3" s="38">
        <v>1401680.3</v>
      </c>
      <c r="J3" s="137">
        <v>113947538.40000001</v>
      </c>
      <c r="K3" s="137">
        <v>31588721.699999999</v>
      </c>
      <c r="L3" s="62">
        <v>237615.44</v>
      </c>
      <c r="M3" s="62">
        <v>515751.3</v>
      </c>
      <c r="N3" s="62">
        <v>11874028.710000001</v>
      </c>
      <c r="O3" s="62">
        <v>754403</v>
      </c>
      <c r="P3" s="62">
        <v>7235210.4199999999</v>
      </c>
      <c r="Q3" s="137">
        <v>10000</v>
      </c>
      <c r="R3" s="137">
        <v>2755891.57</v>
      </c>
      <c r="S3" s="137">
        <v>-95816898.159999996</v>
      </c>
      <c r="T3" s="137">
        <v>334888304.39999998</v>
      </c>
      <c r="U3" s="35">
        <v>522.45000000000005</v>
      </c>
      <c r="V3" s="35">
        <v>199876873.65000001</v>
      </c>
      <c r="W3" s="35">
        <v>12325939</v>
      </c>
      <c r="X3" s="35">
        <v>134945.70000000001</v>
      </c>
      <c r="Y3" s="35">
        <v>190480288.50999999</v>
      </c>
      <c r="Z3" s="35">
        <v>26357182.670000002</v>
      </c>
      <c r="AA3" s="39">
        <v>278279997.48000002</v>
      </c>
      <c r="AB3" s="39">
        <v>1607194.77</v>
      </c>
      <c r="AC3" s="39">
        <v>2512741.83</v>
      </c>
      <c r="AD3" s="39">
        <v>105803101.41</v>
      </c>
      <c r="AE3" s="39">
        <v>38272547.5</v>
      </c>
      <c r="AF3" s="39">
        <v>3812530.87</v>
      </c>
    </row>
    <row r="4" spans="1:32">
      <c r="D4" s="34" t="str">
        <f>E4</f>
        <v>00493 สำนักงานสาธารณสุขอำเภอเมืองสกลนคร</v>
      </c>
      <c r="E4" s="137" t="s">
        <v>1425</v>
      </c>
      <c r="F4" s="38">
        <v>92332.86</v>
      </c>
      <c r="H4" s="38">
        <v>186714</v>
      </c>
      <c r="J4" s="137">
        <v>2</v>
      </c>
      <c r="K4" s="137">
        <v>18203</v>
      </c>
      <c r="S4" s="137">
        <v>183004.65</v>
      </c>
      <c r="T4" s="137">
        <v>2137333.04</v>
      </c>
      <c r="X4" s="35">
        <v>15.32</v>
      </c>
      <c r="Y4" s="35">
        <v>842652</v>
      </c>
      <c r="Z4" s="35">
        <v>2743099.84</v>
      </c>
      <c r="AA4" s="39">
        <v>1864017</v>
      </c>
      <c r="AB4" s="39">
        <v>3866</v>
      </c>
      <c r="AC4" s="39">
        <v>34605</v>
      </c>
      <c r="AD4" s="39">
        <v>115283.99</v>
      </c>
      <c r="AE4" s="39">
        <v>2174081</v>
      </c>
      <c r="AF4" s="39">
        <v>1417000</v>
      </c>
    </row>
    <row r="5" spans="1:32">
      <c r="D5" s="34" t="str">
        <f t="shared" ref="D5:D8" si="0">E5</f>
        <v>00494 สำนักงานสาธารณสุขอำเภอกุสุมาลย์</v>
      </c>
      <c r="E5" s="137" t="s">
        <v>1426</v>
      </c>
      <c r="F5" s="38">
        <v>0</v>
      </c>
      <c r="H5" s="38">
        <v>58860</v>
      </c>
      <c r="J5" s="137">
        <v>3</v>
      </c>
      <c r="K5" s="137">
        <v>4</v>
      </c>
      <c r="S5" s="137">
        <v>1313025.3400000001</v>
      </c>
      <c r="Y5" s="35">
        <v>918162</v>
      </c>
      <c r="Z5" s="35">
        <v>587702.64</v>
      </c>
      <c r="AA5" s="39">
        <v>1108649</v>
      </c>
      <c r="AD5" s="39">
        <v>326883.64</v>
      </c>
      <c r="AE5" s="39">
        <v>1311714.3400000001</v>
      </c>
      <c r="AF5" s="39">
        <v>12776</v>
      </c>
    </row>
    <row r="6" spans="1:32">
      <c r="D6" s="34" t="str">
        <f t="shared" si="0"/>
        <v>00495 สำนักงานสาธารณสุขอำเภอกุดบาก</v>
      </c>
      <c r="E6" s="137" t="s">
        <v>1427</v>
      </c>
      <c r="F6" s="38">
        <v>1775.22</v>
      </c>
      <c r="H6" s="38">
        <v>141829.04999999999</v>
      </c>
      <c r="J6" s="137">
        <v>3</v>
      </c>
      <c r="K6" s="137">
        <v>8016</v>
      </c>
      <c r="P6" s="62">
        <v>11800</v>
      </c>
      <c r="S6" s="137">
        <v>199684.36</v>
      </c>
      <c r="T6" s="137">
        <v>48313.33</v>
      </c>
      <c r="X6" s="35">
        <v>111.7</v>
      </c>
      <c r="Y6" s="35">
        <v>1110506</v>
      </c>
      <c r="Z6" s="35">
        <v>579387.25</v>
      </c>
      <c r="AA6" s="39">
        <v>1155186</v>
      </c>
      <c r="AD6" s="39">
        <v>437828.2</v>
      </c>
      <c r="AE6" s="39">
        <v>205165.17</v>
      </c>
    </row>
    <row r="7" spans="1:32">
      <c r="D7" s="34" t="str">
        <f t="shared" si="0"/>
        <v>00496 สำนักงานสาธารณสุขอำเภอพรรณานิคม</v>
      </c>
      <c r="E7" s="137" t="s">
        <v>1428</v>
      </c>
      <c r="F7" s="38">
        <v>937566.66</v>
      </c>
      <c r="H7" s="38">
        <v>134710.25</v>
      </c>
      <c r="J7" s="137">
        <v>-9498</v>
      </c>
      <c r="K7" s="137">
        <v>45</v>
      </c>
      <c r="S7" s="137">
        <v>-294746.49</v>
      </c>
      <c r="T7" s="137">
        <v>1340107.9099999999</v>
      </c>
      <c r="X7" s="35">
        <v>113.65</v>
      </c>
      <c r="Y7" s="35">
        <v>698054</v>
      </c>
      <c r="Z7" s="35">
        <v>2221611.7799999998</v>
      </c>
      <c r="AA7" s="39">
        <v>1116345.33</v>
      </c>
      <c r="AD7" s="39">
        <v>203288.2</v>
      </c>
      <c r="AE7" s="39">
        <v>930843.41</v>
      </c>
      <c r="AF7" s="39">
        <v>651840</v>
      </c>
    </row>
    <row r="8" spans="1:32">
      <c r="D8" s="34" t="str">
        <f t="shared" si="0"/>
        <v>00497 สำนักงานสาธารณสุขอำเภอพังโคน</v>
      </c>
      <c r="E8" s="137" t="s">
        <v>1429</v>
      </c>
      <c r="F8" s="38">
        <v>672802.29</v>
      </c>
      <c r="H8" s="38">
        <v>11712</v>
      </c>
      <c r="J8" s="137">
        <v>1679502</v>
      </c>
      <c r="K8" s="137">
        <v>44014</v>
      </c>
      <c r="S8" s="137">
        <v>-2097665.2000000002</v>
      </c>
      <c r="T8" s="137">
        <v>4100398.35</v>
      </c>
      <c r="X8" s="35">
        <v>287.45</v>
      </c>
      <c r="Y8" s="35">
        <v>913904</v>
      </c>
      <c r="Z8" s="35">
        <v>1534508.86</v>
      </c>
      <c r="AA8" s="39">
        <v>1650004.75</v>
      </c>
      <c r="AB8" s="39">
        <v>3500</v>
      </c>
      <c r="AC8" s="39">
        <v>54227</v>
      </c>
      <c r="AD8" s="39">
        <v>220084.14</v>
      </c>
      <c r="AE8" s="39">
        <v>115587.28</v>
      </c>
    </row>
    <row r="9" spans="1:32">
      <c r="D9" s="34" t="str">
        <f>E9</f>
        <v>00498 สำนักงานสาธารณสุขอำเภอวาริชภูมิ</v>
      </c>
      <c r="E9" s="137" t="s">
        <v>1430</v>
      </c>
      <c r="F9" s="38">
        <v>44243.38</v>
      </c>
      <c r="H9" s="38">
        <v>23963.37</v>
      </c>
      <c r="J9" s="137">
        <v>4</v>
      </c>
      <c r="K9" s="137">
        <v>335</v>
      </c>
      <c r="S9" s="137">
        <v>302090.71000000002</v>
      </c>
      <c r="X9" s="35">
        <v>9.2200000000000006</v>
      </c>
      <c r="Y9" s="35">
        <v>829070</v>
      </c>
      <c r="Z9" s="35">
        <v>589619.81999999995</v>
      </c>
      <c r="AA9" s="39">
        <v>970228</v>
      </c>
      <c r="AC9" s="39">
        <v>111149.5</v>
      </c>
      <c r="AD9" s="39">
        <v>47709.21</v>
      </c>
      <c r="AE9" s="39">
        <v>272357.28999999998</v>
      </c>
      <c r="AF9" s="39">
        <v>250800</v>
      </c>
    </row>
    <row r="10" spans="1:32">
      <c r="D10" s="34" t="str">
        <f t="shared" ref="D10:D21" si="1">E10</f>
        <v>00499 สำนักงานสาธารณสุขอำเภอนิคมน้ำอูน</v>
      </c>
      <c r="E10" s="137" t="s">
        <v>1431</v>
      </c>
      <c r="F10" s="38">
        <v>36867.43</v>
      </c>
      <c r="H10" s="38">
        <v>97624.99</v>
      </c>
      <c r="J10" s="137">
        <v>1</v>
      </c>
      <c r="K10" s="137">
        <v>25</v>
      </c>
      <c r="S10" s="137">
        <v>31508.799999999999</v>
      </c>
      <c r="X10" s="35">
        <v>25.68</v>
      </c>
      <c r="Y10" s="35">
        <v>1154560.5</v>
      </c>
      <c r="Z10" s="35">
        <v>333758.06</v>
      </c>
      <c r="AA10" s="39">
        <v>1349744.75</v>
      </c>
      <c r="AC10" s="39">
        <v>11122</v>
      </c>
      <c r="AD10" s="39">
        <v>24467.87</v>
      </c>
    </row>
    <row r="11" spans="1:32">
      <c r="D11" s="34" t="str">
        <f t="shared" si="1"/>
        <v>00500 สำนักงานสาธารณสุขอำเภอวานรนิวาส</v>
      </c>
      <c r="E11" s="137" t="s">
        <v>1432</v>
      </c>
      <c r="F11" s="38">
        <v>1296182.79</v>
      </c>
      <c r="H11" s="38">
        <v>52908.51</v>
      </c>
      <c r="J11" s="137">
        <v>4</v>
      </c>
      <c r="K11" s="137">
        <v>59</v>
      </c>
      <c r="S11" s="137">
        <v>-763990.9</v>
      </c>
      <c r="T11" s="137">
        <v>1542339.31</v>
      </c>
      <c r="Y11" s="35">
        <v>725638.5</v>
      </c>
      <c r="Z11" s="35">
        <v>3019890.03</v>
      </c>
      <c r="AA11" s="39">
        <v>2104743.5</v>
      </c>
      <c r="AB11" s="39">
        <v>24955</v>
      </c>
      <c r="AC11" s="39">
        <v>59929.72</v>
      </c>
      <c r="AD11" s="39">
        <v>263733.76000000001</v>
      </c>
      <c r="AE11" s="39">
        <v>721360.66</v>
      </c>
    </row>
    <row r="12" spans="1:32">
      <c r="D12" s="34" t="str">
        <f t="shared" si="1"/>
        <v>00501 สำนักงานสาธารณสุขอำเภอคำตากล้า</v>
      </c>
      <c r="E12" s="137" t="s">
        <v>1433</v>
      </c>
      <c r="F12" s="38">
        <v>258399.15</v>
      </c>
      <c r="H12" s="38">
        <v>25894</v>
      </c>
      <c r="J12" s="137">
        <v>1441672.12</v>
      </c>
      <c r="K12" s="137">
        <v>19918.66</v>
      </c>
      <c r="S12" s="137">
        <v>1283468.8600000001</v>
      </c>
      <c r="T12" s="137">
        <v>264320</v>
      </c>
      <c r="X12" s="35">
        <v>58.16</v>
      </c>
      <c r="Y12" s="35">
        <v>2092495</v>
      </c>
      <c r="Z12" s="35">
        <v>723036.33</v>
      </c>
      <c r="AA12" s="39">
        <v>2262310</v>
      </c>
      <c r="AC12" s="39">
        <v>5095</v>
      </c>
      <c r="AD12" s="39">
        <v>293352.03999999998</v>
      </c>
      <c r="AE12" s="39">
        <v>56737.38</v>
      </c>
    </row>
    <row r="13" spans="1:32">
      <c r="D13" s="34" t="str">
        <f t="shared" si="1"/>
        <v>00502 สำนักงานสาธารณสุขอำเภอบ้านม่วง</v>
      </c>
      <c r="E13" s="137" t="s">
        <v>1434</v>
      </c>
      <c r="F13" s="38">
        <v>1261493.72</v>
      </c>
      <c r="H13" s="38">
        <v>96693.09</v>
      </c>
      <c r="J13" s="137">
        <v>7</v>
      </c>
      <c r="K13" s="137">
        <v>83</v>
      </c>
      <c r="S13" s="137">
        <v>-758401.5</v>
      </c>
      <c r="T13" s="137">
        <v>1861495</v>
      </c>
      <c r="X13" s="35">
        <v>997</v>
      </c>
      <c r="Y13" s="35">
        <v>1658001.7</v>
      </c>
      <c r="Z13" s="35">
        <v>2197257.25</v>
      </c>
      <c r="AA13" s="39">
        <v>1969270.7</v>
      </c>
      <c r="AC13" s="39">
        <v>23880</v>
      </c>
      <c r="AD13" s="39">
        <v>244256.57</v>
      </c>
      <c r="AE13" s="39">
        <v>805165.37</v>
      </c>
      <c r="AF13" s="39">
        <v>558500</v>
      </c>
    </row>
    <row r="14" spans="1:32">
      <c r="A14" s="114"/>
      <c r="B14" s="114"/>
      <c r="C14" s="114"/>
      <c r="D14" s="34" t="str">
        <f t="shared" si="1"/>
        <v>00503 สำนักงานสาธารณสุขอำเภออากาศอำนวย</v>
      </c>
      <c r="E14" s="143" t="s">
        <v>1592</v>
      </c>
      <c r="F14" s="146">
        <v>5291.12</v>
      </c>
      <c r="G14" s="146"/>
      <c r="H14" s="146">
        <v>18465</v>
      </c>
      <c r="I14" s="146"/>
      <c r="J14" s="143">
        <v>4</v>
      </c>
      <c r="K14" s="143">
        <v>7</v>
      </c>
      <c r="L14" s="294"/>
      <c r="S14" s="137">
        <v>2205705.31</v>
      </c>
      <c r="T14" s="137">
        <v>67993.5</v>
      </c>
      <c r="X14" s="35">
        <v>21.04</v>
      </c>
      <c r="Y14" s="35">
        <v>903010.5</v>
      </c>
      <c r="Z14" s="35">
        <v>718550</v>
      </c>
      <c r="AA14" s="39">
        <v>1118760.5</v>
      </c>
      <c r="AD14" s="39">
        <v>12150</v>
      </c>
      <c r="AE14" s="39">
        <v>2237802.73</v>
      </c>
      <c r="AF14" s="39">
        <v>502800</v>
      </c>
    </row>
    <row r="15" spans="1:32">
      <c r="D15" s="34" t="str">
        <f t="shared" si="1"/>
        <v>00504 สำนักงานสาธารณสุขอำเภอสว่างแดนดิน</v>
      </c>
      <c r="E15" s="137" t="s">
        <v>1435</v>
      </c>
      <c r="F15" s="38">
        <v>1621603.2</v>
      </c>
      <c r="H15" s="38">
        <v>159407</v>
      </c>
      <c r="I15" s="38">
        <v>981216</v>
      </c>
      <c r="J15" s="137">
        <v>5</v>
      </c>
      <c r="K15" s="137">
        <v>6</v>
      </c>
      <c r="S15" s="137">
        <v>379822.65</v>
      </c>
      <c r="T15" s="137">
        <v>1790913.12</v>
      </c>
      <c r="X15" s="35">
        <v>1.0900000000000001</v>
      </c>
      <c r="Y15" s="35">
        <v>674383.5</v>
      </c>
      <c r="Z15" s="35">
        <v>3579137.48</v>
      </c>
      <c r="AA15" s="39">
        <v>2354070.75</v>
      </c>
      <c r="AC15" s="39">
        <v>98460</v>
      </c>
      <c r="AD15" s="39">
        <v>20083.23</v>
      </c>
      <c r="AE15" s="39">
        <v>1189406.6599999999</v>
      </c>
    </row>
    <row r="16" spans="1:32">
      <c r="D16" s="34" t="str">
        <f t="shared" si="1"/>
        <v>00505 สำนักงานสาธารณสุขอำเภอส่องดาว</v>
      </c>
      <c r="E16" s="137" t="s">
        <v>1436</v>
      </c>
      <c r="F16" s="38">
        <v>41064.410000000003</v>
      </c>
      <c r="J16" s="137">
        <v>6</v>
      </c>
      <c r="K16" s="137">
        <v>20</v>
      </c>
      <c r="P16" s="62">
        <v>25080</v>
      </c>
      <c r="S16" s="137">
        <v>-400212.27</v>
      </c>
      <c r="T16" s="137">
        <v>1659646.7</v>
      </c>
      <c r="X16" s="35">
        <v>209.38</v>
      </c>
      <c r="Y16" s="35">
        <v>1221861.5</v>
      </c>
      <c r="Z16" s="35">
        <v>338000.86</v>
      </c>
      <c r="AA16" s="39">
        <v>1300989.75</v>
      </c>
      <c r="AD16" s="39">
        <v>58872.61</v>
      </c>
      <c r="AE16" s="39">
        <v>1250533.3999999999</v>
      </c>
      <c r="AF16" s="39">
        <v>193100</v>
      </c>
    </row>
    <row r="17" spans="1:32">
      <c r="D17" s="34" t="str">
        <f t="shared" si="1"/>
        <v>00506 สำนักงานสาธารณสุขอำเภอเต่างอย</v>
      </c>
      <c r="E17" s="137" t="s">
        <v>1437</v>
      </c>
      <c r="F17" s="38">
        <v>38109.33</v>
      </c>
      <c r="H17" s="38">
        <v>95384</v>
      </c>
      <c r="J17" s="137">
        <v>4</v>
      </c>
      <c r="K17" s="137">
        <v>26</v>
      </c>
      <c r="S17" s="137">
        <v>470009.39</v>
      </c>
      <c r="T17" s="137">
        <v>385124.66</v>
      </c>
      <c r="X17" s="35">
        <v>45.09</v>
      </c>
      <c r="Y17" s="35">
        <v>2014501.5</v>
      </c>
      <c r="Z17" s="35">
        <v>549821.38</v>
      </c>
      <c r="AA17" s="39">
        <v>2194236.5</v>
      </c>
      <c r="AC17" s="39">
        <v>32188</v>
      </c>
      <c r="AD17" s="39">
        <v>296490.90999999997</v>
      </c>
      <c r="AE17" s="39">
        <v>763063.28</v>
      </c>
    </row>
    <row r="18" spans="1:32">
      <c r="D18" s="34" t="str">
        <f t="shared" si="1"/>
        <v>00507 สำนักงานสาธารณสุขอำเภอโคกศรีสุพรรณ</v>
      </c>
      <c r="E18" s="137" t="s">
        <v>1438</v>
      </c>
      <c r="F18" s="38">
        <v>18383.939999999999</v>
      </c>
      <c r="H18" s="38">
        <v>79258.31</v>
      </c>
      <c r="J18" s="137">
        <v>3</v>
      </c>
      <c r="K18" s="137">
        <v>149518</v>
      </c>
      <c r="S18" s="137">
        <v>1184488.93</v>
      </c>
      <c r="T18" s="137">
        <v>110871.66</v>
      </c>
      <c r="X18" s="35">
        <v>2.5499999999999998</v>
      </c>
      <c r="Y18" s="35">
        <v>1658969.5</v>
      </c>
      <c r="Z18" s="35">
        <v>507638.64</v>
      </c>
      <c r="AA18" s="39">
        <v>2079774.5</v>
      </c>
      <c r="AB18" s="39">
        <v>3150</v>
      </c>
      <c r="AC18" s="39">
        <v>7215.7</v>
      </c>
      <c r="AD18" s="39">
        <v>82068.429999999993</v>
      </c>
      <c r="AE18" s="39">
        <v>1042599.4</v>
      </c>
    </row>
    <row r="19" spans="1:32">
      <c r="D19" s="34" t="str">
        <f t="shared" si="1"/>
        <v>00508 สำนักงานสาธารณสุขอำเภอเจริญศิลป์</v>
      </c>
      <c r="E19" s="137" t="s">
        <v>1439</v>
      </c>
      <c r="F19" s="38">
        <v>955.11</v>
      </c>
      <c r="I19" s="38">
        <v>379864.3</v>
      </c>
      <c r="J19" s="137">
        <v>518918.67</v>
      </c>
      <c r="K19" s="137">
        <v>15</v>
      </c>
      <c r="S19" s="137">
        <v>55411.28</v>
      </c>
      <c r="T19" s="137">
        <v>1642759</v>
      </c>
      <c r="X19" s="35">
        <v>3.8</v>
      </c>
      <c r="Y19" s="35">
        <v>1152694.5</v>
      </c>
      <c r="Z19" s="35">
        <v>537825.76</v>
      </c>
      <c r="AA19" s="39">
        <v>1671851</v>
      </c>
      <c r="AD19" s="39">
        <v>18669.259999999998</v>
      </c>
      <c r="AE19" s="39">
        <v>798421</v>
      </c>
    </row>
    <row r="20" spans="1:32">
      <c r="D20" s="34" t="str">
        <f t="shared" si="1"/>
        <v>00509 สำนักงานสาธารณสุขอำเภอโพนนาแก้ว</v>
      </c>
      <c r="E20" s="137" t="s">
        <v>1440</v>
      </c>
      <c r="F20" s="38">
        <v>618.67999999999995</v>
      </c>
      <c r="H20" s="38">
        <v>38616.550000000003</v>
      </c>
      <c r="J20" s="137">
        <v>2</v>
      </c>
      <c r="K20" s="137">
        <v>29</v>
      </c>
      <c r="S20" s="137">
        <v>78575.83</v>
      </c>
      <c r="T20" s="137">
        <v>36752</v>
      </c>
      <c r="X20" s="35">
        <v>1.23</v>
      </c>
      <c r="Y20" s="35">
        <v>1789662</v>
      </c>
      <c r="Z20" s="35">
        <v>221561.51</v>
      </c>
      <c r="AA20" s="39">
        <v>1884268.5</v>
      </c>
      <c r="AC20" s="39">
        <v>21370.7</v>
      </c>
      <c r="AD20" s="39">
        <v>66967.759999999995</v>
      </c>
      <c r="AE20" s="39">
        <v>114679.38</v>
      </c>
    </row>
    <row r="21" spans="1:32">
      <c r="D21" s="34" t="str">
        <f t="shared" si="1"/>
        <v>00510 สำนักงานสาธารณสุขอำเภอภูพาน</v>
      </c>
      <c r="E21" s="137" t="s">
        <v>1441</v>
      </c>
      <c r="F21" s="38">
        <v>63449.21</v>
      </c>
      <c r="H21" s="38">
        <v>75402.350000000006</v>
      </c>
      <c r="J21" s="137">
        <v>3</v>
      </c>
      <c r="K21" s="137">
        <v>58</v>
      </c>
      <c r="R21" s="137">
        <v>30799.5</v>
      </c>
      <c r="T21" s="137">
        <v>67333.5</v>
      </c>
      <c r="X21" s="35">
        <v>64.87</v>
      </c>
      <c r="Y21" s="35">
        <v>1478883</v>
      </c>
      <c r="Z21" s="35">
        <v>270989.90999999997</v>
      </c>
      <c r="AA21" s="39">
        <v>1560009</v>
      </c>
      <c r="AC21" s="39">
        <v>40980</v>
      </c>
      <c r="AD21" s="39">
        <v>106232.56</v>
      </c>
      <c r="AE21" s="39">
        <v>1936.66</v>
      </c>
    </row>
    <row r="22" spans="1:32">
      <c r="A22" s="1" t="s">
        <v>967</v>
      </c>
      <c r="B22" s="1" t="s">
        <v>969</v>
      </c>
      <c r="C22" s="100">
        <v>4000</v>
      </c>
      <c r="D22" s="1" t="s">
        <v>971</v>
      </c>
      <c r="E22" s="137" t="s">
        <v>971</v>
      </c>
      <c r="F22" s="38">
        <v>560774.82999999996</v>
      </c>
      <c r="G22" s="38">
        <v>54360.72</v>
      </c>
      <c r="H22" s="38">
        <v>672168.95999999996</v>
      </c>
      <c r="J22" s="137">
        <v>262364</v>
      </c>
      <c r="K22" s="137">
        <v>470612.2</v>
      </c>
      <c r="P22" s="62">
        <v>219.87</v>
      </c>
      <c r="S22" s="137">
        <v>1383049.94</v>
      </c>
      <c r="V22" s="35">
        <v>2061865.16</v>
      </c>
      <c r="W22" s="35">
        <v>57800</v>
      </c>
      <c r="X22" s="35">
        <v>1186.96</v>
      </c>
      <c r="Y22" s="35">
        <v>1356260</v>
      </c>
      <c r="AA22" s="39">
        <v>1602306</v>
      </c>
      <c r="AB22" s="39">
        <v>800</v>
      </c>
      <c r="AC22" s="39">
        <v>7200</v>
      </c>
      <c r="AD22" s="39">
        <v>1073471.45</v>
      </c>
      <c r="AE22" s="39">
        <v>153195.76999999999</v>
      </c>
      <c r="AF22" s="39">
        <v>3128</v>
      </c>
    </row>
    <row r="23" spans="1:32">
      <c r="A23" s="1" t="s">
        <v>967</v>
      </c>
      <c r="B23" s="1" t="s">
        <v>969</v>
      </c>
      <c r="C23" s="100">
        <v>9196</v>
      </c>
      <c r="D23" s="1" t="s">
        <v>972</v>
      </c>
      <c r="E23" s="137" t="s">
        <v>972</v>
      </c>
      <c r="F23" s="38">
        <v>475664.95</v>
      </c>
      <c r="H23" s="38">
        <v>64690.16</v>
      </c>
      <c r="J23" s="137">
        <v>247230.96</v>
      </c>
      <c r="K23" s="137">
        <v>230832.13</v>
      </c>
      <c r="P23" s="62">
        <v>59409.7</v>
      </c>
      <c r="S23" s="137">
        <v>-1534783.6</v>
      </c>
      <c r="T23" s="137">
        <v>2340148.79</v>
      </c>
      <c r="V23" s="35">
        <v>1151901.54</v>
      </c>
      <c r="X23" s="35">
        <v>1173.3599999999999</v>
      </c>
      <c r="Y23" s="35">
        <v>1083340</v>
      </c>
      <c r="AA23" s="39">
        <v>1396938</v>
      </c>
      <c r="AD23" s="39">
        <v>401067.15</v>
      </c>
      <c r="AE23" s="39">
        <v>279266.44</v>
      </c>
      <c r="AF23" s="39">
        <v>5500</v>
      </c>
    </row>
    <row r="24" spans="1:32">
      <c r="A24" s="1" t="s">
        <v>967</v>
      </c>
      <c r="B24" s="1" t="s">
        <v>969</v>
      </c>
      <c r="C24" s="100">
        <v>4170</v>
      </c>
      <c r="D24" s="1" t="s">
        <v>973</v>
      </c>
      <c r="E24" s="137" t="s">
        <v>973</v>
      </c>
      <c r="F24" s="38">
        <v>409651.65</v>
      </c>
      <c r="G24" s="38">
        <v>126636.44</v>
      </c>
      <c r="H24" s="38">
        <v>204898.05</v>
      </c>
      <c r="J24" s="137">
        <v>229887.58</v>
      </c>
      <c r="K24" s="137">
        <v>220809.91</v>
      </c>
      <c r="P24" s="62">
        <v>8958.5300000000007</v>
      </c>
      <c r="S24" s="137">
        <v>-1271469.49</v>
      </c>
      <c r="T24" s="137">
        <v>2461151.44</v>
      </c>
      <c r="V24" s="35">
        <v>1497292.57</v>
      </c>
      <c r="W24" s="35">
        <v>3650</v>
      </c>
      <c r="X24" s="35">
        <v>1002.59</v>
      </c>
      <c r="Y24" s="35">
        <v>1788480</v>
      </c>
      <c r="AA24" s="39">
        <v>2182419</v>
      </c>
      <c r="AB24" s="39">
        <v>14056</v>
      </c>
      <c r="AD24" s="39">
        <v>1009599.34</v>
      </c>
      <c r="AE24" s="39">
        <v>87396.67</v>
      </c>
      <c r="AF24" s="39">
        <v>3711</v>
      </c>
    </row>
    <row r="25" spans="1:32">
      <c r="A25" s="1" t="s">
        <v>967</v>
      </c>
      <c r="B25" s="1" t="s">
        <v>969</v>
      </c>
      <c r="C25" s="100">
        <v>2125</v>
      </c>
      <c r="D25" s="1" t="s">
        <v>974</v>
      </c>
      <c r="E25" s="137" t="s">
        <v>974</v>
      </c>
      <c r="F25" s="38">
        <v>638444.63</v>
      </c>
      <c r="G25" s="38">
        <v>27455.99</v>
      </c>
      <c r="H25" s="38">
        <v>52499.55</v>
      </c>
      <c r="J25" s="137">
        <v>356835.42</v>
      </c>
      <c r="K25" s="137">
        <v>86232.63</v>
      </c>
      <c r="P25" s="62">
        <v>81597.69</v>
      </c>
      <c r="S25" s="137">
        <v>-811693.08</v>
      </c>
      <c r="T25" s="137">
        <v>1609968.11</v>
      </c>
      <c r="V25" s="35">
        <v>997826.22</v>
      </c>
      <c r="W25" s="35">
        <v>73550</v>
      </c>
      <c r="X25" s="35">
        <v>609.32000000000005</v>
      </c>
      <c r="Y25" s="35">
        <v>1182150</v>
      </c>
      <c r="AA25" s="39">
        <v>1337035</v>
      </c>
      <c r="AB25" s="39">
        <v>5400</v>
      </c>
      <c r="AD25" s="39">
        <v>489167.87</v>
      </c>
      <c r="AE25" s="39">
        <v>135477.17000000001</v>
      </c>
      <c r="AF25" s="39">
        <v>5460</v>
      </c>
    </row>
    <row r="26" spans="1:32">
      <c r="A26" s="1" t="s">
        <v>967</v>
      </c>
      <c r="B26" s="1" t="s">
        <v>969</v>
      </c>
      <c r="C26" s="100">
        <v>4953</v>
      </c>
      <c r="D26" s="1" t="s">
        <v>975</v>
      </c>
      <c r="E26" s="137" t="s">
        <v>975</v>
      </c>
      <c r="F26" s="38">
        <v>301143.90999999997</v>
      </c>
      <c r="G26" s="38">
        <v>915.64</v>
      </c>
      <c r="H26" s="38">
        <v>155149.87</v>
      </c>
      <c r="J26" s="137">
        <v>199123.01</v>
      </c>
      <c r="K26" s="137">
        <v>76600.850000000006</v>
      </c>
      <c r="P26" s="62">
        <v>37349.599999999999</v>
      </c>
      <c r="S26" s="137">
        <v>-1107518.92</v>
      </c>
      <c r="T26" s="137">
        <v>1693812.25</v>
      </c>
      <c r="V26" s="35">
        <v>795615.44</v>
      </c>
      <c r="W26" s="35">
        <v>40000</v>
      </c>
      <c r="X26" s="35">
        <v>566.20000000000005</v>
      </c>
      <c r="Y26" s="35">
        <v>1032400</v>
      </c>
      <c r="AA26" s="39">
        <v>1252045</v>
      </c>
      <c r="AB26" s="39">
        <v>7380</v>
      </c>
      <c r="AD26" s="39">
        <v>390716.26</v>
      </c>
      <c r="AE26" s="39">
        <v>108910.03</v>
      </c>
      <c r="AF26" s="39">
        <v>240</v>
      </c>
    </row>
    <row r="27" spans="1:32">
      <c r="A27" s="1" t="s">
        <v>967</v>
      </c>
      <c r="B27" s="1" t="s">
        <v>969</v>
      </c>
      <c r="C27" s="100">
        <v>5133</v>
      </c>
      <c r="D27" s="1" t="s">
        <v>976</v>
      </c>
      <c r="E27" s="137" t="s">
        <v>976</v>
      </c>
      <c r="F27" s="38">
        <v>1101182.45</v>
      </c>
      <c r="G27" s="38">
        <v>52786.48</v>
      </c>
      <c r="H27" s="38">
        <v>109171.24</v>
      </c>
      <c r="J27" s="137">
        <v>314410.57</v>
      </c>
      <c r="K27" s="137">
        <v>240643.98</v>
      </c>
      <c r="P27" s="62">
        <v>1009.35</v>
      </c>
      <c r="S27" s="137">
        <v>-291456.83</v>
      </c>
      <c r="T27" s="137">
        <v>1247745.83</v>
      </c>
      <c r="V27" s="35">
        <v>1357374.82</v>
      </c>
      <c r="W27" s="35">
        <v>763000</v>
      </c>
      <c r="X27" s="35">
        <v>1357.78</v>
      </c>
      <c r="Y27" s="35">
        <v>1061300</v>
      </c>
      <c r="AA27" s="39">
        <v>1454703</v>
      </c>
      <c r="AB27" s="39">
        <v>9424</v>
      </c>
      <c r="AD27" s="39">
        <v>637716.37</v>
      </c>
      <c r="AE27" s="39">
        <v>218141.09</v>
      </c>
      <c r="AF27" s="39">
        <v>2151.77</v>
      </c>
    </row>
    <row r="28" spans="1:32">
      <c r="A28" s="1" t="s">
        <v>967</v>
      </c>
      <c r="B28" s="1" t="s">
        <v>969</v>
      </c>
      <c r="C28" s="100">
        <v>9944</v>
      </c>
      <c r="D28" s="1" t="s">
        <v>977</v>
      </c>
      <c r="E28" s="137" t="s">
        <v>977</v>
      </c>
      <c r="F28" s="38">
        <v>903683.44</v>
      </c>
      <c r="H28" s="38">
        <v>67311.210000000006</v>
      </c>
      <c r="J28" s="137">
        <v>487762.5</v>
      </c>
      <c r="K28" s="137">
        <v>23970.75</v>
      </c>
      <c r="P28" s="62">
        <v>268.27</v>
      </c>
      <c r="S28" s="137">
        <v>-502310.40000000002</v>
      </c>
      <c r="T28" s="137">
        <v>1804121.26</v>
      </c>
      <c r="V28" s="35">
        <v>853286.22</v>
      </c>
      <c r="X28" s="35">
        <v>2822.87</v>
      </c>
      <c r="Y28" s="35">
        <v>1000174</v>
      </c>
      <c r="AA28" s="39">
        <v>1227324</v>
      </c>
      <c r="AB28" s="39">
        <v>24452</v>
      </c>
      <c r="AC28" s="39">
        <v>480</v>
      </c>
      <c r="AD28" s="39">
        <v>310035.31</v>
      </c>
      <c r="AE28" s="39">
        <v>113343.01</v>
      </c>
    </row>
    <row r="29" spans="1:32">
      <c r="A29" s="1" t="s">
        <v>967</v>
      </c>
      <c r="B29" s="1" t="s">
        <v>969</v>
      </c>
      <c r="C29" s="100">
        <v>7970</v>
      </c>
      <c r="D29" s="1" t="s">
        <v>978</v>
      </c>
      <c r="E29" s="137" t="s">
        <v>978</v>
      </c>
      <c r="F29" s="38">
        <v>1269274.33</v>
      </c>
      <c r="H29" s="38">
        <v>199501.15</v>
      </c>
      <c r="J29" s="137">
        <v>533317.35</v>
      </c>
      <c r="K29" s="137">
        <v>211526.46</v>
      </c>
      <c r="P29" s="62">
        <v>120188.93</v>
      </c>
      <c r="S29" s="137">
        <v>337438.58</v>
      </c>
      <c r="T29" s="137">
        <v>1414760.08</v>
      </c>
      <c r="V29" s="35">
        <v>1304412.1000000001</v>
      </c>
      <c r="W29" s="35">
        <v>301107</v>
      </c>
      <c r="X29" s="35">
        <v>1585.13</v>
      </c>
      <c r="Y29" s="35">
        <v>1484240</v>
      </c>
      <c r="AA29" s="39">
        <v>1806774</v>
      </c>
      <c r="AB29" s="39">
        <v>23270</v>
      </c>
      <c r="AD29" s="39">
        <v>746914.64</v>
      </c>
      <c r="AE29" s="39">
        <v>173153.89</v>
      </c>
    </row>
    <row r="30" spans="1:32">
      <c r="A30" s="1" t="s">
        <v>967</v>
      </c>
      <c r="B30" s="1" t="s">
        <v>969</v>
      </c>
      <c r="C30" s="100">
        <v>3631</v>
      </c>
      <c r="D30" s="1" t="s">
        <v>979</v>
      </c>
      <c r="E30" s="137" t="s">
        <v>979</v>
      </c>
      <c r="F30" s="38">
        <v>630886.64</v>
      </c>
      <c r="H30" s="38">
        <v>160336.76</v>
      </c>
      <c r="J30" s="137">
        <v>229849.95</v>
      </c>
      <c r="K30" s="137">
        <v>61011.81</v>
      </c>
      <c r="P30" s="62">
        <v>906.35</v>
      </c>
      <c r="S30" s="137">
        <v>-569437.59</v>
      </c>
      <c r="T30" s="137">
        <v>1595887.05</v>
      </c>
      <c r="V30" s="35">
        <v>1682622.49</v>
      </c>
      <c r="W30" s="35">
        <v>310000</v>
      </c>
      <c r="X30" s="35">
        <v>819.18</v>
      </c>
      <c r="Y30" s="35">
        <v>1813350</v>
      </c>
      <c r="AA30" s="39">
        <v>2172811</v>
      </c>
      <c r="AB30" s="39">
        <v>12958</v>
      </c>
      <c r="AC30" s="39">
        <v>13512</v>
      </c>
      <c r="AD30" s="39">
        <v>1372212.15</v>
      </c>
      <c r="AE30" s="39">
        <v>180569.17</v>
      </c>
    </row>
    <row r="31" spans="1:32">
      <c r="A31" s="1" t="s">
        <v>967</v>
      </c>
      <c r="B31" s="1" t="s">
        <v>969</v>
      </c>
      <c r="C31" s="100">
        <v>3196</v>
      </c>
      <c r="D31" s="1" t="s">
        <v>980</v>
      </c>
      <c r="E31" s="137" t="s">
        <v>980</v>
      </c>
      <c r="F31" s="38">
        <v>803126.67</v>
      </c>
      <c r="H31" s="38">
        <v>97474.03</v>
      </c>
      <c r="J31" s="137">
        <v>127051.39</v>
      </c>
      <c r="K31" s="137">
        <v>115857.8</v>
      </c>
      <c r="P31" s="62">
        <v>1517.99</v>
      </c>
      <c r="S31" s="137">
        <v>-925852.97</v>
      </c>
      <c r="T31" s="137">
        <v>1789492.25</v>
      </c>
      <c r="V31" s="35">
        <v>1122618.8899999999</v>
      </c>
      <c r="X31" s="35">
        <v>1516.81</v>
      </c>
      <c r="Y31" s="35">
        <v>1075090</v>
      </c>
      <c r="AA31" s="39">
        <v>1302500</v>
      </c>
      <c r="AB31" s="39">
        <v>6600</v>
      </c>
      <c r="AD31" s="39">
        <v>537178.28</v>
      </c>
      <c r="AE31" s="39">
        <v>74594.8</v>
      </c>
    </row>
    <row r="32" spans="1:32">
      <c r="A32" s="1" t="s">
        <v>967</v>
      </c>
      <c r="B32" s="1" t="s">
        <v>969</v>
      </c>
      <c r="C32" s="100">
        <v>3788</v>
      </c>
      <c r="D32" s="1" t="s">
        <v>981</v>
      </c>
      <c r="E32" s="137" t="s">
        <v>981</v>
      </c>
      <c r="F32" s="38">
        <v>595397.04</v>
      </c>
      <c r="H32" s="38">
        <v>76655.14</v>
      </c>
      <c r="J32" s="137">
        <v>415764.75</v>
      </c>
      <c r="K32" s="137">
        <v>698879.79</v>
      </c>
      <c r="P32" s="62">
        <v>64013.11</v>
      </c>
      <c r="S32" s="137">
        <v>-2195749.2200000002</v>
      </c>
      <c r="T32" s="137">
        <v>3102228.3</v>
      </c>
      <c r="V32" s="35">
        <v>1874459.28</v>
      </c>
      <c r="X32" s="35">
        <v>807.88</v>
      </c>
      <c r="Y32" s="35">
        <v>2581020</v>
      </c>
      <c r="AA32" s="39">
        <v>2836089</v>
      </c>
      <c r="AB32" s="39">
        <v>6160</v>
      </c>
      <c r="AC32" s="39">
        <v>22386</v>
      </c>
      <c r="AD32" s="39">
        <v>655109.21</v>
      </c>
      <c r="AE32" s="39">
        <v>120338.42</v>
      </c>
    </row>
    <row r="33" spans="1:32">
      <c r="A33" s="1" t="s">
        <v>967</v>
      </c>
      <c r="B33" s="1" t="s">
        <v>969</v>
      </c>
      <c r="C33" s="100">
        <v>3714</v>
      </c>
      <c r="D33" s="1" t="s">
        <v>982</v>
      </c>
      <c r="E33" s="137" t="s">
        <v>982</v>
      </c>
      <c r="F33" s="38">
        <v>706590.93</v>
      </c>
      <c r="G33" s="38">
        <v>68195.839999999997</v>
      </c>
      <c r="H33" s="38">
        <v>100266.65</v>
      </c>
      <c r="J33" s="137">
        <v>325923.03999999998</v>
      </c>
      <c r="K33" s="137">
        <v>197240.47</v>
      </c>
      <c r="P33" s="62">
        <v>65967.210000000006</v>
      </c>
      <c r="S33" s="137">
        <v>-628902.06999999995</v>
      </c>
      <c r="T33" s="137">
        <v>1484748</v>
      </c>
      <c r="V33" s="35">
        <v>1499557.76</v>
      </c>
      <c r="W33" s="35">
        <v>92750</v>
      </c>
      <c r="X33" s="35">
        <v>834.64</v>
      </c>
      <c r="Y33" s="35">
        <v>688430</v>
      </c>
      <c r="AA33" s="39">
        <v>1014496</v>
      </c>
      <c r="AC33" s="39">
        <v>25864</v>
      </c>
      <c r="AD33" s="39">
        <v>604725.87</v>
      </c>
      <c r="AE33" s="39">
        <v>160082.74</v>
      </c>
    </row>
    <row r="34" spans="1:32">
      <c r="A34" s="1" t="s">
        <v>967</v>
      </c>
      <c r="B34" s="1" t="s">
        <v>969</v>
      </c>
      <c r="C34" s="100">
        <v>7059</v>
      </c>
      <c r="D34" s="1" t="s">
        <v>983</v>
      </c>
      <c r="E34" s="137" t="s">
        <v>983</v>
      </c>
      <c r="F34" s="38">
        <v>761824.71</v>
      </c>
      <c r="G34" s="38">
        <v>42096.25</v>
      </c>
      <c r="H34" s="38">
        <v>156311.60999999999</v>
      </c>
      <c r="J34" s="137">
        <v>50259.56</v>
      </c>
      <c r="K34" s="137">
        <v>300899.59999999998</v>
      </c>
      <c r="P34" s="62">
        <v>1140.6199999999999</v>
      </c>
      <c r="S34" s="137">
        <v>-1069612.55</v>
      </c>
      <c r="T34" s="137">
        <v>1924840.79</v>
      </c>
      <c r="V34" s="35">
        <v>1522487.51</v>
      </c>
      <c r="W34" s="35">
        <v>117400</v>
      </c>
      <c r="X34" s="35">
        <v>819.79</v>
      </c>
      <c r="Y34" s="35">
        <v>838890</v>
      </c>
      <c r="AA34" s="39">
        <v>1158615</v>
      </c>
      <c r="AB34" s="39">
        <v>2720</v>
      </c>
      <c r="AC34" s="39">
        <v>8897</v>
      </c>
      <c r="AD34" s="39">
        <v>667710.31999999995</v>
      </c>
      <c r="AE34" s="39">
        <v>186632.11</v>
      </c>
    </row>
    <row r="35" spans="1:32">
      <c r="A35" s="1" t="s">
        <v>967</v>
      </c>
      <c r="B35" s="1" t="s">
        <v>969</v>
      </c>
      <c r="C35" s="100">
        <v>3387</v>
      </c>
      <c r="D35" s="1" t="s">
        <v>984</v>
      </c>
      <c r="E35" s="137" t="s">
        <v>984</v>
      </c>
      <c r="F35" s="38">
        <v>1359908.91</v>
      </c>
      <c r="G35" s="38">
        <v>7817.38</v>
      </c>
      <c r="H35" s="38">
        <v>153655.21</v>
      </c>
      <c r="J35" s="137">
        <v>246779.14</v>
      </c>
      <c r="K35" s="137">
        <v>104196.64</v>
      </c>
      <c r="P35" s="62">
        <v>426.95</v>
      </c>
      <c r="S35" s="137">
        <v>992288.1</v>
      </c>
      <c r="T35" s="137">
        <v>1101601.1100000001</v>
      </c>
      <c r="V35" s="35">
        <v>1157937.48</v>
      </c>
      <c r="X35" s="35">
        <v>243.23</v>
      </c>
      <c r="Y35" s="35">
        <v>1473270</v>
      </c>
      <c r="AA35" s="39">
        <v>1859794</v>
      </c>
      <c r="AB35" s="39">
        <v>13852</v>
      </c>
      <c r="AD35" s="39">
        <v>873389.92</v>
      </c>
      <c r="AE35" s="39">
        <v>106373.67</v>
      </c>
    </row>
    <row r="36" spans="1:32">
      <c r="A36" s="1" t="s">
        <v>967</v>
      </c>
      <c r="B36" s="1" t="s">
        <v>969</v>
      </c>
      <c r="C36" s="100">
        <v>4255</v>
      </c>
      <c r="D36" s="1" t="s">
        <v>985</v>
      </c>
      <c r="E36" s="137" t="s">
        <v>985</v>
      </c>
      <c r="F36" s="38">
        <v>435909.16</v>
      </c>
      <c r="G36" s="38">
        <v>26245.55</v>
      </c>
      <c r="H36" s="38">
        <v>79774.63</v>
      </c>
      <c r="J36" s="137">
        <v>1574819.81</v>
      </c>
      <c r="K36" s="137">
        <v>78396.42</v>
      </c>
      <c r="P36" s="62">
        <v>28.08</v>
      </c>
      <c r="S36" s="137">
        <v>1612176.68</v>
      </c>
      <c r="T36" s="137">
        <v>528949.56000000006</v>
      </c>
      <c r="V36" s="35">
        <v>1213517.18</v>
      </c>
      <c r="W36" s="35">
        <v>90050</v>
      </c>
      <c r="X36" s="35">
        <v>782.85</v>
      </c>
      <c r="Y36" s="35">
        <v>1629160</v>
      </c>
      <c r="AA36" s="39">
        <v>1882432</v>
      </c>
      <c r="AB36" s="39">
        <v>7196</v>
      </c>
      <c r="AC36" s="39">
        <v>15372</v>
      </c>
      <c r="AD36" s="39">
        <v>832140.87</v>
      </c>
      <c r="AE36" s="39">
        <v>142017.91</v>
      </c>
      <c r="AF36" s="39">
        <v>360</v>
      </c>
    </row>
    <row r="37" spans="1:32">
      <c r="A37" s="1" t="s">
        <v>967</v>
      </c>
      <c r="B37" s="1" t="s">
        <v>969</v>
      </c>
      <c r="C37" s="100">
        <v>1849</v>
      </c>
      <c r="D37" s="1" t="s">
        <v>986</v>
      </c>
      <c r="E37" s="137" t="s">
        <v>986</v>
      </c>
      <c r="F37" s="38">
        <v>294605.8</v>
      </c>
      <c r="H37" s="38">
        <v>81931.97</v>
      </c>
      <c r="J37" s="137">
        <v>577687.39</v>
      </c>
      <c r="K37" s="137">
        <v>44264.57</v>
      </c>
      <c r="P37" s="62">
        <v>118.21</v>
      </c>
      <c r="S37" s="137">
        <v>-582390.25</v>
      </c>
      <c r="T37" s="137">
        <v>1603684.39</v>
      </c>
      <c r="V37" s="35">
        <v>809819.35</v>
      </c>
      <c r="W37" s="35">
        <v>76230</v>
      </c>
      <c r="X37" s="35">
        <v>443.95</v>
      </c>
      <c r="Y37" s="35">
        <v>1503900</v>
      </c>
      <c r="AA37" s="39">
        <v>1726881</v>
      </c>
      <c r="AB37" s="39">
        <v>7846</v>
      </c>
      <c r="AC37" s="39">
        <v>8506</v>
      </c>
      <c r="AD37" s="39">
        <v>541325.11</v>
      </c>
      <c r="AE37" s="39">
        <v>117955.97</v>
      </c>
      <c r="AF37" s="39">
        <v>10801.84</v>
      </c>
    </row>
    <row r="38" spans="1:32">
      <c r="A38" s="1" t="s">
        <v>967</v>
      </c>
      <c r="B38" s="1" t="s">
        <v>969</v>
      </c>
      <c r="C38" s="100">
        <v>5343</v>
      </c>
      <c r="D38" s="1" t="s">
        <v>987</v>
      </c>
      <c r="E38" s="137" t="s">
        <v>987</v>
      </c>
      <c r="F38" s="38">
        <v>619118.06000000006</v>
      </c>
      <c r="G38" s="38">
        <v>69367.25</v>
      </c>
      <c r="H38" s="38">
        <v>255517.64</v>
      </c>
      <c r="J38" s="137">
        <v>234930.61</v>
      </c>
      <c r="K38" s="137">
        <v>11588.76</v>
      </c>
      <c r="P38" s="62">
        <v>36222.199999999997</v>
      </c>
      <c r="S38" s="137">
        <v>-314274.55</v>
      </c>
      <c r="T38" s="137">
        <v>1498620.76</v>
      </c>
      <c r="V38" s="35">
        <v>859749.56</v>
      </c>
      <c r="X38" s="35">
        <v>1188.21</v>
      </c>
      <c r="Y38" s="35">
        <v>718020</v>
      </c>
      <c r="AA38" s="39">
        <v>886324</v>
      </c>
      <c r="AB38" s="39">
        <v>6796</v>
      </c>
      <c r="AC38" s="39">
        <v>7200</v>
      </c>
      <c r="AD38" s="39">
        <v>628311.68000000005</v>
      </c>
      <c r="AE38" s="39">
        <v>80372.179999999993</v>
      </c>
    </row>
    <row r="39" spans="1:32">
      <c r="A39" s="1" t="s">
        <v>967</v>
      </c>
      <c r="B39" s="1" t="s">
        <v>969</v>
      </c>
      <c r="C39" s="100">
        <v>2589</v>
      </c>
      <c r="D39" s="1" t="s">
        <v>988</v>
      </c>
      <c r="E39" s="137" t="s">
        <v>988</v>
      </c>
      <c r="F39" s="38">
        <v>686523.97</v>
      </c>
      <c r="G39" s="38">
        <v>60213.14</v>
      </c>
      <c r="H39" s="38">
        <v>54488.47</v>
      </c>
      <c r="J39" s="137">
        <v>1561783.47</v>
      </c>
      <c r="K39" s="137">
        <v>286768.75</v>
      </c>
      <c r="P39" s="62">
        <v>2429.11</v>
      </c>
      <c r="S39" s="137">
        <v>135560.49</v>
      </c>
      <c r="T39" s="137">
        <v>2339595.1</v>
      </c>
      <c r="V39" s="35">
        <v>1320994.1499999999</v>
      </c>
      <c r="X39" s="35">
        <v>1279.2</v>
      </c>
      <c r="Y39" s="35">
        <v>1194390</v>
      </c>
      <c r="AA39" s="39">
        <v>1577738</v>
      </c>
      <c r="AB39" s="39">
        <v>15626</v>
      </c>
      <c r="AC39" s="39">
        <v>18129</v>
      </c>
      <c r="AD39" s="39">
        <v>505957.41</v>
      </c>
      <c r="AE39" s="39">
        <v>226979.84</v>
      </c>
      <c r="AF39" s="39">
        <v>40</v>
      </c>
    </row>
    <row r="40" spans="1:32">
      <c r="A40" s="1" t="s">
        <v>967</v>
      </c>
      <c r="B40" s="1" t="s">
        <v>969</v>
      </c>
      <c r="C40" s="100">
        <v>2366</v>
      </c>
      <c r="D40" s="1" t="s">
        <v>989</v>
      </c>
      <c r="E40" s="137" t="s">
        <v>989</v>
      </c>
      <c r="F40" s="38">
        <v>437964.38</v>
      </c>
      <c r="H40" s="38">
        <v>26392.55</v>
      </c>
      <c r="J40" s="137">
        <v>267991.59999999998</v>
      </c>
      <c r="K40" s="137">
        <v>117339.55</v>
      </c>
      <c r="P40" s="62">
        <v>37652.629999999997</v>
      </c>
      <c r="S40" s="137">
        <v>-785949.29</v>
      </c>
      <c r="T40" s="137">
        <v>1457071.21</v>
      </c>
      <c r="V40" s="35">
        <v>919778.39</v>
      </c>
      <c r="W40" s="35">
        <v>51000</v>
      </c>
      <c r="X40" s="35">
        <v>562.51</v>
      </c>
      <c r="Y40" s="35">
        <v>292320</v>
      </c>
      <c r="AA40" s="39">
        <v>585956</v>
      </c>
      <c r="AB40" s="39">
        <v>1320</v>
      </c>
      <c r="AC40" s="39">
        <v>14222</v>
      </c>
      <c r="AD40" s="39">
        <v>387819.66</v>
      </c>
      <c r="AE40" s="39">
        <v>128929.71</v>
      </c>
      <c r="AF40" s="39">
        <v>4500</v>
      </c>
    </row>
    <row r="41" spans="1:32">
      <c r="A41" s="1" t="s">
        <v>967</v>
      </c>
      <c r="B41" s="1" t="s">
        <v>969</v>
      </c>
      <c r="C41" s="100">
        <v>5997</v>
      </c>
      <c r="D41" s="1" t="s">
        <v>990</v>
      </c>
      <c r="E41" s="137" t="s">
        <v>990</v>
      </c>
      <c r="F41" s="38">
        <v>531363.5</v>
      </c>
      <c r="G41" s="38">
        <v>14752.85</v>
      </c>
      <c r="H41" s="38">
        <v>207053.95</v>
      </c>
      <c r="J41" s="137">
        <v>458137.68</v>
      </c>
      <c r="K41" s="137">
        <v>515478.39</v>
      </c>
      <c r="P41" s="62">
        <v>882.48</v>
      </c>
      <c r="S41" s="137">
        <v>329751.03999999998</v>
      </c>
      <c r="T41" s="137">
        <v>1798384.44</v>
      </c>
      <c r="V41" s="35">
        <v>825806.5</v>
      </c>
      <c r="W41" s="35">
        <v>50400</v>
      </c>
      <c r="X41" s="35">
        <v>1803.36</v>
      </c>
      <c r="Y41" s="35">
        <v>679320</v>
      </c>
      <c r="AA41" s="39">
        <v>848007</v>
      </c>
      <c r="AB41" s="39">
        <v>14520</v>
      </c>
      <c r="AC41" s="39">
        <v>9564</v>
      </c>
      <c r="AD41" s="39">
        <v>911080.63</v>
      </c>
      <c r="AE41" s="39">
        <v>176249.82</v>
      </c>
      <c r="AF41" s="39">
        <v>140</v>
      </c>
    </row>
    <row r="42" spans="1:32">
      <c r="A42" s="1" t="s">
        <v>967</v>
      </c>
      <c r="B42" s="1" t="s">
        <v>969</v>
      </c>
      <c r="C42" s="100">
        <v>3377</v>
      </c>
      <c r="D42" s="1" t="s">
        <v>991</v>
      </c>
      <c r="E42" s="137" t="s">
        <v>991</v>
      </c>
      <c r="F42" s="38">
        <v>927278.36</v>
      </c>
      <c r="G42" s="38">
        <v>0</v>
      </c>
      <c r="H42" s="38">
        <v>88324.34</v>
      </c>
      <c r="J42" s="137">
        <v>442229.88</v>
      </c>
      <c r="K42" s="137">
        <v>131208.57</v>
      </c>
      <c r="P42" s="62">
        <v>105794.78</v>
      </c>
      <c r="S42" s="137">
        <v>36744.1</v>
      </c>
      <c r="T42" s="137">
        <v>1262156.06</v>
      </c>
      <c r="V42" s="35">
        <v>1090849.6599999999</v>
      </c>
      <c r="W42" s="35">
        <v>129775</v>
      </c>
      <c r="X42" s="35">
        <v>1407.82</v>
      </c>
      <c r="Y42" s="35">
        <v>1040640</v>
      </c>
      <c r="AA42" s="39">
        <v>1338194</v>
      </c>
      <c r="AD42" s="39">
        <v>535402.81000000006</v>
      </c>
      <c r="AE42" s="39">
        <v>157437.46</v>
      </c>
      <c r="AF42" s="39">
        <v>47292</v>
      </c>
    </row>
    <row r="43" spans="1:32">
      <c r="A43" s="1" t="s">
        <v>967</v>
      </c>
      <c r="B43" s="1" t="s">
        <v>969</v>
      </c>
      <c r="C43" s="100">
        <v>5823</v>
      </c>
      <c r="D43" s="1" t="s">
        <v>992</v>
      </c>
      <c r="E43" s="137" t="s">
        <v>992</v>
      </c>
      <c r="F43" s="38">
        <v>118356.84</v>
      </c>
      <c r="G43" s="38">
        <v>56927.519999999997</v>
      </c>
      <c r="H43" s="38">
        <v>270718.08000000002</v>
      </c>
      <c r="J43" s="137">
        <v>568230.46</v>
      </c>
      <c r="K43" s="137">
        <v>69945.59</v>
      </c>
      <c r="P43" s="62">
        <v>133.51</v>
      </c>
      <c r="S43" s="137">
        <v>-500122.61</v>
      </c>
      <c r="T43" s="137">
        <v>1683339.65</v>
      </c>
      <c r="V43" s="35">
        <v>976393.76</v>
      </c>
      <c r="W43" s="35">
        <v>75000</v>
      </c>
      <c r="X43" s="35">
        <v>144.66999999999999</v>
      </c>
      <c r="Y43" s="35">
        <v>455220</v>
      </c>
      <c r="AA43" s="39">
        <v>769771</v>
      </c>
      <c r="AD43" s="39">
        <v>624719.99</v>
      </c>
      <c r="AE43" s="39">
        <v>211439.5</v>
      </c>
    </row>
    <row r="44" spans="1:32">
      <c r="A44" s="1" t="s">
        <v>967</v>
      </c>
      <c r="B44" s="1" t="s">
        <v>969</v>
      </c>
      <c r="C44" s="100">
        <v>2905</v>
      </c>
      <c r="D44" s="1" t="s">
        <v>993</v>
      </c>
      <c r="E44" s="137" t="s">
        <v>993</v>
      </c>
      <c r="F44" s="38">
        <v>740076.21</v>
      </c>
      <c r="G44" s="38">
        <v>5550</v>
      </c>
      <c r="H44" s="38">
        <v>161227.48000000001</v>
      </c>
      <c r="J44" s="137">
        <v>504610.45</v>
      </c>
      <c r="K44" s="137">
        <v>24457.09</v>
      </c>
      <c r="P44" s="62">
        <v>1744.35</v>
      </c>
      <c r="S44" s="137">
        <v>-951102.76</v>
      </c>
      <c r="T44" s="137">
        <v>2224890.19</v>
      </c>
      <c r="V44" s="35">
        <v>1005676.41</v>
      </c>
      <c r="W44" s="35">
        <v>20000</v>
      </c>
      <c r="X44" s="35">
        <v>1468.96</v>
      </c>
      <c r="Y44" s="35">
        <v>794845</v>
      </c>
      <c r="AA44" s="39">
        <v>956075</v>
      </c>
      <c r="AB44" s="39">
        <v>8400</v>
      </c>
      <c r="AD44" s="39">
        <v>576306.88</v>
      </c>
      <c r="AE44" s="39">
        <v>120819.04</v>
      </c>
    </row>
    <row r="45" spans="1:32" ht="15" customHeight="1">
      <c r="A45" s="1" t="s">
        <v>967</v>
      </c>
      <c r="B45" s="1" t="s">
        <v>969</v>
      </c>
      <c r="C45" s="100">
        <v>2625</v>
      </c>
      <c r="D45" s="1" t="s">
        <v>994</v>
      </c>
      <c r="E45" s="137" t="s">
        <v>994</v>
      </c>
      <c r="F45" s="38">
        <v>328907.86</v>
      </c>
      <c r="G45" s="38">
        <v>26293.57</v>
      </c>
      <c r="H45" s="38">
        <v>63653.79</v>
      </c>
      <c r="J45" s="137">
        <v>2118481.2400000002</v>
      </c>
      <c r="K45" s="137">
        <v>1109096.1499999999</v>
      </c>
      <c r="P45" s="62">
        <v>35405.589999999997</v>
      </c>
      <c r="S45" s="137">
        <v>2978829.56</v>
      </c>
      <c r="V45" s="35">
        <v>1576834.82</v>
      </c>
      <c r="W45" s="35">
        <v>72850</v>
      </c>
      <c r="X45" s="35">
        <v>444.62</v>
      </c>
      <c r="Y45" s="35">
        <v>974160</v>
      </c>
      <c r="AA45" s="39">
        <v>1131221</v>
      </c>
      <c r="AB45" s="39">
        <v>9428</v>
      </c>
      <c r="AC45" s="39">
        <v>23352</v>
      </c>
      <c r="AD45" s="39">
        <v>444302.7</v>
      </c>
      <c r="AE45" s="39">
        <v>370488.28</v>
      </c>
      <c r="AF45" s="39">
        <v>13300</v>
      </c>
    </row>
    <row r="46" spans="1:32">
      <c r="A46" s="1" t="s">
        <v>996</v>
      </c>
      <c r="B46" s="1" t="s">
        <v>997</v>
      </c>
      <c r="C46" s="100">
        <v>5998</v>
      </c>
      <c r="D46" s="1" t="s">
        <v>999</v>
      </c>
      <c r="E46" s="137" t="s">
        <v>999</v>
      </c>
      <c r="F46" s="38">
        <v>616918.34</v>
      </c>
      <c r="G46" s="38">
        <v>30000</v>
      </c>
      <c r="H46" s="38">
        <v>61616.28</v>
      </c>
      <c r="J46" s="137">
        <v>1476176.33</v>
      </c>
      <c r="K46" s="137">
        <v>378062.69</v>
      </c>
      <c r="O46" s="62">
        <v>9225</v>
      </c>
      <c r="P46" s="62">
        <v>100.74</v>
      </c>
      <c r="S46" s="137">
        <v>1922310.49</v>
      </c>
      <c r="T46" s="137">
        <v>721555.06</v>
      </c>
      <c r="V46" s="35">
        <v>1360810.83</v>
      </c>
      <c r="W46" s="35">
        <v>15775</v>
      </c>
      <c r="X46" s="35">
        <v>956.41</v>
      </c>
      <c r="Y46" s="35">
        <v>1109907.3</v>
      </c>
      <c r="Z46" s="35">
        <v>100400</v>
      </c>
      <c r="AA46" s="39">
        <v>1751078.3</v>
      </c>
      <c r="AB46" s="39">
        <v>31740</v>
      </c>
      <c r="AD46" s="39">
        <v>637125.49</v>
      </c>
      <c r="AE46" s="39">
        <v>258323.4</v>
      </c>
    </row>
    <row r="47" spans="1:32">
      <c r="A47" s="1" t="s">
        <v>996</v>
      </c>
      <c r="B47" s="1" t="s">
        <v>997</v>
      </c>
      <c r="C47" s="100">
        <v>5715</v>
      </c>
      <c r="D47" s="1" t="s">
        <v>1000</v>
      </c>
      <c r="E47" s="137" t="s">
        <v>1000</v>
      </c>
      <c r="F47" s="38">
        <v>886346.45</v>
      </c>
      <c r="G47" s="38">
        <v>14400</v>
      </c>
      <c r="H47" s="38">
        <v>60122.92</v>
      </c>
      <c r="J47" s="137">
        <v>189137.57</v>
      </c>
      <c r="K47" s="137">
        <v>285417.44</v>
      </c>
      <c r="O47" s="62">
        <v>122700</v>
      </c>
      <c r="P47" s="62">
        <v>60.64</v>
      </c>
      <c r="S47" s="137">
        <v>-365570.77</v>
      </c>
      <c r="T47" s="137">
        <v>1541680.81</v>
      </c>
      <c r="V47" s="35">
        <v>2010542.29</v>
      </c>
      <c r="W47" s="35">
        <v>14000</v>
      </c>
      <c r="X47" s="35">
        <v>803.45</v>
      </c>
      <c r="Y47" s="35">
        <v>1193603.01</v>
      </c>
      <c r="Z47" s="35">
        <v>96305</v>
      </c>
      <c r="AA47" s="39">
        <v>2108591.0099999998</v>
      </c>
      <c r="AB47" s="39">
        <v>36360</v>
      </c>
      <c r="AD47" s="39">
        <v>787391.63</v>
      </c>
      <c r="AE47" s="39">
        <v>246357.41</v>
      </c>
    </row>
    <row r="48" spans="1:32">
      <c r="A48" s="1" t="s">
        <v>996</v>
      </c>
      <c r="B48" s="1" t="s">
        <v>997</v>
      </c>
      <c r="C48" s="100">
        <v>4035</v>
      </c>
      <c r="D48" s="1" t="s">
        <v>1001</v>
      </c>
      <c r="E48" s="137" t="s">
        <v>1001</v>
      </c>
      <c r="F48" s="38">
        <v>727835.35</v>
      </c>
      <c r="G48" s="38">
        <v>0</v>
      </c>
      <c r="H48" s="38">
        <v>54651.34</v>
      </c>
      <c r="J48" s="137">
        <v>1030392.23</v>
      </c>
      <c r="K48" s="137">
        <v>731245.07</v>
      </c>
      <c r="P48" s="62">
        <v>53518.57</v>
      </c>
      <c r="S48" s="137">
        <v>-1197917.72</v>
      </c>
      <c r="T48" s="137">
        <v>3101072.39</v>
      </c>
      <c r="V48" s="35">
        <v>1892131.85</v>
      </c>
      <c r="X48" s="35">
        <v>950.81</v>
      </c>
      <c r="Y48" s="35">
        <v>1879536.3</v>
      </c>
      <c r="Z48" s="35">
        <v>83000</v>
      </c>
      <c r="AA48" s="39">
        <v>2534983.2999999998</v>
      </c>
      <c r="AB48" s="39">
        <v>46654</v>
      </c>
      <c r="AD48" s="39">
        <v>467003.15</v>
      </c>
      <c r="AE48" s="39">
        <v>219527.76</v>
      </c>
    </row>
    <row r="49" spans="1:32">
      <c r="A49" s="1" t="s">
        <v>996</v>
      </c>
      <c r="B49" s="1" t="s">
        <v>997</v>
      </c>
      <c r="C49" s="100">
        <v>2694</v>
      </c>
      <c r="D49" s="1" t="s">
        <v>1002</v>
      </c>
      <c r="E49" s="137" t="s">
        <v>1002</v>
      </c>
      <c r="F49" s="38">
        <v>302488.73</v>
      </c>
      <c r="G49" s="38">
        <v>0</v>
      </c>
      <c r="H49" s="38">
        <v>65901.02</v>
      </c>
      <c r="J49" s="137">
        <v>2138473.5699999998</v>
      </c>
      <c r="K49" s="137">
        <v>247849.33</v>
      </c>
      <c r="O49" s="62">
        <v>55405</v>
      </c>
      <c r="P49" s="62">
        <v>121.02</v>
      </c>
      <c r="S49" s="137">
        <v>-18684.240000000002</v>
      </c>
      <c r="T49" s="137">
        <v>2713140.37</v>
      </c>
      <c r="V49" s="35">
        <v>1193644.8899999999</v>
      </c>
      <c r="W49" s="35">
        <v>54900</v>
      </c>
      <c r="X49" s="35">
        <v>146.06</v>
      </c>
      <c r="Y49" s="35">
        <v>981022.6</v>
      </c>
      <c r="Z49" s="35">
        <v>81600</v>
      </c>
      <c r="AA49" s="39">
        <v>1564032.6</v>
      </c>
      <c r="AB49" s="39">
        <v>6550</v>
      </c>
      <c r="AD49" s="39">
        <v>461276.21</v>
      </c>
      <c r="AE49" s="39">
        <v>274724.24</v>
      </c>
    </row>
    <row r="50" spans="1:32">
      <c r="A50" s="1" t="s">
        <v>996</v>
      </c>
      <c r="B50" s="1" t="s">
        <v>997</v>
      </c>
      <c r="C50" s="100">
        <v>4634</v>
      </c>
      <c r="D50" s="1" t="s">
        <v>1003</v>
      </c>
      <c r="E50" s="137" t="s">
        <v>1003</v>
      </c>
      <c r="F50" s="38">
        <v>870857.93</v>
      </c>
      <c r="G50" s="38">
        <v>0</v>
      </c>
      <c r="H50" s="38">
        <v>58492.42</v>
      </c>
      <c r="J50" s="137">
        <v>291647.71999999997</v>
      </c>
      <c r="K50" s="137">
        <v>223388.22</v>
      </c>
      <c r="M50" s="62">
        <v>48502.5</v>
      </c>
      <c r="O50" s="62">
        <v>290912</v>
      </c>
      <c r="P50" s="62">
        <v>3888.16</v>
      </c>
      <c r="S50" s="137">
        <v>-900852.76</v>
      </c>
      <c r="T50" s="137">
        <v>2152655.08</v>
      </c>
      <c r="V50" s="35">
        <v>1981200.85</v>
      </c>
      <c r="W50" s="35">
        <v>27750</v>
      </c>
      <c r="X50" s="35">
        <v>1317</v>
      </c>
      <c r="Y50" s="35">
        <v>1121980.8999999999</v>
      </c>
      <c r="Z50" s="35">
        <v>2249420</v>
      </c>
      <c r="AA50" s="39">
        <v>2174438.9</v>
      </c>
      <c r="AB50" s="39">
        <v>33955</v>
      </c>
      <c r="AD50" s="39">
        <v>3125714.67</v>
      </c>
      <c r="AE50" s="39">
        <v>198278.87</v>
      </c>
    </row>
    <row r="51" spans="1:32">
      <c r="A51" s="1" t="s">
        <v>996</v>
      </c>
      <c r="B51" s="1" t="s">
        <v>997</v>
      </c>
      <c r="C51" s="100">
        <v>3717</v>
      </c>
      <c r="D51" s="1" t="s">
        <v>1004</v>
      </c>
      <c r="E51" s="137" t="s">
        <v>1004</v>
      </c>
      <c r="F51" s="38">
        <v>430094.62</v>
      </c>
      <c r="G51" s="38">
        <v>0</v>
      </c>
      <c r="H51" s="38">
        <v>32733.21</v>
      </c>
      <c r="J51" s="137">
        <v>600218.06000000006</v>
      </c>
      <c r="K51" s="137">
        <v>364362.61</v>
      </c>
      <c r="O51" s="62">
        <v>43500</v>
      </c>
      <c r="P51" s="62">
        <v>72.31</v>
      </c>
      <c r="S51" s="137">
        <v>-1486728.88</v>
      </c>
      <c r="T51" s="137">
        <v>2872107.81</v>
      </c>
      <c r="V51" s="35">
        <v>1373827.29</v>
      </c>
      <c r="X51" s="35">
        <v>593.70000000000005</v>
      </c>
      <c r="Y51" s="35">
        <v>899049.2</v>
      </c>
      <c r="Z51" s="35">
        <v>74600</v>
      </c>
      <c r="AA51" s="39">
        <v>1602503.2</v>
      </c>
      <c r="AB51" s="39">
        <v>23680</v>
      </c>
      <c r="AD51" s="39">
        <v>466233.16</v>
      </c>
      <c r="AE51" s="39">
        <v>257196.57</v>
      </c>
    </row>
    <row r="52" spans="1:32">
      <c r="A52" s="1" t="s">
        <v>1006</v>
      </c>
      <c r="B52" s="1" t="s">
        <v>1007</v>
      </c>
      <c r="C52" s="100">
        <v>4146</v>
      </c>
      <c r="D52" s="1" t="s">
        <v>1008</v>
      </c>
      <c r="E52" s="137" t="s">
        <v>1008</v>
      </c>
      <c r="F52" s="38">
        <v>572461.41</v>
      </c>
      <c r="G52" s="38">
        <v>0</v>
      </c>
      <c r="H52" s="38">
        <v>18450.830000000002</v>
      </c>
      <c r="J52" s="137">
        <v>533604.03</v>
      </c>
      <c r="K52" s="137">
        <v>110965.02</v>
      </c>
      <c r="P52" s="62">
        <v>53129.5</v>
      </c>
      <c r="S52" s="137">
        <v>-1125704.79</v>
      </c>
      <c r="T52" s="137">
        <v>2033236.3</v>
      </c>
      <c r="V52" s="35">
        <v>1547298.33</v>
      </c>
      <c r="X52" s="35">
        <v>475.8</v>
      </c>
      <c r="Y52" s="35">
        <v>716310</v>
      </c>
      <c r="AA52" s="39">
        <v>1425083</v>
      </c>
      <c r="AD52" s="39">
        <v>439430.32</v>
      </c>
      <c r="AE52" s="39">
        <v>124750.53</v>
      </c>
    </row>
    <row r="53" spans="1:32">
      <c r="A53" s="1" t="s">
        <v>1006</v>
      </c>
      <c r="B53" s="1" t="s">
        <v>1007</v>
      </c>
      <c r="C53" s="100">
        <v>4321</v>
      </c>
      <c r="D53" s="1" t="s">
        <v>1009</v>
      </c>
      <c r="E53" s="137" t="s">
        <v>1009</v>
      </c>
      <c r="F53" s="38">
        <v>397625.42</v>
      </c>
      <c r="G53" s="38">
        <v>0</v>
      </c>
      <c r="H53" s="38">
        <v>51830.63</v>
      </c>
      <c r="J53" s="137">
        <v>2227602.96</v>
      </c>
      <c r="K53" s="137">
        <v>690516.63</v>
      </c>
      <c r="P53" s="62">
        <v>66188.42</v>
      </c>
      <c r="S53" s="137">
        <v>2865315.57</v>
      </c>
      <c r="T53" s="137">
        <v>575288.56999999995</v>
      </c>
      <c r="V53" s="35">
        <v>1507385.81</v>
      </c>
      <c r="X53" s="35">
        <v>633.07000000000005</v>
      </c>
      <c r="Y53" s="35">
        <v>526950</v>
      </c>
      <c r="AA53" s="39">
        <v>1127394</v>
      </c>
      <c r="AC53" s="39">
        <v>10640</v>
      </c>
      <c r="AD53" s="39">
        <v>754134.28</v>
      </c>
      <c r="AE53" s="39">
        <v>282017.52</v>
      </c>
    </row>
    <row r="54" spans="1:32">
      <c r="A54" s="1" t="s">
        <v>1006</v>
      </c>
      <c r="B54" s="1" t="s">
        <v>1007</v>
      </c>
      <c r="C54" s="100">
        <v>4397</v>
      </c>
      <c r="D54" s="1" t="s">
        <v>1010</v>
      </c>
      <c r="E54" s="137" t="s">
        <v>1010</v>
      </c>
      <c r="F54" s="38">
        <v>638166.31999999995</v>
      </c>
      <c r="G54" s="38">
        <v>0</v>
      </c>
      <c r="H54" s="38">
        <v>13659.45</v>
      </c>
      <c r="J54" s="137">
        <v>2670088.2999999998</v>
      </c>
      <c r="K54" s="137">
        <v>198004.86</v>
      </c>
      <c r="P54" s="62">
        <v>60529.26</v>
      </c>
      <c r="S54" s="137">
        <v>2202184.7999999998</v>
      </c>
      <c r="T54" s="137">
        <v>1317062.58</v>
      </c>
      <c r="V54" s="35">
        <v>1163613.6499999999</v>
      </c>
      <c r="X54" s="35">
        <v>870.26</v>
      </c>
      <c r="Y54" s="35">
        <v>888930</v>
      </c>
      <c r="AA54" s="39">
        <v>1435031</v>
      </c>
      <c r="AD54" s="39">
        <v>430031.15</v>
      </c>
      <c r="AE54" s="39">
        <v>248209.47</v>
      </c>
    </row>
    <row r="55" spans="1:32">
      <c r="A55" s="1" t="s">
        <v>1006</v>
      </c>
      <c r="B55" s="1" t="s">
        <v>1007</v>
      </c>
      <c r="C55" s="100">
        <v>3526</v>
      </c>
      <c r="D55" s="1" t="s">
        <v>1011</v>
      </c>
      <c r="E55" s="137" t="s">
        <v>1011</v>
      </c>
      <c r="F55" s="38">
        <v>415008.36</v>
      </c>
      <c r="G55" s="38">
        <v>15000</v>
      </c>
      <c r="H55" s="38">
        <v>48661.27</v>
      </c>
      <c r="J55" s="137">
        <v>243129.06</v>
      </c>
      <c r="K55" s="137">
        <v>415214.13</v>
      </c>
      <c r="P55" s="62">
        <v>64639.44</v>
      </c>
      <c r="S55" s="137">
        <v>-1213971.79</v>
      </c>
      <c r="T55" s="137">
        <v>2202516.2599999998</v>
      </c>
      <c r="V55" s="35">
        <v>1348123.04</v>
      </c>
      <c r="X55" s="35">
        <v>292.02</v>
      </c>
      <c r="Y55" s="35">
        <v>493920</v>
      </c>
      <c r="AA55" s="39">
        <v>990971</v>
      </c>
      <c r="AD55" s="39">
        <v>552122.4</v>
      </c>
      <c r="AE55" s="39">
        <v>215412.75</v>
      </c>
    </row>
    <row r="56" spans="1:32">
      <c r="A56" s="1" t="s">
        <v>1006</v>
      </c>
      <c r="B56" s="1" t="s">
        <v>1007</v>
      </c>
      <c r="C56" s="100">
        <v>3611</v>
      </c>
      <c r="D56" s="1" t="s">
        <v>1012</v>
      </c>
      <c r="E56" s="137" t="s">
        <v>1012</v>
      </c>
      <c r="F56" s="38">
        <v>430550.68</v>
      </c>
      <c r="G56" s="38">
        <v>33150</v>
      </c>
      <c r="H56" s="38">
        <v>20536</v>
      </c>
      <c r="J56" s="137">
        <v>517376.03</v>
      </c>
      <c r="K56" s="137">
        <v>141607.79</v>
      </c>
      <c r="P56" s="62">
        <v>1542.65</v>
      </c>
      <c r="S56" s="137">
        <v>-1102537.53</v>
      </c>
      <c r="T56" s="137">
        <v>2224684.62</v>
      </c>
      <c r="V56" s="35">
        <v>1224674.77</v>
      </c>
      <c r="X56" s="35">
        <v>488.18</v>
      </c>
      <c r="Y56" s="35">
        <v>323910</v>
      </c>
      <c r="AA56" s="39">
        <v>879951</v>
      </c>
      <c r="AD56" s="39">
        <v>415428.38</v>
      </c>
      <c r="AE56" s="39">
        <v>234162.81</v>
      </c>
    </row>
    <row r="57" spans="1:32">
      <c r="A57" s="1" t="s">
        <v>1014</v>
      </c>
      <c r="B57" s="1" t="s">
        <v>1016</v>
      </c>
      <c r="C57" s="100">
        <v>5502</v>
      </c>
      <c r="D57" s="1" t="s">
        <v>1018</v>
      </c>
      <c r="E57" s="137" t="s">
        <v>1018</v>
      </c>
      <c r="F57" s="38">
        <v>864847.43</v>
      </c>
      <c r="G57" s="38">
        <v>4500</v>
      </c>
      <c r="H57" s="38">
        <v>33381.74</v>
      </c>
      <c r="J57" s="137">
        <v>109981.72</v>
      </c>
      <c r="K57" s="137">
        <v>357877.24</v>
      </c>
      <c r="L57" s="62">
        <v>42957.14</v>
      </c>
      <c r="M57" s="62">
        <v>12820</v>
      </c>
      <c r="P57" s="62">
        <v>117308.5</v>
      </c>
      <c r="T57" s="137">
        <v>916898.58</v>
      </c>
      <c r="V57" s="35">
        <v>1576249.89</v>
      </c>
      <c r="X57" s="35">
        <v>910.49</v>
      </c>
      <c r="Y57" s="35">
        <v>1604300</v>
      </c>
      <c r="Z57" s="35">
        <v>9000</v>
      </c>
      <c r="AA57" s="39">
        <v>2311410.9300000002</v>
      </c>
      <c r="AC57" s="39">
        <v>96044</v>
      </c>
      <c r="AD57" s="39">
        <v>394556.03</v>
      </c>
      <c r="AE57" s="39">
        <v>107845.51</v>
      </c>
    </row>
    <row r="58" spans="1:32">
      <c r="A58" s="1" t="s">
        <v>1014</v>
      </c>
      <c r="B58" s="1" t="s">
        <v>1016</v>
      </c>
      <c r="C58" s="100">
        <v>5423</v>
      </c>
      <c r="D58" s="1" t="s">
        <v>1019</v>
      </c>
      <c r="E58" s="137" t="s">
        <v>1019</v>
      </c>
      <c r="F58" s="38">
        <v>412034.3</v>
      </c>
      <c r="G58" s="38">
        <v>0</v>
      </c>
      <c r="H58" s="38">
        <v>34092.589999999997</v>
      </c>
      <c r="J58" s="137">
        <v>1389428.05</v>
      </c>
      <c r="K58" s="137">
        <v>531432.02</v>
      </c>
      <c r="L58" s="62">
        <v>1408.23</v>
      </c>
      <c r="M58" s="62">
        <v>17400</v>
      </c>
      <c r="P58" s="62">
        <v>163048.1</v>
      </c>
      <c r="T58" s="137">
        <v>2274291.7999999998</v>
      </c>
      <c r="V58" s="35">
        <v>1422395.09</v>
      </c>
      <c r="X58" s="35">
        <v>880.14</v>
      </c>
      <c r="Y58" s="35">
        <v>1015100</v>
      </c>
      <c r="Z58" s="35">
        <v>9000</v>
      </c>
      <c r="AA58" s="39">
        <v>1795967</v>
      </c>
      <c r="AC58" s="39">
        <v>39800</v>
      </c>
      <c r="AD58" s="39">
        <v>583485.77</v>
      </c>
      <c r="AE58" s="39">
        <v>117283.63</v>
      </c>
    </row>
    <row r="59" spans="1:32">
      <c r="A59" s="1" t="s">
        <v>1014</v>
      </c>
      <c r="B59" s="1" t="s">
        <v>1016</v>
      </c>
      <c r="C59" s="100">
        <v>7718</v>
      </c>
      <c r="D59" s="1" t="s">
        <v>1020</v>
      </c>
      <c r="E59" s="137" t="s">
        <v>1020</v>
      </c>
      <c r="F59" s="38">
        <v>796019.87</v>
      </c>
      <c r="G59" s="38">
        <v>6840</v>
      </c>
      <c r="H59" s="38">
        <v>175076.86</v>
      </c>
      <c r="J59" s="137">
        <v>340193.24</v>
      </c>
      <c r="K59" s="137">
        <v>544288.18000000005</v>
      </c>
      <c r="P59" s="62">
        <v>18222.400000000001</v>
      </c>
      <c r="T59" s="137">
        <v>1171164.74</v>
      </c>
      <c r="V59" s="35">
        <v>1807423.2</v>
      </c>
      <c r="X59" s="35">
        <v>796.95</v>
      </c>
      <c r="Y59" s="35">
        <v>1354966</v>
      </c>
      <c r="Z59" s="35">
        <v>14500</v>
      </c>
      <c r="AA59" s="39">
        <v>1547817.71</v>
      </c>
      <c r="AC59" s="39">
        <v>78600</v>
      </c>
      <c r="AD59" s="39">
        <v>729357.96</v>
      </c>
      <c r="AE59" s="39">
        <v>114993.73</v>
      </c>
      <c r="AF59" s="39">
        <v>33885.74</v>
      </c>
    </row>
    <row r="60" spans="1:32">
      <c r="A60" s="1" t="s">
        <v>1014</v>
      </c>
      <c r="B60" s="1" t="s">
        <v>1016</v>
      </c>
      <c r="C60" s="100">
        <v>3079</v>
      </c>
      <c r="D60" s="1" t="s">
        <v>1021</v>
      </c>
      <c r="E60" s="137" t="s">
        <v>1021</v>
      </c>
      <c r="F60" s="38">
        <v>113620.85</v>
      </c>
      <c r="G60" s="38">
        <v>51288.26</v>
      </c>
      <c r="H60" s="38">
        <v>54109.68</v>
      </c>
      <c r="J60" s="137">
        <v>759221.43</v>
      </c>
      <c r="K60" s="137">
        <v>503468.18</v>
      </c>
      <c r="O60" s="62">
        <v>399</v>
      </c>
      <c r="P60" s="62">
        <v>56715.99</v>
      </c>
      <c r="T60" s="137">
        <v>1325156.6499999999</v>
      </c>
      <c r="V60" s="35">
        <v>1289704.44</v>
      </c>
      <c r="X60" s="35">
        <v>200.82</v>
      </c>
      <c r="Y60" s="35">
        <v>1633180</v>
      </c>
      <c r="Z60" s="35">
        <v>7500</v>
      </c>
      <c r="AA60" s="39">
        <v>2147302</v>
      </c>
      <c r="AC60" s="39">
        <v>76195.5</v>
      </c>
      <c r="AD60" s="39">
        <v>536460.65</v>
      </c>
      <c r="AE60" s="39">
        <v>71190.350000000006</v>
      </c>
    </row>
    <row r="61" spans="1:32">
      <c r="A61" s="1" t="s">
        <v>1014</v>
      </c>
      <c r="B61" s="1" t="s">
        <v>1016</v>
      </c>
      <c r="C61" s="100">
        <v>2599</v>
      </c>
      <c r="D61" s="1" t="s">
        <v>1022</v>
      </c>
      <c r="E61" s="137" t="s">
        <v>1022</v>
      </c>
      <c r="F61" s="38">
        <v>330459.77</v>
      </c>
      <c r="G61" s="38">
        <v>10755.82</v>
      </c>
      <c r="H61" s="38">
        <v>32730.62</v>
      </c>
      <c r="J61" s="137">
        <v>313320.45</v>
      </c>
      <c r="K61" s="137">
        <v>294469.34999999998</v>
      </c>
      <c r="L61" s="62">
        <v>7500</v>
      </c>
      <c r="P61" s="62">
        <v>17751.189999999999</v>
      </c>
      <c r="S61" s="137">
        <v>-774026.73</v>
      </c>
      <c r="T61" s="137">
        <v>1419953.5</v>
      </c>
      <c r="V61" s="35">
        <v>1149844.45</v>
      </c>
      <c r="X61" s="35">
        <v>398.08</v>
      </c>
      <c r="Y61" s="35">
        <v>1095490</v>
      </c>
      <c r="Z61" s="35">
        <v>4500</v>
      </c>
      <c r="AA61" s="39">
        <v>1499266</v>
      </c>
      <c r="AC61" s="39">
        <v>33144</v>
      </c>
      <c r="AD61" s="39">
        <v>360584.11</v>
      </c>
      <c r="AE61" s="39">
        <v>46680.37</v>
      </c>
    </row>
    <row r="62" spans="1:32">
      <c r="A62" s="1" t="s">
        <v>1014</v>
      </c>
      <c r="B62" s="1" t="s">
        <v>1016</v>
      </c>
      <c r="C62" s="100">
        <v>1922</v>
      </c>
      <c r="D62" s="1" t="s">
        <v>1023</v>
      </c>
      <c r="E62" s="137" t="s">
        <v>1023</v>
      </c>
      <c r="F62" s="38">
        <v>413058.22</v>
      </c>
      <c r="G62" s="38">
        <v>0</v>
      </c>
      <c r="H62" s="38">
        <v>30905.14</v>
      </c>
      <c r="J62" s="137">
        <v>437076.76</v>
      </c>
      <c r="K62" s="137">
        <v>190819.8</v>
      </c>
      <c r="P62" s="62">
        <v>85692.35</v>
      </c>
      <c r="S62" s="137">
        <v>-1199018.43</v>
      </c>
      <c r="T62" s="137">
        <v>1982389.67</v>
      </c>
      <c r="V62" s="35">
        <v>1278110.33</v>
      </c>
      <c r="X62" s="35">
        <v>468.6</v>
      </c>
      <c r="Y62" s="35">
        <v>980830</v>
      </c>
      <c r="Z62" s="35">
        <v>7500</v>
      </c>
      <c r="AA62" s="39">
        <v>1410099</v>
      </c>
      <c r="AC62" s="39">
        <v>58400</v>
      </c>
      <c r="AD62" s="39">
        <v>444906.58</v>
      </c>
      <c r="AE62" s="39">
        <v>150707.01999999999</v>
      </c>
    </row>
    <row r="63" spans="1:32">
      <c r="A63" s="1" t="s">
        <v>1014</v>
      </c>
      <c r="B63" s="1" t="s">
        <v>1016</v>
      </c>
      <c r="C63" s="100">
        <v>1327</v>
      </c>
      <c r="D63" s="1" t="s">
        <v>1024</v>
      </c>
      <c r="E63" s="137" t="s">
        <v>1024</v>
      </c>
      <c r="F63" s="38">
        <v>689235.27</v>
      </c>
      <c r="G63" s="38">
        <v>0</v>
      </c>
      <c r="H63" s="38">
        <v>100744.49</v>
      </c>
      <c r="J63" s="137">
        <v>1165336.75</v>
      </c>
      <c r="K63" s="137">
        <v>416868.37</v>
      </c>
      <c r="P63" s="62">
        <v>70554.73</v>
      </c>
      <c r="T63" s="137">
        <v>2013138.1</v>
      </c>
      <c r="V63" s="35">
        <v>1031356.24</v>
      </c>
      <c r="X63" s="35">
        <v>535.85</v>
      </c>
      <c r="Y63" s="35">
        <v>983695</v>
      </c>
      <c r="Z63" s="35">
        <v>4500</v>
      </c>
      <c r="AA63" s="39">
        <v>1303118</v>
      </c>
      <c r="AC63" s="39">
        <v>57499.5</v>
      </c>
      <c r="AD63" s="39">
        <v>309833.59999999998</v>
      </c>
      <c r="AE63" s="39">
        <v>61143.94</v>
      </c>
    </row>
    <row r="64" spans="1:32">
      <c r="A64" s="1" t="s">
        <v>1014</v>
      </c>
      <c r="B64" s="1" t="s">
        <v>1016</v>
      </c>
      <c r="C64" s="100">
        <v>2620</v>
      </c>
      <c r="D64" s="1" t="s">
        <v>1025</v>
      </c>
      <c r="E64" s="137" t="s">
        <v>1025</v>
      </c>
      <c r="F64" s="38">
        <v>535016.25</v>
      </c>
      <c r="G64" s="38">
        <v>18060</v>
      </c>
      <c r="H64" s="38">
        <v>106221.1</v>
      </c>
      <c r="J64" s="137">
        <v>556377.68000000005</v>
      </c>
      <c r="K64" s="137">
        <v>468508.32</v>
      </c>
      <c r="P64" s="62">
        <v>28463.97</v>
      </c>
      <c r="T64" s="137">
        <v>1292560.8799999999</v>
      </c>
      <c r="V64" s="35">
        <v>1247293.83</v>
      </c>
      <c r="X64" s="35">
        <v>386.51</v>
      </c>
      <c r="Y64" s="35">
        <v>1262425</v>
      </c>
      <c r="Z64" s="35">
        <v>4555</v>
      </c>
      <c r="AA64" s="39">
        <v>1690812.89</v>
      </c>
      <c r="AC64" s="39">
        <v>90217</v>
      </c>
      <c r="AD64" s="39">
        <v>343309.63</v>
      </c>
      <c r="AE64" s="39">
        <v>27162.32</v>
      </c>
    </row>
    <row r="65" spans="1:31">
      <c r="A65" s="1" t="s">
        <v>1014</v>
      </c>
      <c r="B65" s="1" t="s">
        <v>1016</v>
      </c>
      <c r="C65" s="100">
        <v>3034</v>
      </c>
      <c r="D65" s="1" t="s">
        <v>1026</v>
      </c>
      <c r="E65" s="137" t="s">
        <v>1026</v>
      </c>
      <c r="F65" s="38">
        <v>272156.2</v>
      </c>
      <c r="G65" s="38">
        <v>49444.65</v>
      </c>
      <c r="H65" s="38">
        <v>57436.78</v>
      </c>
      <c r="J65" s="137">
        <v>1076628.8</v>
      </c>
      <c r="K65" s="137">
        <v>-9750.8799999999992</v>
      </c>
      <c r="L65" s="62">
        <v>6615.6</v>
      </c>
      <c r="M65" s="62">
        <v>13246.26</v>
      </c>
      <c r="O65" s="62">
        <v>65808</v>
      </c>
      <c r="P65" s="62">
        <v>11660.18</v>
      </c>
      <c r="S65" s="137">
        <v>885177.03</v>
      </c>
      <c r="T65" s="137">
        <v>457634.96</v>
      </c>
      <c r="V65" s="35">
        <v>802739.1</v>
      </c>
      <c r="X65" s="35">
        <v>257.82</v>
      </c>
      <c r="Y65" s="35">
        <v>621600</v>
      </c>
      <c r="Z65" s="35">
        <v>4500</v>
      </c>
      <c r="AA65" s="39">
        <v>926873</v>
      </c>
      <c r="AC65" s="39">
        <v>81039.5</v>
      </c>
      <c r="AD65" s="39">
        <v>387254.97</v>
      </c>
      <c r="AE65" s="39">
        <v>28155.93</v>
      </c>
    </row>
    <row r="66" spans="1:31">
      <c r="A66" s="1" t="s">
        <v>1014</v>
      </c>
      <c r="B66" s="1" t="s">
        <v>1016</v>
      </c>
      <c r="C66" s="100">
        <v>5087</v>
      </c>
      <c r="D66" s="1" t="s">
        <v>1027</v>
      </c>
      <c r="E66" s="137" t="s">
        <v>1027</v>
      </c>
      <c r="F66" s="38">
        <v>442112.39</v>
      </c>
      <c r="G66" s="38">
        <v>2070</v>
      </c>
      <c r="H66" s="38">
        <v>43803.75</v>
      </c>
      <c r="J66" s="137">
        <v>59479.519999999997</v>
      </c>
      <c r="K66" s="137">
        <v>380379.83</v>
      </c>
      <c r="P66" s="62">
        <v>12062.43</v>
      </c>
      <c r="S66" s="137">
        <v>-436934.64</v>
      </c>
      <c r="T66" s="137">
        <v>1208029.25</v>
      </c>
      <c r="V66" s="35">
        <v>1404778.26</v>
      </c>
      <c r="X66" s="35">
        <v>665.75</v>
      </c>
      <c r="Y66" s="35">
        <v>1183670</v>
      </c>
      <c r="Z66" s="35">
        <v>6000</v>
      </c>
      <c r="AA66" s="39">
        <v>1783345</v>
      </c>
      <c r="AC66" s="39">
        <v>63300</v>
      </c>
      <c r="AD66" s="39">
        <v>437001.93</v>
      </c>
      <c r="AE66" s="39">
        <v>166778.63</v>
      </c>
    </row>
    <row r="67" spans="1:31">
      <c r="A67" s="1" t="s">
        <v>1014</v>
      </c>
      <c r="B67" s="1" t="s">
        <v>1016</v>
      </c>
      <c r="C67" s="100">
        <v>4487</v>
      </c>
      <c r="D67" s="1" t="s">
        <v>1028</v>
      </c>
      <c r="E67" s="137" t="s">
        <v>1028</v>
      </c>
      <c r="F67" s="38">
        <v>839995.08</v>
      </c>
      <c r="G67" s="38">
        <v>157807.06</v>
      </c>
      <c r="H67" s="38">
        <v>127256.6</v>
      </c>
      <c r="J67" s="137">
        <v>1303631.8899999999</v>
      </c>
      <c r="K67" s="137">
        <v>711005.34</v>
      </c>
      <c r="L67" s="62">
        <v>14400</v>
      </c>
      <c r="P67" s="62">
        <v>77176.53</v>
      </c>
      <c r="S67" s="137">
        <v>-1961047.38</v>
      </c>
      <c r="T67" s="137">
        <v>4681579.5599999996</v>
      </c>
      <c r="V67" s="35">
        <v>1752808.83</v>
      </c>
      <c r="X67" s="35">
        <v>1202.04</v>
      </c>
      <c r="Y67" s="35">
        <v>1437460</v>
      </c>
      <c r="Z67" s="35">
        <v>9000</v>
      </c>
      <c r="AA67" s="39">
        <v>2114186</v>
      </c>
      <c r="AC67" s="39">
        <v>104316</v>
      </c>
      <c r="AD67" s="39">
        <v>529418.62</v>
      </c>
      <c r="AE67" s="39">
        <v>124962.99</v>
      </c>
    </row>
    <row r="68" spans="1:31">
      <c r="A68" s="1" t="s">
        <v>1014</v>
      </c>
      <c r="B68" s="1" t="s">
        <v>1016</v>
      </c>
      <c r="C68" s="100">
        <v>3627</v>
      </c>
      <c r="D68" s="1" t="s">
        <v>1029</v>
      </c>
      <c r="E68" s="137" t="s">
        <v>1029</v>
      </c>
      <c r="F68" s="38">
        <v>423155.92</v>
      </c>
      <c r="G68" s="38">
        <v>0</v>
      </c>
      <c r="H68" s="38">
        <v>148639.03</v>
      </c>
      <c r="J68" s="137">
        <v>165414</v>
      </c>
      <c r="K68" s="137">
        <v>781599.01</v>
      </c>
      <c r="O68" s="62">
        <v>597</v>
      </c>
      <c r="P68" s="62">
        <v>323870.05</v>
      </c>
      <c r="T68" s="137">
        <v>978097.8</v>
      </c>
      <c r="V68" s="35">
        <v>1410325.38</v>
      </c>
      <c r="X68" s="35">
        <v>404.43</v>
      </c>
      <c r="Y68" s="35">
        <v>810730</v>
      </c>
      <c r="Z68" s="35">
        <v>4500</v>
      </c>
      <c r="AA68" s="39">
        <v>1338805</v>
      </c>
      <c r="AC68" s="39">
        <v>69367</v>
      </c>
      <c r="AD68" s="39">
        <v>558575.41</v>
      </c>
      <c r="AE68" s="39">
        <v>42969.29</v>
      </c>
    </row>
    <row r="69" spans="1:31">
      <c r="A69" s="1" t="s">
        <v>1014</v>
      </c>
      <c r="B69" s="1" t="s">
        <v>1016</v>
      </c>
      <c r="C69" s="100">
        <v>3320</v>
      </c>
      <c r="D69" s="1" t="s">
        <v>1030</v>
      </c>
      <c r="E69" s="137" t="s">
        <v>1030</v>
      </c>
      <c r="F69" s="38">
        <v>321162.11</v>
      </c>
      <c r="H69" s="38">
        <v>74081.75</v>
      </c>
      <c r="J69" s="137">
        <v>374442.38</v>
      </c>
      <c r="K69" s="137">
        <v>438490.58</v>
      </c>
      <c r="P69" s="62">
        <v>121641.54</v>
      </c>
      <c r="T69" s="137">
        <v>925566.64</v>
      </c>
      <c r="V69" s="35">
        <v>1380465.98</v>
      </c>
      <c r="X69" s="35">
        <v>399.11</v>
      </c>
      <c r="Y69" s="35">
        <v>1666800</v>
      </c>
      <c r="Z69" s="35">
        <v>5500</v>
      </c>
      <c r="AA69" s="39">
        <v>2065818.35</v>
      </c>
      <c r="AC69" s="39">
        <v>82600</v>
      </c>
      <c r="AD69" s="39">
        <v>591891.4</v>
      </c>
      <c r="AE69" s="39">
        <v>151886.70000000001</v>
      </c>
    </row>
    <row r="70" spans="1:31">
      <c r="A70" s="144" t="s">
        <v>1014</v>
      </c>
      <c r="B70" s="144" t="s">
        <v>1016</v>
      </c>
      <c r="C70" s="145">
        <v>1136</v>
      </c>
      <c r="D70" s="149" t="s">
        <v>1465</v>
      </c>
      <c r="E70" s="137" t="s">
        <v>1595</v>
      </c>
      <c r="F70" s="38">
        <v>509173.3</v>
      </c>
      <c r="H70" s="38">
        <v>88033.64</v>
      </c>
      <c r="J70" s="137">
        <v>5166666.6399999997</v>
      </c>
      <c r="K70" s="137">
        <v>797490.17</v>
      </c>
      <c r="P70" s="62">
        <v>0</v>
      </c>
      <c r="T70" s="137">
        <v>6403982.4100000001</v>
      </c>
      <c r="V70" s="35">
        <v>1054772.45</v>
      </c>
      <c r="X70" s="35">
        <v>390.79</v>
      </c>
      <c r="Y70" s="35">
        <v>537666.39</v>
      </c>
      <c r="AA70" s="39">
        <v>676864.5</v>
      </c>
      <c r="AC70" s="39">
        <v>58764</v>
      </c>
      <c r="AD70" s="39">
        <v>259994.69</v>
      </c>
      <c r="AE70" s="39">
        <v>439825.1</v>
      </c>
    </row>
    <row r="71" spans="1:31">
      <c r="A71" s="115" t="s">
        <v>1032</v>
      </c>
      <c r="B71" s="115" t="s">
        <v>1033</v>
      </c>
      <c r="C71" s="116">
        <v>6250</v>
      </c>
      <c r="D71" s="115" t="s">
        <v>1035</v>
      </c>
      <c r="E71" s="137" t="s">
        <v>1035</v>
      </c>
      <c r="F71" s="38">
        <v>394744.05</v>
      </c>
      <c r="G71" s="38">
        <v>0</v>
      </c>
      <c r="H71" s="38">
        <v>124680</v>
      </c>
      <c r="J71" s="137">
        <v>951559.09</v>
      </c>
      <c r="K71" s="137">
        <v>121814.9</v>
      </c>
      <c r="P71" s="62">
        <v>660.93</v>
      </c>
      <c r="S71" s="137">
        <v>-818246.62</v>
      </c>
      <c r="T71" s="137">
        <v>2227185.62</v>
      </c>
      <c r="U71" s="35">
        <v>293.95</v>
      </c>
      <c r="V71" s="35">
        <v>1727225.48</v>
      </c>
      <c r="X71" s="35">
        <v>640.28</v>
      </c>
      <c r="Y71" s="35">
        <v>1561560</v>
      </c>
      <c r="AA71" s="39">
        <v>2500484</v>
      </c>
      <c r="AB71" s="39">
        <v>8120</v>
      </c>
      <c r="AC71" s="39">
        <v>1200</v>
      </c>
      <c r="AD71" s="39">
        <v>505728.95</v>
      </c>
      <c r="AE71" s="39">
        <v>90988.65</v>
      </c>
    </row>
    <row r="72" spans="1:31">
      <c r="A72" s="115" t="s">
        <v>1032</v>
      </c>
      <c r="B72" s="115" t="s">
        <v>1033</v>
      </c>
      <c r="C72" s="116">
        <v>4055</v>
      </c>
      <c r="D72" s="115" t="s">
        <v>1036</v>
      </c>
      <c r="E72" s="137" t="s">
        <v>1036</v>
      </c>
      <c r="F72" s="38">
        <v>401743.06</v>
      </c>
      <c r="G72" s="38">
        <v>0</v>
      </c>
      <c r="H72" s="38">
        <v>246915.55</v>
      </c>
      <c r="J72" s="137">
        <v>445394.88</v>
      </c>
      <c r="K72" s="137">
        <v>115680.1</v>
      </c>
      <c r="P72" s="62">
        <v>72072.649999999994</v>
      </c>
      <c r="S72" s="137">
        <v>-3099081.06</v>
      </c>
      <c r="T72" s="137">
        <v>4014093.13</v>
      </c>
      <c r="U72" s="35">
        <v>188.65</v>
      </c>
      <c r="V72" s="35">
        <v>1571467.98</v>
      </c>
      <c r="X72" s="35">
        <v>266.29000000000002</v>
      </c>
      <c r="Y72" s="35">
        <v>1639500</v>
      </c>
      <c r="AA72" s="39">
        <v>2451970</v>
      </c>
      <c r="AD72" s="39">
        <v>468162.49</v>
      </c>
      <c r="AE72" s="39">
        <v>68641.56</v>
      </c>
    </row>
    <row r="73" spans="1:31">
      <c r="A73" s="115" t="s">
        <v>1032</v>
      </c>
      <c r="B73" s="115" t="s">
        <v>1033</v>
      </c>
      <c r="C73" s="116">
        <v>4970</v>
      </c>
      <c r="D73" s="115" t="s">
        <v>1037</v>
      </c>
      <c r="E73" s="137" t="s">
        <v>1037</v>
      </c>
      <c r="F73" s="38">
        <v>464730.01</v>
      </c>
      <c r="G73" s="38">
        <v>0</v>
      </c>
      <c r="H73" s="38">
        <v>92705.88</v>
      </c>
      <c r="J73" s="137">
        <v>169242.34</v>
      </c>
      <c r="K73" s="137">
        <v>241488.7</v>
      </c>
      <c r="P73" s="62">
        <v>1027.08</v>
      </c>
      <c r="Q73" s="137">
        <v>10000</v>
      </c>
      <c r="S73" s="137">
        <v>-1076102.1299999999</v>
      </c>
      <c r="T73" s="137">
        <v>2082417.38</v>
      </c>
      <c r="U73" s="35">
        <v>39.85</v>
      </c>
      <c r="V73" s="35">
        <v>1168467.45</v>
      </c>
      <c r="X73" s="35">
        <v>1081.47</v>
      </c>
      <c r="Y73" s="35">
        <v>1542781</v>
      </c>
      <c r="AA73" s="39">
        <v>2325378</v>
      </c>
      <c r="AB73" s="39">
        <v>30250</v>
      </c>
      <c r="AC73" s="39">
        <v>660</v>
      </c>
      <c r="AD73" s="39">
        <v>320818.99</v>
      </c>
      <c r="AE73" s="39">
        <v>84438.18</v>
      </c>
    </row>
    <row r="74" spans="1:31">
      <c r="A74" s="115" t="s">
        <v>1032</v>
      </c>
      <c r="B74" s="115" t="s">
        <v>1033</v>
      </c>
      <c r="C74" s="116">
        <v>3955</v>
      </c>
      <c r="D74" s="115" t="s">
        <v>1038</v>
      </c>
      <c r="E74" s="137" t="s">
        <v>1038</v>
      </c>
      <c r="F74" s="38">
        <v>449761.4</v>
      </c>
      <c r="G74" s="38">
        <v>0</v>
      </c>
      <c r="H74" s="38">
        <v>21701.32</v>
      </c>
      <c r="J74" s="137">
        <v>4</v>
      </c>
      <c r="K74" s="137">
        <v>106269.47</v>
      </c>
      <c r="P74" s="62">
        <v>71145.78</v>
      </c>
      <c r="S74" s="137">
        <v>-1467182.52</v>
      </c>
      <c r="T74" s="137">
        <v>2028298.74</v>
      </c>
      <c r="V74" s="35">
        <v>980107.47</v>
      </c>
      <c r="X74" s="35">
        <v>1093.83</v>
      </c>
      <c r="Y74" s="35">
        <v>1378350</v>
      </c>
      <c r="AA74" s="39">
        <v>2051684.5</v>
      </c>
      <c r="AB74" s="39">
        <v>7326</v>
      </c>
      <c r="AD74" s="39">
        <v>344212.8</v>
      </c>
      <c r="AE74" s="39">
        <v>10853.81</v>
      </c>
    </row>
    <row r="75" spans="1:31">
      <c r="A75" s="115" t="s">
        <v>1032</v>
      </c>
      <c r="B75" s="115" t="s">
        <v>1033</v>
      </c>
      <c r="C75" s="116">
        <v>4239</v>
      </c>
      <c r="D75" s="115" t="s">
        <v>1039</v>
      </c>
      <c r="E75" s="137" t="s">
        <v>1039</v>
      </c>
      <c r="F75" s="38">
        <v>282218.38</v>
      </c>
      <c r="G75" s="38">
        <v>0</v>
      </c>
      <c r="H75" s="38">
        <v>83578.070000000007</v>
      </c>
      <c r="J75" s="137">
        <v>87509.85</v>
      </c>
      <c r="K75" s="137">
        <v>91347.51</v>
      </c>
      <c r="P75" s="62">
        <v>62508.56</v>
      </c>
      <c r="S75" s="137">
        <v>-2275234.0099999998</v>
      </c>
      <c r="T75" s="137">
        <v>2569886.96</v>
      </c>
      <c r="V75" s="35">
        <v>1228456.71</v>
      </c>
      <c r="X75" s="35">
        <v>296.44</v>
      </c>
      <c r="Y75" s="35">
        <v>1191690</v>
      </c>
      <c r="AA75" s="39">
        <v>1875658</v>
      </c>
      <c r="AB75" s="39">
        <v>15140</v>
      </c>
      <c r="AD75" s="39">
        <v>277998.09000000003</v>
      </c>
      <c r="AE75" s="39">
        <v>64154.76</v>
      </c>
    </row>
    <row r="76" spans="1:31">
      <c r="A76" s="115" t="s">
        <v>1032</v>
      </c>
      <c r="B76" s="115" t="s">
        <v>1033</v>
      </c>
      <c r="C76" s="116">
        <v>1985</v>
      </c>
      <c r="D76" s="115" t="s">
        <v>1040</v>
      </c>
      <c r="E76" s="293" t="s">
        <v>1040</v>
      </c>
      <c r="F76" s="245">
        <v>244338.45</v>
      </c>
      <c r="G76" s="245">
        <v>0</v>
      </c>
      <c r="H76" s="245">
        <v>50550.84</v>
      </c>
      <c r="J76" s="137">
        <v>127032.28</v>
      </c>
      <c r="K76" s="137">
        <v>34952.29</v>
      </c>
      <c r="P76" s="62">
        <v>247.79</v>
      </c>
      <c r="S76" s="137">
        <v>-991819.01</v>
      </c>
      <c r="T76" s="137">
        <v>1423307.83</v>
      </c>
      <c r="V76" s="35">
        <v>912328.08</v>
      </c>
      <c r="X76" s="35">
        <v>789.29</v>
      </c>
      <c r="Y76" s="35">
        <v>1388020</v>
      </c>
      <c r="AA76" s="39">
        <v>1927241</v>
      </c>
      <c r="AD76" s="39">
        <v>259272.66</v>
      </c>
      <c r="AE76" s="39">
        <v>89486.46</v>
      </c>
    </row>
    <row r="77" spans="1:31">
      <c r="A77" s="115" t="s">
        <v>1032</v>
      </c>
      <c r="B77" s="115" t="s">
        <v>1033</v>
      </c>
      <c r="C77" s="116">
        <v>1937</v>
      </c>
      <c r="D77" s="115" t="s">
        <v>1041</v>
      </c>
      <c r="E77" s="137" t="s">
        <v>1041</v>
      </c>
      <c r="F77" s="38">
        <v>35548.42</v>
      </c>
      <c r="G77" s="38">
        <v>0</v>
      </c>
      <c r="H77" s="38">
        <v>135351.79</v>
      </c>
      <c r="J77" s="137">
        <v>235407.04</v>
      </c>
      <c r="K77" s="137">
        <v>101876.6</v>
      </c>
      <c r="P77" s="62">
        <v>355.92</v>
      </c>
      <c r="S77" s="137">
        <v>-1402706.24</v>
      </c>
      <c r="T77" s="137">
        <v>2051654.89</v>
      </c>
      <c r="V77" s="35">
        <v>1100079.26</v>
      </c>
      <c r="X77" s="35">
        <v>430.09</v>
      </c>
      <c r="Y77" s="35">
        <v>1351200</v>
      </c>
      <c r="AA77" s="39">
        <v>1988693</v>
      </c>
      <c r="AB77" s="39">
        <v>7920</v>
      </c>
      <c r="AD77" s="39">
        <v>468714.07</v>
      </c>
      <c r="AE77" s="39">
        <v>127503</v>
      </c>
    </row>
    <row r="78" spans="1:31">
      <c r="A78" s="1" t="s">
        <v>1043</v>
      </c>
      <c r="B78" s="1" t="s">
        <v>1044</v>
      </c>
      <c r="C78" s="100">
        <v>3712</v>
      </c>
      <c r="D78" s="1" t="s">
        <v>1046</v>
      </c>
      <c r="E78" s="137" t="s">
        <v>1046</v>
      </c>
      <c r="F78" s="38">
        <v>345545.85</v>
      </c>
      <c r="G78" s="38">
        <v>0</v>
      </c>
      <c r="H78" s="38">
        <v>101274.23</v>
      </c>
      <c r="J78" s="137">
        <v>924215.82</v>
      </c>
      <c r="K78" s="137">
        <v>88865.47</v>
      </c>
      <c r="P78" s="62">
        <v>52552.9</v>
      </c>
      <c r="S78" s="137">
        <v>-172720.4</v>
      </c>
      <c r="T78" s="137">
        <v>1625943.2</v>
      </c>
      <c r="V78" s="35">
        <v>1169557.32</v>
      </c>
      <c r="X78" s="35">
        <v>537.97</v>
      </c>
      <c r="Y78" s="35">
        <v>1077720</v>
      </c>
      <c r="AA78" s="39">
        <v>1644587</v>
      </c>
      <c r="AD78" s="39">
        <v>464689.15</v>
      </c>
      <c r="AE78" s="39">
        <v>184413.47</v>
      </c>
    </row>
    <row r="79" spans="1:31">
      <c r="A79" s="1" t="s">
        <v>1043</v>
      </c>
      <c r="B79" s="1" t="s">
        <v>1044</v>
      </c>
      <c r="C79" s="100">
        <v>3845</v>
      </c>
      <c r="D79" s="1" t="s">
        <v>1047</v>
      </c>
      <c r="E79" s="137" t="s">
        <v>1047</v>
      </c>
      <c r="F79" s="38">
        <v>224003.28</v>
      </c>
      <c r="G79" s="38">
        <v>0</v>
      </c>
      <c r="H79" s="38">
        <v>90399.41</v>
      </c>
      <c r="J79" s="137">
        <v>475393.29</v>
      </c>
      <c r="K79" s="137">
        <v>90957.38</v>
      </c>
      <c r="P79" s="62">
        <v>71118.539999999994</v>
      </c>
      <c r="S79" s="137">
        <v>-913991.55</v>
      </c>
      <c r="T79" s="137">
        <v>1700209.39</v>
      </c>
      <c r="V79" s="35">
        <v>1570691.7</v>
      </c>
      <c r="X79" s="35">
        <v>304.67</v>
      </c>
      <c r="Y79" s="35">
        <v>721170</v>
      </c>
      <c r="Z79" s="35">
        <v>285</v>
      </c>
      <c r="AA79" s="39">
        <v>1481759.5</v>
      </c>
      <c r="AD79" s="39">
        <v>663096.68999999994</v>
      </c>
      <c r="AE79" s="39">
        <v>124178.2</v>
      </c>
    </row>
    <row r="80" spans="1:31">
      <c r="A80" s="1" t="s">
        <v>1043</v>
      </c>
      <c r="B80" s="1" t="s">
        <v>1044</v>
      </c>
      <c r="C80" s="100">
        <v>3190</v>
      </c>
      <c r="D80" s="1" t="s">
        <v>1048</v>
      </c>
      <c r="E80" s="137" t="s">
        <v>1048</v>
      </c>
      <c r="F80" s="38">
        <v>247400.3</v>
      </c>
      <c r="G80" s="38">
        <v>18400</v>
      </c>
      <c r="H80" s="38">
        <v>62055.74</v>
      </c>
      <c r="J80" s="137">
        <v>509409.44</v>
      </c>
      <c r="K80" s="137">
        <v>112962.12</v>
      </c>
      <c r="P80" s="62">
        <v>695.4</v>
      </c>
      <c r="S80" s="137">
        <v>-547304.16</v>
      </c>
      <c r="T80" s="137">
        <v>1448416.88</v>
      </c>
      <c r="V80" s="35">
        <v>1081033.02</v>
      </c>
      <c r="X80" s="35">
        <v>394.62</v>
      </c>
      <c r="Y80" s="35">
        <v>904140</v>
      </c>
      <c r="AA80" s="39">
        <v>1440848</v>
      </c>
      <c r="AB80" s="39">
        <v>11648</v>
      </c>
      <c r="AD80" s="39">
        <v>343369.6</v>
      </c>
      <c r="AE80" s="39">
        <v>141282.56</v>
      </c>
    </row>
    <row r="81" spans="1:32">
      <c r="A81" s="1" t="s">
        <v>1043</v>
      </c>
      <c r="B81" s="1" t="s">
        <v>1044</v>
      </c>
      <c r="C81" s="100">
        <v>1536</v>
      </c>
      <c r="D81" s="1" t="s">
        <v>1049</v>
      </c>
      <c r="E81" s="137" t="s">
        <v>1049</v>
      </c>
      <c r="F81" s="38">
        <v>232257.71</v>
      </c>
      <c r="G81" s="38">
        <v>0</v>
      </c>
      <c r="H81" s="38">
        <v>16769.79</v>
      </c>
      <c r="J81" s="137">
        <v>564528.05000000005</v>
      </c>
      <c r="K81" s="137">
        <v>507791.7</v>
      </c>
      <c r="P81" s="62">
        <v>24953.21</v>
      </c>
      <c r="S81" s="137">
        <v>-727238.81</v>
      </c>
      <c r="T81" s="137">
        <v>2079850.72</v>
      </c>
      <c r="V81" s="35">
        <v>1124048.8899999999</v>
      </c>
      <c r="X81" s="35">
        <v>346.92</v>
      </c>
      <c r="Y81" s="35">
        <v>1294620</v>
      </c>
      <c r="AA81" s="39">
        <v>1916612</v>
      </c>
      <c r="AD81" s="39">
        <v>366329</v>
      </c>
      <c r="AE81" s="39">
        <v>192292.68</v>
      </c>
    </row>
    <row r="82" spans="1:32">
      <c r="A82" s="1" t="s">
        <v>1043</v>
      </c>
      <c r="B82" s="1" t="s">
        <v>1044</v>
      </c>
      <c r="C82" s="100">
        <v>4034</v>
      </c>
      <c r="D82" s="1" t="s">
        <v>1050</v>
      </c>
      <c r="E82" s="137" t="s">
        <v>1050</v>
      </c>
      <c r="F82" s="38">
        <v>93857.35</v>
      </c>
      <c r="G82" s="38">
        <v>0</v>
      </c>
      <c r="H82" s="38">
        <v>32304</v>
      </c>
      <c r="J82" s="137">
        <v>512420.06</v>
      </c>
      <c r="K82" s="137">
        <v>142190.17000000001</v>
      </c>
      <c r="P82" s="62">
        <v>243.36</v>
      </c>
      <c r="S82" s="137">
        <v>-675635.07</v>
      </c>
      <c r="T82" s="137">
        <v>1478004.6</v>
      </c>
      <c r="V82" s="35">
        <v>1211813.1100000001</v>
      </c>
      <c r="X82" s="35">
        <v>294.44</v>
      </c>
      <c r="Y82" s="35">
        <v>687940</v>
      </c>
      <c r="AA82" s="39">
        <v>1256923</v>
      </c>
      <c r="AB82" s="39">
        <v>2990</v>
      </c>
      <c r="AD82" s="39">
        <v>535243.75</v>
      </c>
      <c r="AE82" s="39">
        <v>126732.11</v>
      </c>
    </row>
    <row r="83" spans="1:32">
      <c r="A83" s="1" t="s">
        <v>1043</v>
      </c>
      <c r="B83" s="1" t="s">
        <v>1044</v>
      </c>
      <c r="C83" s="100">
        <v>6213</v>
      </c>
      <c r="D83" s="1" t="s">
        <v>1051</v>
      </c>
      <c r="E83" s="137" t="s">
        <v>1051</v>
      </c>
      <c r="F83" s="38">
        <v>390347.67</v>
      </c>
      <c r="G83" s="38">
        <v>0</v>
      </c>
      <c r="H83" s="38">
        <v>101609.45</v>
      </c>
      <c r="I83" s="245"/>
      <c r="J83" s="293">
        <v>383151.57</v>
      </c>
      <c r="K83" s="293">
        <v>93094.68</v>
      </c>
      <c r="L83" s="295"/>
      <c r="P83" s="62">
        <v>98917.77</v>
      </c>
      <c r="S83" s="137">
        <v>-911526.19</v>
      </c>
      <c r="T83" s="137">
        <v>1774409.19</v>
      </c>
      <c r="V83" s="35">
        <v>1631109.92</v>
      </c>
      <c r="X83" s="35">
        <v>603.04999999999995</v>
      </c>
      <c r="Y83" s="35">
        <v>2125040</v>
      </c>
      <c r="AA83" s="39">
        <v>2900987.5</v>
      </c>
      <c r="AB83" s="39">
        <v>18000</v>
      </c>
      <c r="AD83" s="39">
        <v>688846.47</v>
      </c>
      <c r="AE83" s="39">
        <v>142516.4</v>
      </c>
    </row>
    <row r="84" spans="1:32">
      <c r="A84" s="1" t="s">
        <v>1043</v>
      </c>
      <c r="B84" s="1" t="s">
        <v>1044</v>
      </c>
      <c r="C84" s="100">
        <v>4054</v>
      </c>
      <c r="D84" s="1" t="s">
        <v>1052</v>
      </c>
      <c r="E84" s="137" t="s">
        <v>1052</v>
      </c>
      <c r="F84" s="38">
        <v>262982.26</v>
      </c>
      <c r="G84" s="38">
        <v>0</v>
      </c>
      <c r="H84" s="38">
        <v>43922</v>
      </c>
      <c r="J84" s="137">
        <v>612155.67000000004</v>
      </c>
      <c r="K84" s="137">
        <v>63905.81</v>
      </c>
      <c r="P84" s="62">
        <v>58938.01</v>
      </c>
      <c r="S84" s="137">
        <v>-605842.42000000004</v>
      </c>
      <c r="T84" s="137">
        <v>1568940.19</v>
      </c>
      <c r="V84" s="35">
        <v>1081462.3999999999</v>
      </c>
      <c r="X84" s="35">
        <v>487.3</v>
      </c>
      <c r="Y84" s="35">
        <v>650300</v>
      </c>
      <c r="AA84" s="39">
        <v>1005395</v>
      </c>
      <c r="AB84" s="39">
        <v>11500</v>
      </c>
      <c r="AD84" s="39">
        <v>632839.54</v>
      </c>
      <c r="AE84" s="39">
        <v>121585.2</v>
      </c>
    </row>
    <row r="85" spans="1:32">
      <c r="A85" s="1" t="s">
        <v>1043</v>
      </c>
      <c r="B85" s="1" t="s">
        <v>1044</v>
      </c>
      <c r="C85" s="100">
        <v>3457</v>
      </c>
      <c r="D85" s="1" t="s">
        <v>1053</v>
      </c>
      <c r="E85" s="137" t="s">
        <v>1053</v>
      </c>
      <c r="F85" s="38">
        <v>336780.44</v>
      </c>
      <c r="G85" s="38">
        <v>0</v>
      </c>
      <c r="H85" s="38">
        <v>18282.810000000001</v>
      </c>
      <c r="J85" s="137">
        <v>697854.79</v>
      </c>
      <c r="K85" s="137">
        <v>140403.17000000001</v>
      </c>
      <c r="P85" s="62">
        <v>62476.68</v>
      </c>
      <c r="S85" s="137">
        <v>-275636.25</v>
      </c>
      <c r="T85" s="137">
        <v>1499346.49</v>
      </c>
      <c r="V85" s="35">
        <v>1193505.44</v>
      </c>
      <c r="X85" s="35">
        <v>550.69000000000005</v>
      </c>
      <c r="Y85" s="35">
        <v>691650</v>
      </c>
      <c r="AA85" s="39">
        <v>1180475</v>
      </c>
      <c r="AD85" s="39">
        <v>580692.74</v>
      </c>
      <c r="AE85" s="39">
        <v>217404.1</v>
      </c>
    </row>
    <row r="86" spans="1:32">
      <c r="A86" s="1" t="s">
        <v>1043</v>
      </c>
      <c r="B86" s="1" t="s">
        <v>1044</v>
      </c>
      <c r="C86" s="100">
        <v>1347</v>
      </c>
      <c r="D86" s="1" t="s">
        <v>1054</v>
      </c>
      <c r="E86" s="137" t="s">
        <v>1054</v>
      </c>
      <c r="F86" s="38">
        <v>174748.04</v>
      </c>
      <c r="G86" s="38">
        <v>0</v>
      </c>
      <c r="H86" s="38">
        <v>85666.48</v>
      </c>
      <c r="J86" s="137">
        <v>599369.35</v>
      </c>
      <c r="K86" s="137">
        <v>80499.42</v>
      </c>
      <c r="P86" s="62">
        <v>389.48</v>
      </c>
      <c r="S86" s="137">
        <v>-1398864.88</v>
      </c>
      <c r="T86" s="137">
        <v>2293429.0699999998</v>
      </c>
      <c r="V86" s="35">
        <v>712283.44</v>
      </c>
      <c r="X86" s="35">
        <v>1041.0899999999999</v>
      </c>
      <c r="Y86" s="35">
        <v>1141920</v>
      </c>
      <c r="AA86" s="39">
        <v>1460881.09</v>
      </c>
      <c r="AD86" s="39">
        <v>251631.53</v>
      </c>
      <c r="AE86" s="39">
        <v>97402.29</v>
      </c>
    </row>
    <row r="87" spans="1:32">
      <c r="A87" s="1" t="s">
        <v>1056</v>
      </c>
      <c r="B87" s="1" t="s">
        <v>1057</v>
      </c>
      <c r="C87" s="100">
        <v>2097</v>
      </c>
      <c r="D87" s="1" t="s">
        <v>1059</v>
      </c>
      <c r="E87" s="137" t="s">
        <v>1059</v>
      </c>
      <c r="F87" s="38">
        <v>582217.52</v>
      </c>
      <c r="G87" s="38">
        <v>0</v>
      </c>
      <c r="H87" s="38">
        <v>35812.22</v>
      </c>
      <c r="J87" s="137">
        <v>748261.85</v>
      </c>
      <c r="K87" s="137">
        <v>101332.5</v>
      </c>
      <c r="O87" s="62">
        <v>98000</v>
      </c>
      <c r="P87" s="62">
        <v>0</v>
      </c>
      <c r="S87" s="137">
        <v>-274917.81</v>
      </c>
      <c r="T87" s="137">
        <v>1525529.54</v>
      </c>
      <c r="V87" s="35">
        <v>702396.05</v>
      </c>
      <c r="X87" s="35">
        <v>688.85</v>
      </c>
      <c r="Y87" s="35">
        <v>584090</v>
      </c>
      <c r="Z87" s="35">
        <v>4828.74</v>
      </c>
      <c r="AA87" s="39">
        <v>766076</v>
      </c>
      <c r="AC87" s="39">
        <v>25202</v>
      </c>
      <c r="AD87" s="39">
        <v>303027.18</v>
      </c>
      <c r="AE87" s="39">
        <v>78686.100000000006</v>
      </c>
    </row>
    <row r="88" spans="1:32">
      <c r="A88" s="1" t="s">
        <v>1056</v>
      </c>
      <c r="B88" s="1" t="s">
        <v>1057</v>
      </c>
      <c r="C88" s="100">
        <v>1298</v>
      </c>
      <c r="D88" s="1" t="s">
        <v>1060</v>
      </c>
      <c r="E88" s="137" t="s">
        <v>1060</v>
      </c>
      <c r="F88" s="38">
        <v>338261.98</v>
      </c>
      <c r="G88" s="38">
        <v>0</v>
      </c>
      <c r="H88" s="38">
        <v>45376.73</v>
      </c>
      <c r="J88" s="137">
        <v>677121.82</v>
      </c>
      <c r="K88" s="137">
        <v>122502.87</v>
      </c>
      <c r="P88" s="62">
        <v>0</v>
      </c>
      <c r="S88" s="137">
        <v>-338973.46</v>
      </c>
      <c r="T88" s="137">
        <v>1451545.03</v>
      </c>
      <c r="V88" s="35">
        <v>583965.55000000005</v>
      </c>
      <c r="X88" s="35">
        <v>441.81</v>
      </c>
      <c r="Y88" s="35">
        <v>722959</v>
      </c>
      <c r="AA88" s="39">
        <v>910603</v>
      </c>
      <c r="AC88" s="39">
        <v>17880</v>
      </c>
      <c r="AD88" s="39">
        <v>232073.97</v>
      </c>
      <c r="AE88" s="39">
        <v>76117.56</v>
      </c>
    </row>
    <row r="89" spans="1:32">
      <c r="A89" s="1" t="s">
        <v>1056</v>
      </c>
      <c r="B89" s="1" t="s">
        <v>1057</v>
      </c>
      <c r="C89" s="100">
        <v>2787</v>
      </c>
      <c r="D89" s="1" t="s">
        <v>1061</v>
      </c>
      <c r="E89" s="137" t="s">
        <v>1061</v>
      </c>
      <c r="F89" s="38">
        <v>522512.13</v>
      </c>
      <c r="G89" s="38">
        <v>0</v>
      </c>
      <c r="H89" s="38">
        <v>42120.74</v>
      </c>
      <c r="J89" s="137">
        <v>2473947.85</v>
      </c>
      <c r="K89" s="137">
        <v>23814.67</v>
      </c>
      <c r="P89" s="62">
        <v>46200</v>
      </c>
      <c r="R89" s="137">
        <v>2725092.07</v>
      </c>
      <c r="T89" s="137">
        <v>328050.34000000003</v>
      </c>
      <c r="V89" s="35">
        <v>702226.94</v>
      </c>
      <c r="X89" s="35">
        <v>937.1</v>
      </c>
      <c r="Y89" s="35">
        <v>897780</v>
      </c>
      <c r="AA89" s="39">
        <v>995233</v>
      </c>
      <c r="AC89" s="39">
        <v>17812</v>
      </c>
      <c r="AD89" s="39">
        <v>482571</v>
      </c>
      <c r="AE89" s="39">
        <v>142275.06</v>
      </c>
    </row>
    <row r="90" spans="1:32">
      <c r="A90" s="1" t="s">
        <v>1056</v>
      </c>
      <c r="B90" s="1" t="s">
        <v>1057</v>
      </c>
      <c r="C90" s="100">
        <v>1798</v>
      </c>
      <c r="D90" s="1" t="s">
        <v>1062</v>
      </c>
      <c r="E90" s="137" t="s">
        <v>1062</v>
      </c>
      <c r="F90" s="38">
        <v>426570.91</v>
      </c>
      <c r="G90" s="38">
        <v>0</v>
      </c>
      <c r="H90" s="38">
        <v>18817.39</v>
      </c>
      <c r="J90" s="137">
        <v>190879.11</v>
      </c>
      <c r="K90" s="137">
        <v>85928.04</v>
      </c>
      <c r="O90" s="62">
        <v>66750</v>
      </c>
      <c r="P90" s="62">
        <v>0</v>
      </c>
      <c r="S90" s="137">
        <v>-1263657.24</v>
      </c>
      <c r="T90" s="137">
        <v>1852229.71</v>
      </c>
      <c r="V90" s="35">
        <v>572934.52</v>
      </c>
      <c r="X90" s="35">
        <v>603</v>
      </c>
      <c r="Y90" s="35">
        <v>1176070</v>
      </c>
      <c r="AA90" s="39">
        <v>1331322</v>
      </c>
      <c r="AC90" s="39">
        <v>19480</v>
      </c>
      <c r="AD90" s="39">
        <v>303134.09999999998</v>
      </c>
      <c r="AE90" s="39">
        <v>28798.44</v>
      </c>
    </row>
    <row r="91" spans="1:32">
      <c r="A91" s="1" t="s">
        <v>1064</v>
      </c>
      <c r="B91" s="1" t="s">
        <v>1065</v>
      </c>
      <c r="C91" s="100">
        <v>5840</v>
      </c>
      <c r="D91" s="1" t="s">
        <v>1067</v>
      </c>
      <c r="E91" s="137" t="s">
        <v>1067</v>
      </c>
      <c r="F91" s="38">
        <v>402367.41</v>
      </c>
      <c r="G91" s="38">
        <v>0</v>
      </c>
      <c r="H91" s="38">
        <v>114922.36</v>
      </c>
      <c r="J91" s="137">
        <v>459085.91</v>
      </c>
      <c r="K91" s="137">
        <v>21213.41</v>
      </c>
      <c r="P91" s="62">
        <v>176.15</v>
      </c>
      <c r="S91" s="137">
        <v>-1557077.52</v>
      </c>
      <c r="T91" s="137">
        <v>2483113.87</v>
      </c>
      <c r="V91" s="35">
        <v>1133361.92</v>
      </c>
      <c r="W91" s="35">
        <v>145950</v>
      </c>
      <c r="X91" s="35">
        <v>870.72</v>
      </c>
      <c r="Y91" s="35">
        <v>1178460</v>
      </c>
      <c r="Z91" s="35">
        <v>13500</v>
      </c>
      <c r="AA91" s="39">
        <v>1427622</v>
      </c>
      <c r="AC91" s="39">
        <v>33272</v>
      </c>
      <c r="AD91" s="39">
        <v>868422.82</v>
      </c>
      <c r="AE91" s="39">
        <v>71449.23</v>
      </c>
    </row>
    <row r="92" spans="1:32">
      <c r="A92" s="1" t="s">
        <v>1064</v>
      </c>
      <c r="B92" s="1" t="s">
        <v>1065</v>
      </c>
      <c r="C92" s="100">
        <v>2523</v>
      </c>
      <c r="D92" s="1" t="s">
        <v>1068</v>
      </c>
      <c r="E92" s="137" t="s">
        <v>1068</v>
      </c>
      <c r="F92" s="38">
        <v>143289.42000000001</v>
      </c>
      <c r="G92" s="38">
        <v>0</v>
      </c>
      <c r="H92" s="38">
        <v>76611.429999999993</v>
      </c>
      <c r="J92" s="137">
        <v>199084.56</v>
      </c>
      <c r="K92" s="137">
        <v>66119.98</v>
      </c>
      <c r="P92" s="62">
        <v>74634.7</v>
      </c>
      <c r="S92" s="137">
        <v>-1540780.3</v>
      </c>
      <c r="T92" s="137">
        <v>1997915.47</v>
      </c>
      <c r="V92" s="35">
        <v>638037.31999999995</v>
      </c>
      <c r="W92" s="35">
        <v>121500</v>
      </c>
      <c r="X92" s="35">
        <v>184.43</v>
      </c>
      <c r="Y92" s="35">
        <v>509660</v>
      </c>
      <c r="Z92" s="35">
        <v>14000</v>
      </c>
      <c r="AA92" s="39">
        <v>683442</v>
      </c>
      <c r="AC92" s="39">
        <v>21900</v>
      </c>
      <c r="AD92" s="39">
        <v>538333.03</v>
      </c>
      <c r="AE92" s="39">
        <v>86371.199999999997</v>
      </c>
    </row>
    <row r="93" spans="1:32" s="141" customFormat="1">
      <c r="A93" s="1" t="s">
        <v>1064</v>
      </c>
      <c r="B93" s="1" t="s">
        <v>1065</v>
      </c>
      <c r="C93" s="100">
        <v>3532</v>
      </c>
      <c r="D93" s="1" t="s">
        <v>1069</v>
      </c>
      <c r="E93" s="137" t="s">
        <v>1069</v>
      </c>
      <c r="F93" s="38">
        <v>281042.98</v>
      </c>
      <c r="G93" s="38">
        <v>0</v>
      </c>
      <c r="H93" s="38">
        <v>85709.56</v>
      </c>
      <c r="I93" s="142"/>
      <c r="J93" s="141">
        <v>311717.44</v>
      </c>
      <c r="K93" s="141">
        <v>28963.64</v>
      </c>
      <c r="L93" s="139"/>
      <c r="M93" s="139"/>
      <c r="N93" s="139"/>
      <c r="O93" s="139"/>
      <c r="P93" s="139">
        <v>75598.13</v>
      </c>
      <c r="S93" s="141">
        <v>-1701933.48</v>
      </c>
      <c r="T93" s="141">
        <v>2356721.7400000002</v>
      </c>
      <c r="U93" s="140"/>
      <c r="V93" s="140">
        <v>980334.11</v>
      </c>
      <c r="W93" s="140">
        <v>50000</v>
      </c>
      <c r="X93" s="140">
        <v>474.08</v>
      </c>
      <c r="Y93" s="140">
        <v>709110</v>
      </c>
      <c r="Z93" s="140">
        <v>13500</v>
      </c>
      <c r="AA93" s="244">
        <v>921251</v>
      </c>
      <c r="AB93" s="244"/>
      <c r="AC93" s="244">
        <v>32254</v>
      </c>
      <c r="AD93" s="244">
        <v>714828.54</v>
      </c>
      <c r="AE93" s="244">
        <v>108037.42</v>
      </c>
      <c r="AF93" s="244"/>
    </row>
    <row r="94" spans="1:32">
      <c r="A94" s="1" t="s">
        <v>1064</v>
      </c>
      <c r="B94" s="1" t="s">
        <v>1065</v>
      </c>
      <c r="C94" s="100">
        <v>6043</v>
      </c>
      <c r="D94" s="1" t="s">
        <v>1070</v>
      </c>
      <c r="E94" s="137" t="s">
        <v>1070</v>
      </c>
      <c r="F94" s="38">
        <v>444736.23</v>
      </c>
      <c r="G94" s="38">
        <v>0</v>
      </c>
      <c r="H94" s="38">
        <v>106523.84</v>
      </c>
      <c r="J94" s="137">
        <v>102621.06</v>
      </c>
      <c r="K94" s="137">
        <v>4656.03</v>
      </c>
      <c r="P94" s="62">
        <v>165783.51999999999</v>
      </c>
      <c r="S94" s="137">
        <v>-324571.21999999997</v>
      </c>
      <c r="T94" s="137">
        <v>679279.9</v>
      </c>
      <c r="V94" s="35">
        <v>1183049.06</v>
      </c>
      <c r="W94" s="35">
        <v>120000</v>
      </c>
      <c r="X94" s="35">
        <v>517.66</v>
      </c>
      <c r="Y94" s="35">
        <v>776250</v>
      </c>
      <c r="Z94" s="35">
        <v>27000</v>
      </c>
      <c r="AA94" s="39">
        <v>1103859</v>
      </c>
      <c r="AC94" s="39">
        <v>28960</v>
      </c>
      <c r="AD94" s="39">
        <v>793354.33</v>
      </c>
      <c r="AE94" s="39">
        <v>42598.43</v>
      </c>
    </row>
    <row r="95" spans="1:32">
      <c r="A95" s="1" t="s">
        <v>1064</v>
      </c>
      <c r="B95" s="1" t="s">
        <v>1065</v>
      </c>
      <c r="C95" s="100">
        <v>3905</v>
      </c>
      <c r="D95" s="1" t="s">
        <v>1071</v>
      </c>
      <c r="E95" s="137" t="s">
        <v>1071</v>
      </c>
      <c r="F95" s="38">
        <v>333302.07</v>
      </c>
      <c r="G95" s="38">
        <v>0</v>
      </c>
      <c r="H95" s="38">
        <v>151303.57999999999</v>
      </c>
      <c r="J95" s="137">
        <v>679737.93</v>
      </c>
      <c r="K95" s="137">
        <v>73034.710000000006</v>
      </c>
      <c r="P95" s="62">
        <v>57163.24</v>
      </c>
      <c r="S95" s="137">
        <v>-1988583.28</v>
      </c>
      <c r="T95" s="137">
        <v>3020527.22</v>
      </c>
      <c r="V95" s="35">
        <v>923470.2</v>
      </c>
      <c r="W95" s="35">
        <v>121071</v>
      </c>
      <c r="X95" s="35">
        <v>435.56</v>
      </c>
      <c r="Y95" s="35">
        <v>637740</v>
      </c>
      <c r="Z95" s="35">
        <v>18000</v>
      </c>
      <c r="AA95" s="39">
        <v>858146</v>
      </c>
      <c r="AC95" s="39">
        <v>32452</v>
      </c>
      <c r="AD95" s="39">
        <v>562940.43999999994</v>
      </c>
      <c r="AE95" s="39">
        <v>98907.21</v>
      </c>
    </row>
    <row r="96" spans="1:32">
      <c r="A96" s="1" t="s">
        <v>1064</v>
      </c>
      <c r="B96" s="1" t="s">
        <v>1065</v>
      </c>
      <c r="C96" s="100">
        <v>4288</v>
      </c>
      <c r="D96" s="1" t="s">
        <v>1072</v>
      </c>
      <c r="E96" s="137" t="s">
        <v>1072</v>
      </c>
      <c r="F96" s="38">
        <v>158300.59</v>
      </c>
      <c r="G96" s="38">
        <v>0</v>
      </c>
      <c r="H96" s="38">
        <v>21228.22</v>
      </c>
      <c r="J96" s="137">
        <v>4</v>
      </c>
      <c r="K96" s="137">
        <v>91084.25</v>
      </c>
      <c r="M96" s="62">
        <v>787.5</v>
      </c>
      <c r="P96" s="62">
        <v>1184.68</v>
      </c>
      <c r="S96" s="137">
        <v>-14923.29</v>
      </c>
      <c r="T96" s="137">
        <v>266818</v>
      </c>
      <c r="V96" s="35">
        <v>992821.5</v>
      </c>
      <c r="X96" s="35">
        <v>255.39</v>
      </c>
      <c r="Y96" s="35">
        <v>665613</v>
      </c>
      <c r="Z96" s="35">
        <v>13500</v>
      </c>
      <c r="AA96" s="39">
        <v>849518</v>
      </c>
      <c r="AC96" s="39">
        <v>11997</v>
      </c>
      <c r="AD96" s="39">
        <v>757867.14</v>
      </c>
      <c r="AE96" s="39">
        <v>36057.58</v>
      </c>
    </row>
    <row r="97" spans="1:31">
      <c r="A97" s="1" t="s">
        <v>1064</v>
      </c>
      <c r="B97" s="1" t="s">
        <v>1065</v>
      </c>
      <c r="C97" s="100">
        <v>3437</v>
      </c>
      <c r="D97" s="1" t="s">
        <v>1073</v>
      </c>
      <c r="E97" s="137" t="s">
        <v>1073</v>
      </c>
      <c r="F97" s="38">
        <v>236756.35</v>
      </c>
      <c r="G97" s="38">
        <v>0</v>
      </c>
      <c r="H97" s="38">
        <v>126036.38</v>
      </c>
      <c r="J97" s="137">
        <v>5</v>
      </c>
      <c r="K97" s="137">
        <v>28981.03</v>
      </c>
      <c r="P97" s="62">
        <v>2298.54</v>
      </c>
      <c r="S97" s="137">
        <v>-1632092.78</v>
      </c>
      <c r="T97" s="137">
        <v>1863128.3</v>
      </c>
      <c r="V97" s="35">
        <v>720963.16</v>
      </c>
      <c r="W97" s="35">
        <v>175560</v>
      </c>
      <c r="X97" s="35">
        <v>324.43</v>
      </c>
      <c r="Y97" s="35">
        <v>960030</v>
      </c>
      <c r="Z97" s="35">
        <v>27000</v>
      </c>
      <c r="AA97" s="39">
        <v>1131515</v>
      </c>
      <c r="AC97" s="39">
        <v>24762</v>
      </c>
      <c r="AD97" s="39">
        <v>511926.46</v>
      </c>
      <c r="AE97" s="39">
        <v>57229.43</v>
      </c>
    </row>
    <row r="98" spans="1:31">
      <c r="A98" s="1" t="s">
        <v>1064</v>
      </c>
      <c r="B98" s="1" t="s">
        <v>1065</v>
      </c>
      <c r="C98" s="100">
        <v>6940</v>
      </c>
      <c r="D98" s="1" t="s">
        <v>1074</v>
      </c>
      <c r="E98" s="137" t="s">
        <v>1074</v>
      </c>
      <c r="F98" s="38">
        <v>190230.11</v>
      </c>
      <c r="G98" s="38">
        <v>111845</v>
      </c>
      <c r="H98" s="38">
        <v>139477.85</v>
      </c>
      <c r="J98" s="137">
        <v>888399.21</v>
      </c>
      <c r="K98" s="137">
        <v>49691.26</v>
      </c>
      <c r="P98" s="62">
        <v>3828.46</v>
      </c>
      <c r="S98" s="137">
        <v>18475.669999999998</v>
      </c>
      <c r="T98" s="137">
        <v>1170515.6499999999</v>
      </c>
      <c r="V98" s="35">
        <v>1182910.28</v>
      </c>
      <c r="W98" s="35">
        <v>264251</v>
      </c>
      <c r="X98" s="35">
        <v>356.38</v>
      </c>
      <c r="Y98" s="35">
        <v>444870</v>
      </c>
      <c r="Z98" s="35">
        <v>9000</v>
      </c>
      <c r="AA98" s="39">
        <v>723236.5</v>
      </c>
      <c r="AC98" s="39">
        <v>18426</v>
      </c>
      <c r="AD98" s="39">
        <v>891001</v>
      </c>
      <c r="AE98" s="39">
        <v>81900.509999999995</v>
      </c>
    </row>
    <row r="99" spans="1:31">
      <c r="A99" s="1" t="s">
        <v>1064</v>
      </c>
      <c r="B99" s="1" t="s">
        <v>1065</v>
      </c>
      <c r="C99" s="100">
        <v>3709</v>
      </c>
      <c r="D99" s="1" t="s">
        <v>1075</v>
      </c>
      <c r="E99" s="137" t="s">
        <v>1075</v>
      </c>
      <c r="F99" s="38">
        <v>197057.3</v>
      </c>
      <c r="G99" s="38">
        <v>0</v>
      </c>
      <c r="H99" s="38">
        <v>31922.84</v>
      </c>
      <c r="J99" s="137">
        <v>201405.32</v>
      </c>
      <c r="K99" s="137">
        <v>7114.26</v>
      </c>
      <c r="P99" s="62">
        <v>21.59</v>
      </c>
      <c r="S99" s="137">
        <v>-1709469.43</v>
      </c>
      <c r="T99" s="137">
        <v>2174004.7799999998</v>
      </c>
      <c r="V99" s="35">
        <v>841348.09</v>
      </c>
      <c r="X99" s="35">
        <v>341.04</v>
      </c>
      <c r="Y99" s="35">
        <v>531090</v>
      </c>
      <c r="AA99" s="39">
        <v>703705</v>
      </c>
      <c r="AC99" s="39">
        <v>15750</v>
      </c>
      <c r="AD99" s="39">
        <v>580720.57999999996</v>
      </c>
      <c r="AE99" s="39">
        <v>99660.77</v>
      </c>
    </row>
    <row r="100" spans="1:31">
      <c r="A100" s="1" t="s">
        <v>1064</v>
      </c>
      <c r="B100" s="1" t="s">
        <v>1065</v>
      </c>
      <c r="C100" s="100">
        <v>6836</v>
      </c>
      <c r="D100" s="1" t="s">
        <v>1076</v>
      </c>
      <c r="E100" s="137" t="s">
        <v>1076</v>
      </c>
      <c r="F100" s="38">
        <v>333721.36</v>
      </c>
      <c r="G100" s="38">
        <v>0</v>
      </c>
      <c r="H100" s="38">
        <v>43351.62</v>
      </c>
      <c r="J100" s="137">
        <v>340022.24</v>
      </c>
      <c r="K100" s="137">
        <v>12480.77</v>
      </c>
      <c r="P100" s="62">
        <v>103</v>
      </c>
      <c r="S100" s="137">
        <v>-1023235.71</v>
      </c>
      <c r="T100" s="137">
        <v>1708771</v>
      </c>
      <c r="V100" s="35">
        <v>1201746.51</v>
      </c>
      <c r="W100" s="35">
        <v>145000</v>
      </c>
      <c r="X100" s="35">
        <v>549.39</v>
      </c>
      <c r="Y100" s="35">
        <v>1068570</v>
      </c>
      <c r="Z100" s="35">
        <v>13500</v>
      </c>
      <c r="AA100" s="39">
        <v>1337008</v>
      </c>
      <c r="AC100" s="39">
        <v>27870</v>
      </c>
      <c r="AD100" s="39">
        <v>955566.23</v>
      </c>
      <c r="AE100" s="39">
        <v>64983.97</v>
      </c>
    </row>
    <row r="101" spans="1:31">
      <c r="A101" s="1" t="s">
        <v>1064</v>
      </c>
      <c r="B101" s="1" t="s">
        <v>1065</v>
      </c>
      <c r="C101" s="100">
        <v>5080</v>
      </c>
      <c r="D101" s="1" t="s">
        <v>1077</v>
      </c>
      <c r="E101" s="137" t="s">
        <v>1077</v>
      </c>
      <c r="F101" s="38">
        <v>225039.43</v>
      </c>
      <c r="G101" s="38">
        <v>0</v>
      </c>
      <c r="H101" s="38">
        <v>230735.65</v>
      </c>
      <c r="J101" s="137">
        <v>403007.46</v>
      </c>
      <c r="K101" s="137">
        <v>21256.55</v>
      </c>
      <c r="P101" s="62">
        <v>1436.52</v>
      </c>
      <c r="S101" s="137">
        <v>-1391961.23</v>
      </c>
      <c r="T101" s="137">
        <v>2266060.31</v>
      </c>
      <c r="V101" s="35">
        <v>1074228.23</v>
      </c>
      <c r="W101" s="35">
        <v>300</v>
      </c>
      <c r="X101" s="35">
        <v>682.66</v>
      </c>
      <c r="Y101" s="35">
        <v>1116990</v>
      </c>
      <c r="Z101" s="35">
        <v>27000</v>
      </c>
      <c r="AA101" s="39">
        <v>1317585</v>
      </c>
      <c r="AC101" s="39">
        <v>19460</v>
      </c>
      <c r="AD101" s="39">
        <v>790991.52</v>
      </c>
      <c r="AE101" s="39">
        <v>86660.88</v>
      </c>
    </row>
    <row r="102" spans="1:31">
      <c r="A102" s="1" t="s">
        <v>1064</v>
      </c>
      <c r="B102" s="1" t="s">
        <v>1065</v>
      </c>
      <c r="C102" s="100">
        <v>3095</v>
      </c>
      <c r="D102" s="1" t="s">
        <v>1078</v>
      </c>
      <c r="E102" s="137" t="s">
        <v>1078</v>
      </c>
      <c r="F102" s="38">
        <v>84635.43</v>
      </c>
      <c r="G102" s="38">
        <v>0</v>
      </c>
      <c r="H102" s="38">
        <v>89315.97</v>
      </c>
      <c r="J102" s="137">
        <v>52089.89</v>
      </c>
      <c r="K102" s="137">
        <v>39124.559999999998</v>
      </c>
      <c r="P102" s="62">
        <v>629.63</v>
      </c>
      <c r="S102" s="137">
        <v>-633974.31999999995</v>
      </c>
      <c r="T102" s="137">
        <v>855883.42</v>
      </c>
      <c r="V102" s="35">
        <v>733761.74</v>
      </c>
      <c r="W102" s="35">
        <v>80000</v>
      </c>
      <c r="X102" s="35">
        <v>313.07</v>
      </c>
      <c r="Y102" s="35">
        <v>994320</v>
      </c>
      <c r="Z102" s="35">
        <v>13500</v>
      </c>
      <c r="AA102" s="39">
        <v>1182372</v>
      </c>
      <c r="AC102" s="39">
        <v>24484.01</v>
      </c>
      <c r="AD102" s="39">
        <v>548748.46</v>
      </c>
      <c r="AE102" s="39">
        <v>23663.22</v>
      </c>
    </row>
    <row r="103" spans="1:31">
      <c r="A103" s="1" t="s">
        <v>1064</v>
      </c>
      <c r="B103" s="1" t="s">
        <v>1065</v>
      </c>
      <c r="C103" s="100">
        <v>3465</v>
      </c>
      <c r="D103" s="1" t="s">
        <v>1079</v>
      </c>
      <c r="E103" s="137" t="s">
        <v>1079</v>
      </c>
      <c r="F103" s="38">
        <v>112728.94</v>
      </c>
      <c r="G103" s="38">
        <v>0</v>
      </c>
      <c r="H103" s="38">
        <v>95289.73</v>
      </c>
      <c r="J103" s="137">
        <v>1633760.22</v>
      </c>
      <c r="K103" s="137">
        <v>14262.72</v>
      </c>
      <c r="P103" s="62">
        <v>51623.9</v>
      </c>
      <c r="S103" s="137">
        <v>-1122776.49</v>
      </c>
      <c r="T103" s="137">
        <v>2982456.62</v>
      </c>
      <c r="V103" s="35">
        <v>760308.49</v>
      </c>
      <c r="W103" s="35">
        <v>28300</v>
      </c>
      <c r="X103" s="35">
        <v>167.13</v>
      </c>
      <c r="Y103" s="35">
        <v>565380</v>
      </c>
      <c r="AA103" s="39">
        <v>714750</v>
      </c>
      <c r="AB103" s="39">
        <v>15000</v>
      </c>
      <c r="AC103" s="39">
        <v>15689</v>
      </c>
      <c r="AD103" s="39">
        <v>585677.30000000005</v>
      </c>
      <c r="AE103" s="39">
        <v>78301.740000000005</v>
      </c>
    </row>
    <row r="104" spans="1:31">
      <c r="A104" s="1" t="s">
        <v>1064</v>
      </c>
      <c r="B104" s="1" t="s">
        <v>1065</v>
      </c>
      <c r="C104" s="100">
        <v>4221</v>
      </c>
      <c r="D104" s="1" t="s">
        <v>1080</v>
      </c>
      <c r="E104" s="137" t="s">
        <v>1080</v>
      </c>
      <c r="F104" s="38">
        <v>759938.91</v>
      </c>
      <c r="G104" s="38">
        <v>0</v>
      </c>
      <c r="H104" s="38">
        <v>201945.38</v>
      </c>
      <c r="J104" s="137">
        <v>372964.22</v>
      </c>
      <c r="K104" s="137">
        <v>86970.86</v>
      </c>
      <c r="M104" s="62">
        <v>7762.5</v>
      </c>
      <c r="P104" s="62">
        <v>374.52</v>
      </c>
      <c r="S104" s="137">
        <v>-2697394.26</v>
      </c>
      <c r="T104" s="137">
        <v>4193008</v>
      </c>
      <c r="V104" s="35">
        <v>1281963.5</v>
      </c>
      <c r="W104" s="35">
        <v>168722</v>
      </c>
      <c r="X104" s="35">
        <v>768.92</v>
      </c>
      <c r="Y104" s="35">
        <v>540210</v>
      </c>
      <c r="Z104" s="35">
        <v>15000</v>
      </c>
      <c r="AA104" s="39">
        <v>737733</v>
      </c>
      <c r="AC104" s="39">
        <v>32872</v>
      </c>
      <c r="AD104" s="39">
        <v>1168190.3700000001</v>
      </c>
      <c r="AE104" s="39">
        <v>149800.44</v>
      </c>
    </row>
    <row r="105" spans="1:31">
      <c r="A105" s="1" t="s">
        <v>1064</v>
      </c>
      <c r="B105" s="1" t="s">
        <v>1065</v>
      </c>
      <c r="C105" s="100">
        <v>5006</v>
      </c>
      <c r="D105" s="1" t="s">
        <v>1081</v>
      </c>
      <c r="E105" s="137" t="s">
        <v>1081</v>
      </c>
      <c r="F105" s="38">
        <v>564780.89</v>
      </c>
      <c r="G105" s="38">
        <v>0</v>
      </c>
      <c r="H105" s="38">
        <v>79652.37</v>
      </c>
      <c r="J105" s="137">
        <v>758372.2</v>
      </c>
      <c r="K105" s="137">
        <v>24900.85</v>
      </c>
      <c r="P105" s="62">
        <v>102540.68</v>
      </c>
      <c r="S105" s="137">
        <v>-3178262.07</v>
      </c>
      <c r="T105" s="137">
        <v>4349913</v>
      </c>
      <c r="V105" s="35">
        <v>1227702.52</v>
      </c>
      <c r="W105" s="35">
        <v>110950</v>
      </c>
      <c r="X105" s="35">
        <v>743.53</v>
      </c>
      <c r="Y105" s="35">
        <v>488230</v>
      </c>
      <c r="Z105" s="35">
        <v>13500</v>
      </c>
      <c r="AA105" s="39">
        <v>791005</v>
      </c>
      <c r="AC105" s="39">
        <v>8460</v>
      </c>
      <c r="AD105" s="39">
        <v>801462.2</v>
      </c>
      <c r="AE105" s="39">
        <v>86684.15</v>
      </c>
    </row>
    <row r="106" spans="1:31">
      <c r="A106" s="1" t="s">
        <v>1064</v>
      </c>
      <c r="B106" s="1" t="s">
        <v>1065</v>
      </c>
      <c r="C106" s="100">
        <v>4619</v>
      </c>
      <c r="D106" s="1" t="s">
        <v>1082</v>
      </c>
      <c r="E106" s="137" t="s">
        <v>1082</v>
      </c>
      <c r="F106" s="38">
        <v>471727.26</v>
      </c>
      <c r="G106" s="38">
        <v>0</v>
      </c>
      <c r="H106" s="38">
        <v>79922.39</v>
      </c>
      <c r="J106" s="137">
        <v>387161.05</v>
      </c>
      <c r="K106" s="137">
        <v>73306.080000000002</v>
      </c>
      <c r="P106" s="62">
        <v>1064.6199999999999</v>
      </c>
      <c r="S106" s="137">
        <v>-822522.45</v>
      </c>
      <c r="T106" s="137">
        <v>1615889.77</v>
      </c>
      <c r="V106" s="35">
        <v>999286.38</v>
      </c>
      <c r="W106" s="35">
        <v>217405</v>
      </c>
      <c r="X106" s="35">
        <v>634.67999999999995</v>
      </c>
      <c r="Y106" s="35">
        <v>410850</v>
      </c>
      <c r="Z106" s="35">
        <v>13500</v>
      </c>
      <c r="AA106" s="39">
        <v>632414</v>
      </c>
      <c r="AC106" s="39">
        <v>23885</v>
      </c>
      <c r="AD106" s="39">
        <v>723724.13</v>
      </c>
      <c r="AE106" s="39">
        <v>43968.09</v>
      </c>
    </row>
    <row r="107" spans="1:31">
      <c r="A107" s="1" t="s">
        <v>1064</v>
      </c>
      <c r="B107" s="1" t="s">
        <v>1065</v>
      </c>
      <c r="C107" s="100">
        <v>2910</v>
      </c>
      <c r="D107" s="1" t="s">
        <v>1083</v>
      </c>
      <c r="E107" s="137" t="s">
        <v>1083</v>
      </c>
      <c r="F107" s="38">
        <v>348685.08</v>
      </c>
      <c r="G107" s="38">
        <v>0</v>
      </c>
      <c r="H107" s="38">
        <v>49830.26</v>
      </c>
      <c r="J107" s="137">
        <v>495944.32</v>
      </c>
      <c r="K107" s="137">
        <v>81508.95</v>
      </c>
      <c r="P107" s="62">
        <v>0</v>
      </c>
      <c r="S107" s="137">
        <v>-1436436</v>
      </c>
      <c r="T107" s="137">
        <v>2389700.83</v>
      </c>
      <c r="V107" s="35">
        <v>782834.99</v>
      </c>
      <c r="W107" s="35">
        <v>50000</v>
      </c>
      <c r="X107" s="35">
        <v>797.43</v>
      </c>
      <c r="Y107" s="35">
        <v>907560</v>
      </c>
      <c r="Z107" s="35">
        <v>27000</v>
      </c>
      <c r="AA107" s="39">
        <v>1097140</v>
      </c>
      <c r="AC107" s="39">
        <v>32382</v>
      </c>
      <c r="AD107" s="39">
        <v>507687.61</v>
      </c>
      <c r="AE107" s="39">
        <v>108279.03</v>
      </c>
    </row>
    <row r="108" spans="1:31">
      <c r="A108" s="1" t="s">
        <v>1064</v>
      </c>
      <c r="B108" s="1" t="s">
        <v>1065</v>
      </c>
      <c r="C108" s="100">
        <v>3086</v>
      </c>
      <c r="D108" s="1" t="s">
        <v>1084</v>
      </c>
      <c r="E108" s="137" t="s">
        <v>1084</v>
      </c>
      <c r="F108" s="38">
        <v>220553.36</v>
      </c>
      <c r="G108" s="38">
        <v>0</v>
      </c>
      <c r="H108" s="38">
        <v>149707.88</v>
      </c>
      <c r="J108" s="137">
        <v>494190.66</v>
      </c>
      <c r="K108" s="137">
        <v>4921.71</v>
      </c>
      <c r="P108" s="62">
        <v>380.96</v>
      </c>
      <c r="S108" s="137">
        <v>-4588031.5</v>
      </c>
      <c r="T108" s="137">
        <v>5385590.1100000003</v>
      </c>
      <c r="V108" s="35">
        <v>671106.72</v>
      </c>
      <c r="W108" s="35">
        <v>112700</v>
      </c>
      <c r="X108" s="35">
        <v>264.43</v>
      </c>
      <c r="Y108" s="35">
        <v>210600</v>
      </c>
      <c r="AA108" s="39">
        <v>375160</v>
      </c>
      <c r="AC108" s="39">
        <v>32190</v>
      </c>
      <c r="AD108" s="39">
        <v>430243.76</v>
      </c>
      <c r="AE108" s="39">
        <v>85643.35</v>
      </c>
    </row>
    <row r="109" spans="1:31">
      <c r="A109" s="1" t="s">
        <v>1086</v>
      </c>
      <c r="B109" s="1" t="s">
        <v>1087</v>
      </c>
      <c r="C109" s="100">
        <v>2784</v>
      </c>
      <c r="D109" s="1" t="s">
        <v>1089</v>
      </c>
      <c r="E109" s="137" t="s">
        <v>1089</v>
      </c>
      <c r="F109" s="38">
        <v>122319.71</v>
      </c>
      <c r="G109" s="38">
        <v>0</v>
      </c>
      <c r="H109" s="38">
        <v>41666.720000000001</v>
      </c>
      <c r="J109" s="137">
        <v>380482.3</v>
      </c>
      <c r="K109" s="137">
        <v>124708.1</v>
      </c>
      <c r="P109" s="62">
        <v>520.21</v>
      </c>
      <c r="S109" s="137">
        <v>-1025353.09</v>
      </c>
      <c r="T109" s="137">
        <v>1851650.31</v>
      </c>
      <c r="V109" s="35">
        <v>614008.09</v>
      </c>
      <c r="X109" s="35">
        <v>387.03</v>
      </c>
      <c r="Y109" s="35">
        <v>772170</v>
      </c>
      <c r="Z109" s="35">
        <v>113855</v>
      </c>
      <c r="AA109" s="39">
        <v>1130757</v>
      </c>
      <c r="AD109" s="39">
        <v>423595.73</v>
      </c>
      <c r="AE109" s="39">
        <v>103707.99</v>
      </c>
    </row>
    <row r="110" spans="1:31">
      <c r="A110" s="1" t="s">
        <v>1086</v>
      </c>
      <c r="B110" s="1" t="s">
        <v>1087</v>
      </c>
      <c r="C110" s="100">
        <v>3919</v>
      </c>
      <c r="D110" s="1" t="s">
        <v>1090</v>
      </c>
      <c r="E110" s="137" t="s">
        <v>1090</v>
      </c>
      <c r="F110" s="38">
        <v>328054.63</v>
      </c>
      <c r="G110" s="38">
        <v>0</v>
      </c>
      <c r="H110" s="38">
        <v>35352.03</v>
      </c>
      <c r="J110" s="137">
        <v>840161.82</v>
      </c>
      <c r="K110" s="137">
        <v>112184.11</v>
      </c>
      <c r="P110" s="62">
        <v>70652.98</v>
      </c>
      <c r="S110" s="137">
        <v>-101733.18</v>
      </c>
      <c r="T110" s="137">
        <v>1448584.45</v>
      </c>
      <c r="V110" s="35">
        <v>968663.53</v>
      </c>
      <c r="X110" s="35">
        <v>373.44</v>
      </c>
      <c r="Y110" s="35">
        <v>977490</v>
      </c>
      <c r="Z110" s="35">
        <v>119177</v>
      </c>
      <c r="AA110" s="39">
        <v>1537632</v>
      </c>
      <c r="AD110" s="39">
        <v>475057.38</v>
      </c>
      <c r="AE110" s="39">
        <v>154766.25</v>
      </c>
    </row>
    <row r="111" spans="1:31">
      <c r="A111" s="1" t="s">
        <v>1086</v>
      </c>
      <c r="B111" s="1" t="s">
        <v>1087</v>
      </c>
      <c r="C111" s="100">
        <v>4437</v>
      </c>
      <c r="D111" s="1" t="s">
        <v>1091</v>
      </c>
      <c r="E111" s="137" t="s">
        <v>1091</v>
      </c>
      <c r="F111" s="38">
        <v>206173.11</v>
      </c>
      <c r="G111" s="38">
        <v>0</v>
      </c>
      <c r="H111" s="38">
        <v>37780.400000000001</v>
      </c>
      <c r="J111" s="137">
        <v>283315.38</v>
      </c>
      <c r="K111" s="137">
        <v>108072.68</v>
      </c>
      <c r="P111" s="62">
        <v>72</v>
      </c>
      <c r="S111" s="137">
        <v>-1532961.21</v>
      </c>
      <c r="T111" s="137">
        <v>2294612.94</v>
      </c>
      <c r="V111" s="35">
        <v>936797.33</v>
      </c>
      <c r="W111" s="35">
        <v>23000</v>
      </c>
      <c r="X111" s="35">
        <v>1078.71</v>
      </c>
      <c r="Y111" s="35">
        <v>1192320</v>
      </c>
      <c r="Z111" s="35">
        <v>84728</v>
      </c>
      <c r="AA111" s="39">
        <v>1692740</v>
      </c>
      <c r="AD111" s="39">
        <v>477666.15</v>
      </c>
      <c r="AE111" s="39">
        <v>193900.05</v>
      </c>
    </row>
    <row r="112" spans="1:31">
      <c r="A112" s="1" t="s">
        <v>1086</v>
      </c>
      <c r="B112" s="1" t="s">
        <v>1087</v>
      </c>
      <c r="C112" s="100">
        <v>1951</v>
      </c>
      <c r="D112" s="1" t="s">
        <v>1092</v>
      </c>
      <c r="E112" s="137" t="s">
        <v>1092</v>
      </c>
      <c r="F112" s="38">
        <v>106425.60000000001</v>
      </c>
      <c r="G112" s="38">
        <v>0</v>
      </c>
      <c r="H112" s="38">
        <v>51104.65</v>
      </c>
      <c r="J112" s="137">
        <v>274948.69</v>
      </c>
      <c r="K112" s="137">
        <v>73267.89</v>
      </c>
      <c r="P112" s="62">
        <v>1487.55</v>
      </c>
      <c r="S112" s="137">
        <v>-1025953.57</v>
      </c>
      <c r="T112" s="137">
        <v>1767292.42</v>
      </c>
      <c r="V112" s="35">
        <v>590017.37</v>
      </c>
      <c r="W112" s="35">
        <v>5000</v>
      </c>
      <c r="X112" s="35">
        <v>1052.96</v>
      </c>
      <c r="Y112" s="35">
        <v>856890</v>
      </c>
      <c r="Z112" s="35">
        <v>18261</v>
      </c>
      <c r="AA112" s="39">
        <v>1100644</v>
      </c>
      <c r="AD112" s="39">
        <v>514855.74</v>
      </c>
      <c r="AE112" s="39">
        <v>92801.16</v>
      </c>
    </row>
    <row r="113" spans="1:32">
      <c r="A113" s="1" t="s">
        <v>1086</v>
      </c>
      <c r="B113" s="1" t="s">
        <v>1087</v>
      </c>
      <c r="C113" s="100">
        <v>4335</v>
      </c>
      <c r="D113" s="1" t="s">
        <v>1093</v>
      </c>
      <c r="E113" s="137" t="s">
        <v>1093</v>
      </c>
      <c r="F113" s="38">
        <v>37728.300000000003</v>
      </c>
      <c r="G113" s="38">
        <v>66000</v>
      </c>
      <c r="H113" s="38">
        <v>0</v>
      </c>
      <c r="J113" s="137">
        <v>808103.72</v>
      </c>
      <c r="K113" s="137">
        <v>99600.7</v>
      </c>
      <c r="P113" s="62">
        <v>441.26</v>
      </c>
      <c r="S113" s="137">
        <v>-432988</v>
      </c>
      <c r="T113" s="137">
        <v>1775492.61</v>
      </c>
      <c r="V113" s="35">
        <v>934677.83</v>
      </c>
      <c r="X113" s="35">
        <v>557.79</v>
      </c>
      <c r="Y113" s="35">
        <v>661640</v>
      </c>
      <c r="Z113" s="35">
        <v>129586</v>
      </c>
      <c r="AA113" s="39">
        <v>1195182</v>
      </c>
      <c r="AD113" s="39">
        <v>739955.91</v>
      </c>
      <c r="AE113" s="39">
        <v>122836.86</v>
      </c>
    </row>
    <row r="114" spans="1:32">
      <c r="A114" s="1" t="s">
        <v>1086</v>
      </c>
      <c r="B114" s="1" t="s">
        <v>1087</v>
      </c>
      <c r="C114" s="100">
        <v>2998</v>
      </c>
      <c r="D114" s="1" t="s">
        <v>1094</v>
      </c>
      <c r="E114" s="137" t="s">
        <v>1094</v>
      </c>
      <c r="F114" s="38">
        <v>306832.45</v>
      </c>
      <c r="G114" s="38">
        <v>0</v>
      </c>
      <c r="H114" s="38">
        <v>20707.900000000001</v>
      </c>
      <c r="J114" s="137">
        <v>212333.4</v>
      </c>
      <c r="K114" s="137">
        <v>129067.3</v>
      </c>
      <c r="P114" s="62">
        <v>2390.37</v>
      </c>
      <c r="S114" s="137">
        <v>-1629346.87</v>
      </c>
      <c r="T114" s="137">
        <v>2441491.2400000002</v>
      </c>
      <c r="V114" s="35">
        <v>864898.95</v>
      </c>
      <c r="W114" s="35">
        <v>71600</v>
      </c>
      <c r="X114" s="35">
        <v>540.66999999999996</v>
      </c>
      <c r="Y114" s="35">
        <v>578620</v>
      </c>
      <c r="Z114" s="35">
        <v>77650</v>
      </c>
      <c r="AA114" s="39">
        <v>923584</v>
      </c>
      <c r="AD114" s="39">
        <v>637276.72</v>
      </c>
      <c r="AE114" s="39">
        <v>178042.59</v>
      </c>
    </row>
    <row r="115" spans="1:32">
      <c r="A115" s="1" t="s">
        <v>1096</v>
      </c>
      <c r="B115" s="1" t="s">
        <v>1097</v>
      </c>
      <c r="C115" s="100">
        <v>4456</v>
      </c>
      <c r="D115" s="1" t="s">
        <v>1099</v>
      </c>
      <c r="E115" s="137" t="s">
        <v>1099</v>
      </c>
      <c r="F115" s="38">
        <v>429115.79</v>
      </c>
      <c r="G115" s="38">
        <v>0</v>
      </c>
      <c r="H115" s="38">
        <v>56607.25</v>
      </c>
      <c r="J115" s="137">
        <v>206523.14</v>
      </c>
      <c r="K115" s="137">
        <v>48101.83</v>
      </c>
      <c r="P115" s="62">
        <v>83809.34</v>
      </c>
      <c r="S115" s="137">
        <v>-1037062.48</v>
      </c>
      <c r="T115" s="137">
        <v>1753510.53</v>
      </c>
      <c r="V115" s="35">
        <v>1150261.24</v>
      </c>
      <c r="W115" s="35">
        <v>191950</v>
      </c>
      <c r="X115" s="35">
        <v>666.5</v>
      </c>
      <c r="Y115" s="35">
        <v>1324770</v>
      </c>
      <c r="Z115" s="35">
        <v>672</v>
      </c>
      <c r="AA115" s="39">
        <v>2052176</v>
      </c>
      <c r="AB115" s="39">
        <v>19044</v>
      </c>
      <c r="AD115" s="39">
        <v>581033.59</v>
      </c>
      <c r="AE115" s="39">
        <v>75975.53</v>
      </c>
    </row>
    <row r="116" spans="1:32">
      <c r="A116" s="1" t="s">
        <v>1096</v>
      </c>
      <c r="B116" s="1" t="s">
        <v>1097</v>
      </c>
      <c r="C116" s="100">
        <v>5370</v>
      </c>
      <c r="D116" s="1" t="s">
        <v>1100</v>
      </c>
      <c r="E116" s="137" t="s">
        <v>1100</v>
      </c>
      <c r="F116" s="38">
        <v>571820.59</v>
      </c>
      <c r="G116" s="38">
        <v>0</v>
      </c>
      <c r="H116" s="38">
        <v>57760.19</v>
      </c>
      <c r="J116" s="137">
        <v>394620.44</v>
      </c>
      <c r="K116" s="137">
        <v>90116.92</v>
      </c>
      <c r="P116" s="62">
        <v>793.43</v>
      </c>
      <c r="S116" s="137">
        <v>-1365692.75</v>
      </c>
      <c r="T116" s="137">
        <v>2570940.36</v>
      </c>
      <c r="V116" s="35">
        <v>1318706.25</v>
      </c>
      <c r="W116" s="35">
        <v>309925</v>
      </c>
      <c r="X116" s="35">
        <v>869.66</v>
      </c>
      <c r="Y116" s="35">
        <v>1125521.45</v>
      </c>
      <c r="Z116" s="35">
        <v>1432</v>
      </c>
      <c r="AA116" s="39">
        <v>2009258.45</v>
      </c>
      <c r="AD116" s="39">
        <v>663212.82999999996</v>
      </c>
      <c r="AE116" s="39">
        <v>175705.98</v>
      </c>
    </row>
    <row r="117" spans="1:32">
      <c r="A117" s="1" t="s">
        <v>1096</v>
      </c>
      <c r="B117" s="1" t="s">
        <v>1097</v>
      </c>
      <c r="C117" s="100">
        <v>5199</v>
      </c>
      <c r="D117" s="1" t="s">
        <v>1101</v>
      </c>
      <c r="E117" s="137" t="s">
        <v>1101</v>
      </c>
      <c r="F117" s="38">
        <v>891491.77</v>
      </c>
      <c r="G117" s="38">
        <v>0</v>
      </c>
      <c r="H117" s="38">
        <v>28501.5</v>
      </c>
      <c r="J117" s="137">
        <v>1194678.68</v>
      </c>
      <c r="K117" s="137">
        <v>246500.69</v>
      </c>
      <c r="P117" s="62">
        <v>134021.64000000001</v>
      </c>
      <c r="S117" s="137">
        <v>84482.37</v>
      </c>
      <c r="T117" s="137">
        <v>2193906.69</v>
      </c>
      <c r="V117" s="35">
        <v>1172809.3899999999</v>
      </c>
      <c r="W117" s="35">
        <v>300314</v>
      </c>
      <c r="X117" s="35">
        <v>1086.3499999999999</v>
      </c>
      <c r="Y117" s="35">
        <v>1329897.42</v>
      </c>
      <c r="Z117" s="35">
        <v>1350</v>
      </c>
      <c r="AA117" s="39">
        <v>2029896.42</v>
      </c>
      <c r="AD117" s="39">
        <v>520703.37</v>
      </c>
      <c r="AE117" s="39">
        <v>306095.43</v>
      </c>
    </row>
    <row r="118" spans="1:32">
      <c r="A118" s="1" t="s">
        <v>1096</v>
      </c>
      <c r="B118" s="1" t="s">
        <v>1097</v>
      </c>
      <c r="C118" s="100">
        <v>3155</v>
      </c>
      <c r="D118" s="1" t="s">
        <v>1102</v>
      </c>
      <c r="E118" s="137" t="s">
        <v>1102</v>
      </c>
      <c r="F118" s="38">
        <v>516693.47</v>
      </c>
      <c r="G118" s="38">
        <v>0</v>
      </c>
      <c r="H118" s="38">
        <v>34350.82</v>
      </c>
      <c r="J118" s="137">
        <v>631866.25</v>
      </c>
      <c r="K118" s="137">
        <v>27644.76</v>
      </c>
      <c r="M118" s="62">
        <v>7762.5</v>
      </c>
      <c r="P118" s="62">
        <v>40641.54</v>
      </c>
      <c r="S118" s="137">
        <v>-777659.71</v>
      </c>
      <c r="T118" s="137">
        <v>2140701.11</v>
      </c>
      <c r="V118" s="35">
        <v>1035265.16</v>
      </c>
      <c r="W118" s="35">
        <v>15400</v>
      </c>
      <c r="X118" s="35">
        <v>1083.44</v>
      </c>
      <c r="Y118" s="35">
        <v>1125130</v>
      </c>
      <c r="AA118" s="39">
        <v>1776964</v>
      </c>
      <c r="AB118" s="39">
        <v>4170</v>
      </c>
      <c r="AD118" s="39">
        <v>482372.95</v>
      </c>
      <c r="AE118" s="39">
        <v>114261.79</v>
      </c>
    </row>
    <row r="119" spans="1:32">
      <c r="A119" s="1" t="s">
        <v>1096</v>
      </c>
      <c r="B119" s="1" t="s">
        <v>1097</v>
      </c>
      <c r="C119" s="100">
        <v>5515</v>
      </c>
      <c r="D119" s="1" t="s">
        <v>1103</v>
      </c>
      <c r="E119" s="137" t="s">
        <v>1103</v>
      </c>
      <c r="F119" s="38">
        <v>899441.51</v>
      </c>
      <c r="G119" s="38">
        <v>0</v>
      </c>
      <c r="H119" s="38">
        <v>6310.79</v>
      </c>
      <c r="J119" s="137">
        <v>714598.61</v>
      </c>
      <c r="K119" s="137">
        <v>93528.6</v>
      </c>
      <c r="P119" s="62">
        <v>87924.96</v>
      </c>
      <c r="S119" s="137">
        <v>-1305167.46</v>
      </c>
      <c r="T119" s="137">
        <v>2916966.34</v>
      </c>
      <c r="V119" s="35">
        <v>1176880.75</v>
      </c>
      <c r="W119" s="35">
        <v>308606</v>
      </c>
      <c r="X119" s="35">
        <v>1368.6</v>
      </c>
      <c r="Y119" s="35">
        <v>1248195.97</v>
      </c>
      <c r="AA119" s="39">
        <v>1946140.97</v>
      </c>
      <c r="AD119" s="39">
        <v>588710.06000000006</v>
      </c>
      <c r="AE119" s="39">
        <v>186044.62</v>
      </c>
    </row>
    <row r="120" spans="1:32">
      <c r="A120" s="1" t="s">
        <v>1096</v>
      </c>
      <c r="B120" s="1" t="s">
        <v>1097</v>
      </c>
      <c r="C120" s="100">
        <v>4200</v>
      </c>
      <c r="D120" s="1" t="s">
        <v>1104</v>
      </c>
      <c r="E120" s="137" t="s">
        <v>1104</v>
      </c>
      <c r="F120" s="38">
        <v>942525</v>
      </c>
      <c r="G120" s="38">
        <v>0</v>
      </c>
      <c r="H120" s="38">
        <v>45524.63</v>
      </c>
      <c r="J120" s="137">
        <v>2579016.2200000002</v>
      </c>
      <c r="K120" s="137">
        <v>100818.44</v>
      </c>
      <c r="M120" s="62">
        <v>2153.7600000000002</v>
      </c>
      <c r="P120" s="62">
        <v>66473.84</v>
      </c>
      <c r="S120" s="137">
        <v>2443148.63</v>
      </c>
      <c r="T120" s="137">
        <v>1273796.02</v>
      </c>
      <c r="V120" s="35">
        <v>1064040.93</v>
      </c>
      <c r="W120" s="35">
        <v>146000</v>
      </c>
      <c r="X120" s="35">
        <v>1719.3</v>
      </c>
      <c r="Y120" s="35">
        <v>1091012.8999999999</v>
      </c>
      <c r="Z120" s="35">
        <v>453</v>
      </c>
      <c r="AA120" s="39">
        <v>1730420.9</v>
      </c>
      <c r="AB120" s="39">
        <v>14000</v>
      </c>
      <c r="AD120" s="39">
        <v>484195.82</v>
      </c>
      <c r="AE120" s="39">
        <v>192297.37</v>
      </c>
    </row>
    <row r="121" spans="1:32">
      <c r="A121" s="1" t="s">
        <v>1096</v>
      </c>
      <c r="B121" s="1" t="s">
        <v>1097</v>
      </c>
      <c r="C121" s="100">
        <v>7007</v>
      </c>
      <c r="D121" s="1" t="s">
        <v>1105</v>
      </c>
      <c r="E121" s="137" t="s">
        <v>1105</v>
      </c>
      <c r="F121" s="38">
        <v>366711.36</v>
      </c>
      <c r="G121" s="38">
        <v>0</v>
      </c>
      <c r="H121" s="38">
        <v>36446.300000000003</v>
      </c>
      <c r="J121" s="137">
        <v>1217532.1399999999</v>
      </c>
      <c r="K121" s="137">
        <v>183840.99</v>
      </c>
      <c r="M121" s="62">
        <v>7762.5</v>
      </c>
      <c r="P121" s="62">
        <v>195.14</v>
      </c>
      <c r="S121" s="137">
        <v>468034.18</v>
      </c>
      <c r="T121" s="137">
        <v>1503797.2</v>
      </c>
      <c r="V121" s="35">
        <v>1812451.15</v>
      </c>
      <c r="X121" s="35">
        <v>799.83</v>
      </c>
      <c r="Y121" s="35">
        <v>1243410</v>
      </c>
      <c r="Z121" s="35">
        <v>81</v>
      </c>
      <c r="AA121" s="39">
        <v>2541599</v>
      </c>
      <c r="AD121" s="39">
        <v>552064.57999999996</v>
      </c>
      <c r="AE121" s="39">
        <v>138336.63</v>
      </c>
    </row>
    <row r="122" spans="1:32">
      <c r="A122" s="1" t="s">
        <v>1096</v>
      </c>
      <c r="B122" s="1" t="s">
        <v>1097</v>
      </c>
      <c r="C122" s="100">
        <v>4278</v>
      </c>
      <c r="D122" s="1" t="s">
        <v>1106</v>
      </c>
      <c r="E122" s="137" t="s">
        <v>1106</v>
      </c>
      <c r="F122" s="38">
        <v>738300.61</v>
      </c>
      <c r="G122" s="38">
        <v>0</v>
      </c>
      <c r="H122" s="38">
        <v>43930.66</v>
      </c>
      <c r="J122" s="137">
        <v>582861.97</v>
      </c>
      <c r="K122" s="137">
        <v>42081.67</v>
      </c>
      <c r="M122" s="62">
        <v>9595.5</v>
      </c>
      <c r="P122" s="62">
        <v>57223.42</v>
      </c>
      <c r="S122" s="137">
        <v>-195868.01</v>
      </c>
      <c r="T122" s="137">
        <v>1567499.51</v>
      </c>
      <c r="V122" s="35">
        <v>982901.59</v>
      </c>
      <c r="W122" s="35">
        <v>171590</v>
      </c>
      <c r="X122" s="35">
        <v>1136.6300000000001</v>
      </c>
      <c r="Y122" s="35">
        <v>1202790</v>
      </c>
      <c r="Z122" s="35">
        <v>7250</v>
      </c>
      <c r="AA122" s="39">
        <v>1749513</v>
      </c>
      <c r="AD122" s="39">
        <v>497664.72</v>
      </c>
      <c r="AE122" s="39">
        <v>149766.01</v>
      </c>
    </row>
    <row r="123" spans="1:32" ht="13.5" customHeight="1">
      <c r="A123" s="1" t="s">
        <v>1096</v>
      </c>
      <c r="B123" s="1" t="s">
        <v>1097</v>
      </c>
      <c r="C123" s="100">
        <v>3054</v>
      </c>
      <c r="D123" s="1" t="s">
        <v>1107</v>
      </c>
      <c r="E123" s="137" t="s">
        <v>1107</v>
      </c>
      <c r="F123" s="38">
        <v>499054.07</v>
      </c>
      <c r="G123" s="38">
        <v>0</v>
      </c>
      <c r="H123" s="38">
        <v>39768</v>
      </c>
      <c r="J123" s="137">
        <v>874248.36</v>
      </c>
      <c r="K123" s="137">
        <v>44258.22</v>
      </c>
      <c r="M123" s="62">
        <v>9037</v>
      </c>
      <c r="P123" s="62">
        <v>1266.1300000000001</v>
      </c>
      <c r="S123" s="137">
        <v>-978519.94</v>
      </c>
      <c r="T123" s="137">
        <v>2486417.9700000002</v>
      </c>
      <c r="V123" s="35">
        <v>997035.49</v>
      </c>
      <c r="W123" s="35">
        <v>105200</v>
      </c>
      <c r="X123" s="35">
        <v>866.17</v>
      </c>
      <c r="Y123" s="35">
        <v>563520</v>
      </c>
      <c r="Z123" s="35">
        <v>42</v>
      </c>
      <c r="AA123" s="39">
        <v>1184765</v>
      </c>
      <c r="AD123" s="39">
        <v>412903.64</v>
      </c>
      <c r="AE123" s="39">
        <v>129857.53</v>
      </c>
      <c r="AF123" s="39">
        <v>10</v>
      </c>
    </row>
    <row r="124" spans="1:32">
      <c r="A124" s="1" t="s">
        <v>1096</v>
      </c>
      <c r="B124" s="1" t="s">
        <v>1097</v>
      </c>
      <c r="C124" s="100">
        <v>3343</v>
      </c>
      <c r="D124" s="1" t="s">
        <v>1108</v>
      </c>
      <c r="E124" s="137" t="s">
        <v>1108</v>
      </c>
      <c r="F124" s="38">
        <v>451340.42</v>
      </c>
      <c r="G124" s="38">
        <v>0</v>
      </c>
      <c r="H124" s="38">
        <v>47694.080000000002</v>
      </c>
      <c r="J124" s="137">
        <v>543716.67000000004</v>
      </c>
      <c r="K124" s="137">
        <v>159652.91</v>
      </c>
      <c r="P124" s="62">
        <v>52107.03</v>
      </c>
      <c r="S124" s="137">
        <v>-1235537.1499999999</v>
      </c>
      <c r="T124" s="137">
        <v>2517902.33</v>
      </c>
      <c r="V124" s="35">
        <v>1296513.94</v>
      </c>
      <c r="W124" s="35">
        <v>28100</v>
      </c>
      <c r="X124" s="35">
        <v>764.22</v>
      </c>
      <c r="Y124" s="35">
        <v>416320</v>
      </c>
      <c r="Z124" s="35">
        <v>27</v>
      </c>
      <c r="AA124" s="39">
        <v>1249702</v>
      </c>
      <c r="AB124" s="39">
        <v>2370</v>
      </c>
      <c r="AC124" s="39">
        <v>5320</v>
      </c>
      <c r="AD124" s="39">
        <v>420057.42</v>
      </c>
      <c r="AE124" s="39">
        <v>196343.87</v>
      </c>
    </row>
    <row r="125" spans="1:32">
      <c r="A125" s="1" t="s">
        <v>1110</v>
      </c>
      <c r="B125" s="1" t="s">
        <v>1111</v>
      </c>
      <c r="C125" s="100">
        <v>2276</v>
      </c>
      <c r="D125" s="1" t="s">
        <v>1113</v>
      </c>
      <c r="E125" s="137" t="s">
        <v>1113</v>
      </c>
      <c r="F125" s="38">
        <v>281733.01</v>
      </c>
      <c r="G125" s="38">
        <v>0</v>
      </c>
      <c r="H125" s="38">
        <v>50107.92</v>
      </c>
      <c r="J125" s="137">
        <v>352957.01</v>
      </c>
      <c r="K125" s="137">
        <v>81155.759999999995</v>
      </c>
      <c r="P125" s="62">
        <v>483.67</v>
      </c>
      <c r="S125" s="137">
        <v>-1589847.25</v>
      </c>
      <c r="T125" s="137">
        <v>2171633.4300000002</v>
      </c>
      <c r="V125" s="35">
        <v>761345.25</v>
      </c>
      <c r="W125" s="35">
        <v>106100</v>
      </c>
      <c r="X125" s="35">
        <v>396.98</v>
      </c>
      <c r="Y125" s="35">
        <v>862591.5</v>
      </c>
      <c r="Z125" s="35">
        <v>38213</v>
      </c>
      <c r="AA125" s="39">
        <v>1050450.5</v>
      </c>
      <c r="AD125" s="39">
        <v>392165.43</v>
      </c>
      <c r="AE125" s="39">
        <v>142346.95000000001</v>
      </c>
    </row>
    <row r="126" spans="1:32">
      <c r="A126" s="1" t="s">
        <v>1110</v>
      </c>
      <c r="B126" s="1" t="s">
        <v>1111</v>
      </c>
      <c r="C126" s="100">
        <v>7056</v>
      </c>
      <c r="D126" s="1" t="s">
        <v>1114</v>
      </c>
      <c r="E126" s="137" t="s">
        <v>1114</v>
      </c>
      <c r="F126" s="38">
        <v>731799.6</v>
      </c>
      <c r="G126" s="38">
        <v>0</v>
      </c>
      <c r="H126" s="38">
        <v>118965.71</v>
      </c>
      <c r="J126" s="137">
        <v>57364.33</v>
      </c>
      <c r="K126" s="137">
        <v>-485391.49</v>
      </c>
      <c r="P126" s="62">
        <v>182961.42</v>
      </c>
      <c r="S126" s="137">
        <v>-2133473.31</v>
      </c>
      <c r="T126" s="137">
        <v>1977387.82</v>
      </c>
      <c r="V126" s="35">
        <v>2165155.62</v>
      </c>
      <c r="W126" s="35">
        <v>200000</v>
      </c>
      <c r="X126" s="35">
        <v>873.23</v>
      </c>
      <c r="Y126" s="35">
        <v>1482097.5</v>
      </c>
      <c r="Z126" s="35">
        <v>32500</v>
      </c>
      <c r="AA126" s="39">
        <v>2525256.5</v>
      </c>
      <c r="AD126" s="39">
        <v>861463.19</v>
      </c>
      <c r="AE126" s="39">
        <v>98044.44</v>
      </c>
    </row>
    <row r="127" spans="1:32">
      <c r="A127" s="1" t="s">
        <v>1110</v>
      </c>
      <c r="B127" s="1" t="s">
        <v>1111</v>
      </c>
      <c r="C127" s="100">
        <v>2303</v>
      </c>
      <c r="D127" s="1" t="s">
        <v>1115</v>
      </c>
      <c r="E127" s="137" t="s">
        <v>1115</v>
      </c>
      <c r="F127" s="38">
        <v>283388.27</v>
      </c>
      <c r="G127" s="38">
        <v>0</v>
      </c>
      <c r="H127" s="38">
        <v>10404.19</v>
      </c>
      <c r="J127" s="137">
        <v>350511.1</v>
      </c>
      <c r="K127" s="137">
        <v>34497.22</v>
      </c>
      <c r="P127" s="62">
        <v>42387.57</v>
      </c>
      <c r="S127" s="137">
        <v>-1190839</v>
      </c>
      <c r="T127" s="137">
        <v>1774116.27</v>
      </c>
      <c r="V127" s="35">
        <v>715666.36</v>
      </c>
      <c r="W127" s="35">
        <v>63150</v>
      </c>
      <c r="X127" s="35">
        <v>416.79</v>
      </c>
      <c r="Y127" s="35">
        <v>778459.5</v>
      </c>
      <c r="Z127" s="35">
        <v>27313</v>
      </c>
      <c r="AA127" s="39">
        <v>1010211</v>
      </c>
      <c r="AD127" s="39">
        <v>404890.29</v>
      </c>
      <c r="AE127" s="39">
        <v>116768.42</v>
      </c>
    </row>
    <row r="128" spans="1:32">
      <c r="A128" s="1" t="s">
        <v>1110</v>
      </c>
      <c r="B128" s="1" t="s">
        <v>1111</v>
      </c>
      <c r="C128" s="100">
        <v>4554</v>
      </c>
      <c r="D128" s="1" t="s">
        <v>1116</v>
      </c>
      <c r="E128" s="137" t="s">
        <v>1116</v>
      </c>
      <c r="F128" s="38">
        <v>633730.99</v>
      </c>
      <c r="G128" s="38">
        <v>0</v>
      </c>
      <c r="H128" s="38">
        <v>56000.49</v>
      </c>
      <c r="J128" s="137">
        <v>154033.20000000001</v>
      </c>
      <c r="K128" s="137">
        <v>109404.22</v>
      </c>
      <c r="P128" s="62">
        <v>80705.83</v>
      </c>
      <c r="S128" s="137">
        <v>-856411.33</v>
      </c>
      <c r="T128" s="137">
        <v>1520211.94</v>
      </c>
      <c r="V128" s="35">
        <v>1116731.6100000001</v>
      </c>
      <c r="W128" s="35">
        <v>175400</v>
      </c>
      <c r="X128" s="35">
        <v>806.33</v>
      </c>
      <c r="Y128" s="35">
        <v>1734002.16</v>
      </c>
      <c r="Z128" s="35">
        <v>28015</v>
      </c>
      <c r="AA128" s="39">
        <v>2125218.16</v>
      </c>
      <c r="AB128" s="39">
        <v>2860</v>
      </c>
      <c r="AD128" s="39">
        <v>649231.52</v>
      </c>
      <c r="AE128" s="39">
        <v>68982.960000000006</v>
      </c>
    </row>
    <row r="129" spans="1:32">
      <c r="A129" s="1" t="s">
        <v>1110</v>
      </c>
      <c r="B129" s="1" t="s">
        <v>1111</v>
      </c>
      <c r="C129" s="100">
        <v>6488</v>
      </c>
      <c r="D129" s="1" t="s">
        <v>1117</v>
      </c>
      <c r="E129" s="137" t="s">
        <v>1117</v>
      </c>
      <c r="F129" s="38">
        <v>1296355.94</v>
      </c>
      <c r="G129" s="38">
        <v>0</v>
      </c>
      <c r="H129" s="38">
        <v>39497.360000000001</v>
      </c>
      <c r="J129" s="137">
        <v>239197.98</v>
      </c>
      <c r="K129" s="137">
        <v>146130.54</v>
      </c>
      <c r="P129" s="62">
        <v>84091.16</v>
      </c>
      <c r="S129" s="137">
        <v>-1453964.21</v>
      </c>
      <c r="T129" s="137">
        <v>2436322.09</v>
      </c>
      <c r="V129" s="35">
        <v>2121200.87</v>
      </c>
      <c r="W129" s="35">
        <v>270550</v>
      </c>
      <c r="X129" s="35">
        <v>1517.78</v>
      </c>
      <c r="Y129" s="35">
        <v>1225752</v>
      </c>
      <c r="Z129" s="35">
        <v>32269</v>
      </c>
      <c r="AA129" s="39">
        <v>2163196</v>
      </c>
      <c r="AD129" s="39">
        <v>656504.68999999994</v>
      </c>
      <c r="AE129" s="39">
        <v>176856.18</v>
      </c>
    </row>
    <row r="130" spans="1:32">
      <c r="A130" s="1" t="s">
        <v>1110</v>
      </c>
      <c r="B130" s="1" t="s">
        <v>1111</v>
      </c>
      <c r="C130" s="100">
        <v>1686</v>
      </c>
      <c r="D130" s="1" t="s">
        <v>1118</v>
      </c>
      <c r="E130" s="137" t="s">
        <v>1118</v>
      </c>
      <c r="F130" s="38">
        <v>274943.27</v>
      </c>
      <c r="G130" s="38">
        <v>0</v>
      </c>
      <c r="H130" s="38">
        <v>83557.37</v>
      </c>
      <c r="J130" s="137">
        <v>493155.4</v>
      </c>
      <c r="K130" s="137">
        <v>87489.75</v>
      </c>
      <c r="P130" s="62">
        <v>800.76</v>
      </c>
      <c r="S130" s="137">
        <v>-953598.89</v>
      </c>
      <c r="T130" s="137">
        <v>1752442.7</v>
      </c>
      <c r="V130" s="35">
        <v>953344.24</v>
      </c>
      <c r="W130" s="35">
        <v>122400</v>
      </c>
      <c r="X130" s="35">
        <v>405.62</v>
      </c>
      <c r="Y130" s="35">
        <v>745552.5</v>
      </c>
      <c r="Z130" s="35">
        <v>27755</v>
      </c>
      <c r="AA130" s="39">
        <v>1100065.5</v>
      </c>
      <c r="AD130" s="39">
        <v>476135.01</v>
      </c>
      <c r="AE130" s="39">
        <v>133755.63</v>
      </c>
    </row>
    <row r="131" spans="1:32">
      <c r="A131" s="1" t="s">
        <v>1110</v>
      </c>
      <c r="B131" s="1" t="s">
        <v>1111</v>
      </c>
      <c r="C131" s="100">
        <v>1945</v>
      </c>
      <c r="D131" s="1" t="s">
        <v>1119</v>
      </c>
      <c r="E131" s="137" t="s">
        <v>1119</v>
      </c>
      <c r="F131" s="38">
        <v>358715.33</v>
      </c>
      <c r="G131" s="38">
        <v>0</v>
      </c>
      <c r="H131" s="38">
        <v>40782.620000000003</v>
      </c>
      <c r="J131" s="137">
        <v>517770.78</v>
      </c>
      <c r="K131" s="137">
        <v>94318.17</v>
      </c>
      <c r="P131" s="62">
        <v>807.62</v>
      </c>
      <c r="S131" s="137">
        <v>-1576632.73</v>
      </c>
      <c r="T131" s="137">
        <v>2586652.75</v>
      </c>
      <c r="V131" s="35">
        <v>690640.75</v>
      </c>
      <c r="W131" s="35">
        <v>74400</v>
      </c>
      <c r="X131" s="35">
        <v>522.55999999999995</v>
      </c>
      <c r="Y131" s="35">
        <v>816229.5</v>
      </c>
      <c r="Z131" s="35">
        <v>10087</v>
      </c>
      <c r="AA131" s="39">
        <v>1040413.5</v>
      </c>
      <c r="AD131" s="39">
        <v>341113.55</v>
      </c>
      <c r="AE131" s="39">
        <v>209593.5</v>
      </c>
    </row>
    <row r="132" spans="1:32">
      <c r="A132" s="1" t="s">
        <v>1110</v>
      </c>
      <c r="B132" s="1" t="s">
        <v>1111</v>
      </c>
      <c r="C132" s="100">
        <v>4275</v>
      </c>
      <c r="D132" s="1" t="s">
        <v>1120</v>
      </c>
      <c r="E132" s="137" t="s">
        <v>1120</v>
      </c>
      <c r="F132" s="38">
        <v>674461.05</v>
      </c>
      <c r="G132" s="38">
        <v>0</v>
      </c>
      <c r="H132" s="38">
        <v>103732.64</v>
      </c>
      <c r="J132" s="137">
        <v>101003.33</v>
      </c>
      <c r="K132" s="137">
        <v>131773.82999999999</v>
      </c>
      <c r="M132" s="62">
        <v>24600</v>
      </c>
      <c r="P132" s="62">
        <v>1696.49</v>
      </c>
      <c r="S132" s="137">
        <v>-1387191.58</v>
      </c>
      <c r="T132" s="137">
        <v>1898238.82</v>
      </c>
      <c r="V132" s="35">
        <v>1603937.32</v>
      </c>
      <c r="W132" s="35">
        <v>162800</v>
      </c>
      <c r="X132" s="35">
        <v>916.54</v>
      </c>
      <c r="Y132" s="35">
        <v>1049419.5</v>
      </c>
      <c r="Z132" s="35">
        <v>21500</v>
      </c>
      <c r="AA132" s="39">
        <v>1600382.5</v>
      </c>
      <c r="AB132" s="39">
        <v>10720</v>
      </c>
      <c r="AD132" s="39">
        <v>661123.19999999995</v>
      </c>
      <c r="AE132" s="39">
        <v>92720.54</v>
      </c>
    </row>
    <row r="133" spans="1:32">
      <c r="A133" s="1" t="s">
        <v>1110</v>
      </c>
      <c r="B133" s="1" t="s">
        <v>1111</v>
      </c>
      <c r="C133" s="100">
        <v>5014</v>
      </c>
      <c r="D133" s="1" t="s">
        <v>1121</v>
      </c>
      <c r="E133" s="137" t="s">
        <v>1121</v>
      </c>
      <c r="F133" s="38">
        <v>896206.17</v>
      </c>
      <c r="G133" s="38">
        <v>0</v>
      </c>
      <c r="H133" s="38">
        <v>81244.009999999995</v>
      </c>
      <c r="J133" s="137">
        <v>569391.23</v>
      </c>
      <c r="K133" s="137">
        <v>194174.58</v>
      </c>
      <c r="M133" s="62">
        <v>35600</v>
      </c>
      <c r="P133" s="62">
        <v>75597.399999999994</v>
      </c>
      <c r="S133" s="137">
        <v>-905399.13</v>
      </c>
      <c r="T133" s="137">
        <v>2434424.27</v>
      </c>
      <c r="V133" s="35">
        <v>1382237.37</v>
      </c>
      <c r="X133" s="35">
        <v>1392.5</v>
      </c>
      <c r="Y133" s="35">
        <v>1239540</v>
      </c>
      <c r="Z133" s="35">
        <v>17500</v>
      </c>
      <c r="AA133" s="39">
        <v>1774767</v>
      </c>
      <c r="AD133" s="39">
        <v>530191.56999999995</v>
      </c>
      <c r="AE133" s="39">
        <v>234917.85</v>
      </c>
    </row>
    <row r="134" spans="1:32">
      <c r="A134" s="1" t="s">
        <v>1110</v>
      </c>
      <c r="B134" s="1" t="s">
        <v>1111</v>
      </c>
      <c r="C134" s="100">
        <v>6515</v>
      </c>
      <c r="D134" s="1" t="s">
        <v>1122</v>
      </c>
      <c r="E134" s="137" t="s">
        <v>1122</v>
      </c>
      <c r="F134" s="38">
        <v>738294.12</v>
      </c>
      <c r="G134" s="38">
        <v>0</v>
      </c>
      <c r="H134" s="38">
        <v>59178.19</v>
      </c>
      <c r="J134" s="137">
        <v>599700.57999999996</v>
      </c>
      <c r="K134" s="137">
        <v>200687.09</v>
      </c>
      <c r="P134" s="62">
        <v>3655.7</v>
      </c>
      <c r="S134" s="137">
        <v>-1054139.27</v>
      </c>
      <c r="T134" s="137">
        <v>2150215.54</v>
      </c>
      <c r="V134" s="35">
        <v>2247628.58</v>
      </c>
      <c r="W134" s="35">
        <v>117800</v>
      </c>
      <c r="X134" s="35">
        <v>1025.17</v>
      </c>
      <c r="Y134" s="35">
        <v>693799.7</v>
      </c>
      <c r="Z134" s="35">
        <v>45500</v>
      </c>
      <c r="AA134" s="39">
        <v>1635193</v>
      </c>
      <c r="AD134" s="39">
        <v>708766.44</v>
      </c>
      <c r="AE134" s="39">
        <v>263666</v>
      </c>
    </row>
    <row r="135" spans="1:32">
      <c r="A135" s="1" t="s">
        <v>1110</v>
      </c>
      <c r="B135" s="1" t="s">
        <v>1111</v>
      </c>
      <c r="C135" s="100">
        <v>807</v>
      </c>
      <c r="D135" s="1" t="s">
        <v>1123</v>
      </c>
      <c r="E135" s="137" t="s">
        <v>1123</v>
      </c>
      <c r="F135" s="38">
        <v>106370.61</v>
      </c>
      <c r="G135" s="38">
        <v>0</v>
      </c>
      <c r="H135" s="38">
        <v>30550.7</v>
      </c>
      <c r="J135" s="137">
        <v>468555.47</v>
      </c>
      <c r="K135" s="137">
        <v>80307.899999999994</v>
      </c>
      <c r="P135" s="62">
        <v>1405.77</v>
      </c>
      <c r="S135" s="137">
        <v>-975985.45</v>
      </c>
      <c r="T135" s="137">
        <v>1699412.19</v>
      </c>
      <c r="V135" s="35">
        <v>627280.51</v>
      </c>
      <c r="W135" s="35">
        <v>49300</v>
      </c>
      <c r="X135" s="35">
        <v>225.86</v>
      </c>
      <c r="Y135" s="35">
        <v>806894</v>
      </c>
      <c r="Z135" s="35">
        <v>59000</v>
      </c>
      <c r="AA135" s="39">
        <v>1012696</v>
      </c>
      <c r="AD135" s="39">
        <v>468842.93</v>
      </c>
      <c r="AE135" s="39">
        <v>100209.27</v>
      </c>
    </row>
    <row r="136" spans="1:32">
      <c r="A136" s="1" t="s">
        <v>1125</v>
      </c>
      <c r="B136" s="1" t="s">
        <v>1126</v>
      </c>
      <c r="C136" s="100">
        <v>8422</v>
      </c>
      <c r="D136" s="1" t="s">
        <v>1128</v>
      </c>
      <c r="E136" s="137" t="s">
        <v>1128</v>
      </c>
      <c r="F136" s="38">
        <v>1070862</v>
      </c>
      <c r="G136" s="38">
        <v>0</v>
      </c>
      <c r="H136" s="38">
        <v>157342.91</v>
      </c>
      <c r="J136" s="137">
        <v>973403.79</v>
      </c>
      <c r="K136" s="137">
        <v>95481.24</v>
      </c>
      <c r="N136" s="62">
        <v>614590.73</v>
      </c>
      <c r="P136" s="62">
        <v>159705.54</v>
      </c>
      <c r="S136" s="137">
        <v>-1740533.64</v>
      </c>
      <c r="T136" s="137">
        <v>3628521.74</v>
      </c>
      <c r="V136" s="35">
        <v>1990738.18</v>
      </c>
      <c r="W136" s="35">
        <v>181925</v>
      </c>
      <c r="X136" s="35">
        <v>1080.74</v>
      </c>
      <c r="Y136" s="35">
        <v>1723079</v>
      </c>
      <c r="Z136" s="35">
        <v>38000</v>
      </c>
      <c r="AA136" s="39">
        <v>2894302</v>
      </c>
      <c r="AB136" s="39">
        <v>43820</v>
      </c>
      <c r="AD136" s="39">
        <v>1158196.29</v>
      </c>
      <c r="AE136" s="39">
        <v>202516.71</v>
      </c>
      <c r="AF136" s="39">
        <v>1182.3499999999999</v>
      </c>
    </row>
    <row r="137" spans="1:32">
      <c r="A137" s="1" t="s">
        <v>1125</v>
      </c>
      <c r="B137" s="1" t="s">
        <v>1126</v>
      </c>
      <c r="C137" s="100">
        <v>4910</v>
      </c>
      <c r="D137" s="1" t="s">
        <v>1129</v>
      </c>
      <c r="E137" s="137" t="s">
        <v>1129</v>
      </c>
      <c r="F137" s="38">
        <v>452954.45</v>
      </c>
      <c r="G137" s="38">
        <v>0</v>
      </c>
      <c r="H137" s="38">
        <v>189182.46</v>
      </c>
      <c r="J137" s="137">
        <v>1189289.6599999999</v>
      </c>
      <c r="K137" s="137">
        <v>30415.3</v>
      </c>
      <c r="N137" s="62">
        <v>651844.93000000005</v>
      </c>
      <c r="P137" s="62">
        <v>81706.429999999993</v>
      </c>
      <c r="S137" s="137">
        <v>2067360.47</v>
      </c>
      <c r="T137" s="137">
        <v>365872.84</v>
      </c>
      <c r="V137" s="35">
        <v>522235.75</v>
      </c>
      <c r="X137" s="35">
        <v>1173.1300000000001</v>
      </c>
      <c r="Y137" s="35">
        <v>1629953.28</v>
      </c>
      <c r="Z137" s="35">
        <v>27000</v>
      </c>
      <c r="AA137" s="39">
        <v>2042303.28</v>
      </c>
      <c r="AB137" s="39">
        <v>38978.5</v>
      </c>
      <c r="AD137" s="39">
        <v>1302700.77</v>
      </c>
      <c r="AE137" s="39">
        <v>100355.13</v>
      </c>
      <c r="AF137" s="39">
        <v>967.28</v>
      </c>
    </row>
    <row r="138" spans="1:32">
      <c r="A138" s="1" t="s">
        <v>1125</v>
      </c>
      <c r="B138" s="1" t="s">
        <v>1126</v>
      </c>
      <c r="C138" s="100">
        <v>4412</v>
      </c>
      <c r="D138" s="1" t="s">
        <v>1130</v>
      </c>
      <c r="E138" s="137" t="s">
        <v>1130</v>
      </c>
      <c r="F138" s="38">
        <v>500863.8</v>
      </c>
      <c r="G138" s="38">
        <v>0</v>
      </c>
      <c r="H138" s="38">
        <v>181903.31</v>
      </c>
      <c r="J138" s="137">
        <v>171035.17</v>
      </c>
      <c r="K138" s="137">
        <v>34811.03</v>
      </c>
      <c r="N138" s="62">
        <v>428413.58</v>
      </c>
      <c r="P138" s="62">
        <v>847.63</v>
      </c>
      <c r="S138" s="137">
        <v>-992780.05</v>
      </c>
      <c r="T138" s="137">
        <v>2122751.4700000002</v>
      </c>
      <c r="V138" s="35">
        <v>869448.21</v>
      </c>
      <c r="X138" s="35">
        <v>1145.02</v>
      </c>
      <c r="Y138" s="35">
        <v>1415452.5</v>
      </c>
      <c r="Z138" s="35">
        <v>13500</v>
      </c>
      <c r="AA138" s="39">
        <v>1847689.5</v>
      </c>
      <c r="AB138" s="39">
        <v>42690</v>
      </c>
      <c r="AD138" s="39">
        <v>932879</v>
      </c>
      <c r="AE138" s="39">
        <v>146906.54999999999</v>
      </c>
    </row>
    <row r="139" spans="1:32">
      <c r="A139" s="1" t="s">
        <v>1125</v>
      </c>
      <c r="B139" s="1" t="s">
        <v>1126</v>
      </c>
      <c r="C139" s="100">
        <v>4626</v>
      </c>
      <c r="D139" s="1" t="s">
        <v>1131</v>
      </c>
      <c r="E139" s="137" t="s">
        <v>1131</v>
      </c>
      <c r="F139" s="38">
        <v>647228.64</v>
      </c>
      <c r="G139" s="38">
        <v>0</v>
      </c>
      <c r="H139" s="38">
        <v>118404.76</v>
      </c>
      <c r="J139" s="137">
        <v>1619047.73</v>
      </c>
      <c r="K139" s="137">
        <v>111735.53</v>
      </c>
      <c r="N139" s="62">
        <v>644437.93999999994</v>
      </c>
      <c r="P139" s="62">
        <v>2819.32</v>
      </c>
      <c r="S139" s="137">
        <v>1840718.67</v>
      </c>
      <c r="T139" s="137">
        <v>765116.2</v>
      </c>
      <c r="V139" s="35">
        <v>885036.53</v>
      </c>
      <c r="X139" s="35">
        <v>1318.38</v>
      </c>
      <c r="Y139" s="35">
        <v>371301.28</v>
      </c>
      <c r="Z139" s="35">
        <v>3000</v>
      </c>
      <c r="AA139" s="39">
        <v>1104079.28</v>
      </c>
      <c r="AB139" s="39">
        <v>30942</v>
      </c>
      <c r="AD139" s="39">
        <v>748591.13</v>
      </c>
      <c r="AE139" s="39">
        <v>132751.97</v>
      </c>
      <c r="AF139" s="39">
        <v>967.28</v>
      </c>
    </row>
    <row r="140" spans="1:32">
      <c r="A140" s="1" t="s">
        <v>1125</v>
      </c>
      <c r="B140" s="1" t="s">
        <v>1126</v>
      </c>
      <c r="C140" s="100">
        <v>5170</v>
      </c>
      <c r="D140" s="1" t="s">
        <v>1132</v>
      </c>
      <c r="E140" s="137" t="s">
        <v>1132</v>
      </c>
      <c r="F140" s="38">
        <v>717260.49</v>
      </c>
      <c r="G140" s="38">
        <v>0</v>
      </c>
      <c r="H140" s="38">
        <v>67243.02</v>
      </c>
      <c r="J140" s="137">
        <v>497634.26</v>
      </c>
      <c r="K140" s="137">
        <v>27618.77</v>
      </c>
      <c r="N140" s="62">
        <v>472932.42</v>
      </c>
      <c r="P140" s="62">
        <v>87126.26</v>
      </c>
      <c r="S140" s="137">
        <v>-2272861.9700000002</v>
      </c>
      <c r="T140" s="137">
        <v>3234091.19</v>
      </c>
      <c r="V140" s="35">
        <v>1573964.5</v>
      </c>
      <c r="W140" s="35">
        <v>186400</v>
      </c>
      <c r="X140" s="35">
        <v>364.26</v>
      </c>
      <c r="Y140" s="35">
        <v>1005889.5</v>
      </c>
      <c r="Z140" s="35">
        <v>18000</v>
      </c>
      <c r="AA140" s="39">
        <v>1607397.5</v>
      </c>
      <c r="AD140" s="39">
        <v>1270059.92</v>
      </c>
      <c r="AE140" s="39">
        <v>117509.85</v>
      </c>
      <c r="AF140" s="39">
        <v>1182.3499999999999</v>
      </c>
    </row>
    <row r="141" spans="1:32">
      <c r="A141" s="1" t="s">
        <v>1125</v>
      </c>
      <c r="B141" s="1" t="s">
        <v>1126</v>
      </c>
      <c r="C141" s="100">
        <v>3453</v>
      </c>
      <c r="D141" s="1" t="s">
        <v>1133</v>
      </c>
      <c r="E141" s="137" t="s">
        <v>1133</v>
      </c>
      <c r="F141" s="38">
        <v>622288.29</v>
      </c>
      <c r="G141" s="38">
        <v>0</v>
      </c>
      <c r="H141" s="38">
        <v>64641.73</v>
      </c>
      <c r="J141" s="137">
        <v>256625.09</v>
      </c>
      <c r="K141" s="137">
        <v>151944.43</v>
      </c>
      <c r="N141" s="62">
        <v>648599.56000000006</v>
      </c>
      <c r="P141" s="62">
        <v>66033.460000000006</v>
      </c>
      <c r="S141" s="137">
        <v>-1062160.3400000001</v>
      </c>
      <c r="T141" s="137">
        <v>1809525.85</v>
      </c>
      <c r="V141" s="35">
        <v>937679.91</v>
      </c>
      <c r="X141" s="35">
        <v>323.16000000000003</v>
      </c>
      <c r="Y141" s="35">
        <v>912939</v>
      </c>
      <c r="Z141" s="35">
        <v>13500</v>
      </c>
      <c r="AA141" s="39">
        <v>1425123</v>
      </c>
      <c r="AB141" s="39">
        <v>20590</v>
      </c>
      <c r="AD141" s="39">
        <v>711216.06</v>
      </c>
      <c r="AE141" s="39">
        <v>73044.72</v>
      </c>
      <c r="AF141" s="39">
        <v>967.28</v>
      </c>
    </row>
    <row r="142" spans="1:32">
      <c r="A142" s="1" t="s">
        <v>1125</v>
      </c>
      <c r="B142" s="1" t="s">
        <v>1126</v>
      </c>
      <c r="C142" s="100">
        <v>6990</v>
      </c>
      <c r="D142" s="1" t="s">
        <v>1134</v>
      </c>
      <c r="E142" s="137" t="s">
        <v>1134</v>
      </c>
      <c r="F142" s="38">
        <v>1817521.79</v>
      </c>
      <c r="G142" s="38">
        <v>0</v>
      </c>
      <c r="H142" s="38">
        <v>18237.03</v>
      </c>
      <c r="J142" s="137">
        <v>1284704.8</v>
      </c>
      <c r="K142" s="137">
        <v>250649.3</v>
      </c>
      <c r="N142" s="62">
        <v>1416550.18</v>
      </c>
      <c r="P142" s="62">
        <v>213273.75</v>
      </c>
      <c r="S142" s="137">
        <v>1309739.6499999999</v>
      </c>
      <c r="T142" s="137">
        <v>1034850.95</v>
      </c>
      <c r="V142" s="35">
        <v>826408.23</v>
      </c>
      <c r="W142" s="35">
        <v>337080</v>
      </c>
      <c r="X142" s="35">
        <v>1122.28</v>
      </c>
      <c r="Y142" s="35">
        <v>804156</v>
      </c>
      <c r="Z142" s="35">
        <v>13500</v>
      </c>
      <c r="AA142" s="39">
        <v>1449539</v>
      </c>
      <c r="AB142" s="39">
        <v>42480</v>
      </c>
      <c r="AD142" s="39">
        <v>912193.96</v>
      </c>
      <c r="AE142" s="39">
        <v>180172.81</v>
      </c>
      <c r="AF142" s="39">
        <v>1182.3499999999999</v>
      </c>
    </row>
    <row r="143" spans="1:32">
      <c r="A143" s="1" t="s">
        <v>1125</v>
      </c>
      <c r="B143" s="1" t="s">
        <v>1126</v>
      </c>
      <c r="C143" s="100">
        <v>4098</v>
      </c>
      <c r="D143" s="1" t="s">
        <v>1135</v>
      </c>
      <c r="E143" s="137" t="s">
        <v>1135</v>
      </c>
      <c r="F143" s="38">
        <v>602363.47</v>
      </c>
      <c r="G143" s="38">
        <v>0</v>
      </c>
      <c r="H143" s="38">
        <v>73041.48</v>
      </c>
      <c r="J143" s="137">
        <v>315946.89</v>
      </c>
      <c r="K143" s="137">
        <v>103467.89</v>
      </c>
      <c r="N143" s="62">
        <v>415851.76</v>
      </c>
      <c r="P143" s="62">
        <v>80972.89</v>
      </c>
      <c r="S143" s="137">
        <v>-931222.32</v>
      </c>
      <c r="T143" s="137">
        <v>1778360.15</v>
      </c>
      <c r="V143" s="35">
        <v>1109273.27</v>
      </c>
      <c r="W143" s="35">
        <v>80000</v>
      </c>
      <c r="X143" s="35">
        <v>530.69000000000005</v>
      </c>
      <c r="Y143" s="35">
        <v>772222.5</v>
      </c>
      <c r="Z143" s="35">
        <v>13500</v>
      </c>
      <c r="AA143" s="39">
        <v>1369632.5</v>
      </c>
      <c r="AB143" s="39">
        <v>18700</v>
      </c>
      <c r="AD143" s="39">
        <v>683641.34</v>
      </c>
      <c r="AE143" s="39">
        <v>151513.01999999999</v>
      </c>
      <c r="AF143" s="39">
        <v>1182.3499999999999</v>
      </c>
    </row>
    <row r="144" spans="1:32">
      <c r="A144" s="1" t="s">
        <v>1125</v>
      </c>
      <c r="B144" s="1" t="s">
        <v>1126</v>
      </c>
      <c r="C144" s="100">
        <v>3182</v>
      </c>
      <c r="D144" s="1" t="s">
        <v>1136</v>
      </c>
      <c r="E144" s="137" t="s">
        <v>1136</v>
      </c>
      <c r="F144" s="38">
        <v>567398.52</v>
      </c>
      <c r="G144" s="38">
        <v>0</v>
      </c>
      <c r="H144" s="38">
        <v>21478.55</v>
      </c>
      <c r="J144" s="137">
        <v>530475.03</v>
      </c>
      <c r="K144" s="137">
        <v>80513.210000000006</v>
      </c>
      <c r="N144" s="62">
        <v>388654.33</v>
      </c>
      <c r="P144" s="62">
        <v>112832.13</v>
      </c>
      <c r="S144" s="137">
        <v>-1395983.38</v>
      </c>
      <c r="T144" s="137">
        <v>2463401.71</v>
      </c>
      <c r="V144" s="35">
        <v>867661.63</v>
      </c>
      <c r="W144" s="35">
        <v>45000</v>
      </c>
      <c r="X144" s="35">
        <v>643.14</v>
      </c>
      <c r="Y144" s="35">
        <v>1179927</v>
      </c>
      <c r="Z144" s="35">
        <v>13500</v>
      </c>
      <c r="AA144" s="39">
        <v>1678283</v>
      </c>
      <c r="AB144" s="39">
        <v>2140</v>
      </c>
      <c r="AD144" s="39">
        <v>673729.31</v>
      </c>
      <c r="AE144" s="39">
        <v>120651.66</v>
      </c>
      <c r="AF144" s="39">
        <v>967.28</v>
      </c>
    </row>
    <row r="145" spans="1:32">
      <c r="A145" s="1" t="s">
        <v>1125</v>
      </c>
      <c r="B145" s="1" t="s">
        <v>1126</v>
      </c>
      <c r="C145" s="100">
        <v>5111</v>
      </c>
      <c r="D145" s="1" t="s">
        <v>1137</v>
      </c>
      <c r="E145" s="137" t="s">
        <v>1137</v>
      </c>
      <c r="F145" s="38">
        <v>328645.63</v>
      </c>
      <c r="G145" s="38">
        <v>10540</v>
      </c>
      <c r="H145" s="38">
        <v>148343.91</v>
      </c>
      <c r="J145" s="137">
        <v>159318.85999999999</v>
      </c>
      <c r="K145" s="137">
        <v>74532.960000000006</v>
      </c>
      <c r="N145" s="62">
        <v>1308044.46</v>
      </c>
      <c r="P145" s="62">
        <v>99642.52</v>
      </c>
      <c r="S145" s="137">
        <v>-767961</v>
      </c>
      <c r="T145" s="137">
        <v>1748544.54</v>
      </c>
      <c r="V145" s="35">
        <v>722354.21</v>
      </c>
      <c r="X145" s="35">
        <v>704.62</v>
      </c>
      <c r="Y145" s="35">
        <v>1357682.9</v>
      </c>
      <c r="Z145" s="35">
        <v>12000</v>
      </c>
      <c r="AA145" s="39">
        <v>2226549.9</v>
      </c>
      <c r="AB145" s="39">
        <v>18360.099999999999</v>
      </c>
      <c r="AD145" s="39">
        <v>1380636.08</v>
      </c>
      <c r="AE145" s="39">
        <v>132902.46</v>
      </c>
      <c r="AF145" s="39">
        <v>1182.3499999999999</v>
      </c>
    </row>
    <row r="146" spans="1:32">
      <c r="A146" s="1" t="s">
        <v>1125</v>
      </c>
      <c r="B146" s="1" t="s">
        <v>1126</v>
      </c>
      <c r="C146" s="100">
        <v>4890</v>
      </c>
      <c r="D146" s="1" t="s">
        <v>1138</v>
      </c>
      <c r="E146" s="137" t="s">
        <v>1138</v>
      </c>
      <c r="F146" s="38">
        <v>488446.39</v>
      </c>
      <c r="G146" s="38">
        <v>30000</v>
      </c>
      <c r="H146" s="38">
        <v>178379.91</v>
      </c>
      <c r="J146" s="137">
        <v>1465068.08</v>
      </c>
      <c r="K146" s="137">
        <v>160209.91</v>
      </c>
      <c r="N146" s="62">
        <v>1431569.02</v>
      </c>
      <c r="P146" s="62">
        <v>98590.33</v>
      </c>
      <c r="S146" s="137">
        <v>1518625.79</v>
      </c>
      <c r="T146" s="137">
        <v>577706.88</v>
      </c>
      <c r="V146" s="35">
        <v>874702.59</v>
      </c>
      <c r="X146" s="35">
        <v>544.20000000000005</v>
      </c>
      <c r="Y146" s="35">
        <v>1521859.5</v>
      </c>
      <c r="Z146" s="35">
        <v>22500</v>
      </c>
      <c r="AA146" s="39">
        <v>2271577.5</v>
      </c>
      <c r="AB146" s="39">
        <v>82416</v>
      </c>
      <c r="AD146" s="39">
        <v>1238591.8500000001</v>
      </c>
      <c r="AE146" s="39">
        <v>130441.39</v>
      </c>
      <c r="AF146" s="39">
        <v>967.28</v>
      </c>
    </row>
    <row r="147" spans="1:32">
      <c r="A147" s="1" t="s">
        <v>1125</v>
      </c>
      <c r="B147" s="1" t="s">
        <v>1126</v>
      </c>
      <c r="C147" s="100">
        <v>7134</v>
      </c>
      <c r="D147" s="1" t="s">
        <v>1139</v>
      </c>
      <c r="E147" s="137" t="s">
        <v>1139</v>
      </c>
      <c r="F147" s="38">
        <v>677902.12</v>
      </c>
      <c r="G147" s="38">
        <v>0</v>
      </c>
      <c r="H147" s="38">
        <v>266546.21000000002</v>
      </c>
      <c r="J147" s="137">
        <v>160214.16</v>
      </c>
      <c r="K147" s="137">
        <v>109369.86</v>
      </c>
      <c r="N147" s="62">
        <v>0</v>
      </c>
      <c r="P147" s="62">
        <v>3667.99</v>
      </c>
      <c r="S147" s="137">
        <v>-2630891.2000000002</v>
      </c>
      <c r="T147" s="137">
        <v>3628551.99</v>
      </c>
      <c r="V147" s="35">
        <v>2250747.98</v>
      </c>
      <c r="W147" s="35">
        <v>30000</v>
      </c>
      <c r="X147" s="35">
        <v>766.48</v>
      </c>
      <c r="Y147" s="35">
        <v>698954.95</v>
      </c>
      <c r="Z147" s="35">
        <v>16500</v>
      </c>
      <c r="AA147" s="39">
        <v>1305589.95</v>
      </c>
      <c r="AB147" s="39">
        <v>56550</v>
      </c>
      <c r="AD147" s="39">
        <v>1262652.6299999999</v>
      </c>
      <c r="AE147" s="39">
        <v>158290.91</v>
      </c>
      <c r="AF147" s="39">
        <v>1182.3499999999999</v>
      </c>
    </row>
    <row r="148" spans="1:32">
      <c r="A148" s="1" t="s">
        <v>1125</v>
      </c>
      <c r="B148" s="1" t="s">
        <v>1126</v>
      </c>
      <c r="C148" s="100">
        <v>5117</v>
      </c>
      <c r="D148" s="1" t="s">
        <v>1140</v>
      </c>
      <c r="E148" s="137" t="s">
        <v>1140</v>
      </c>
      <c r="F148" s="38">
        <v>468940.93</v>
      </c>
      <c r="G148" s="38">
        <v>0</v>
      </c>
      <c r="H148" s="38">
        <v>255947.28</v>
      </c>
      <c r="J148" s="137">
        <v>502860.29</v>
      </c>
      <c r="K148" s="137">
        <v>119883.46</v>
      </c>
      <c r="N148" s="62">
        <v>997196.22</v>
      </c>
      <c r="P148" s="62">
        <v>1333.08</v>
      </c>
      <c r="S148" s="137">
        <v>-971272.87</v>
      </c>
      <c r="T148" s="137">
        <v>2252597.11</v>
      </c>
      <c r="V148" s="35">
        <v>953467</v>
      </c>
      <c r="X148" s="35">
        <v>736.49</v>
      </c>
      <c r="Y148" s="35">
        <v>1203205.5</v>
      </c>
      <c r="Z148" s="35">
        <v>27000</v>
      </c>
      <c r="AA148" s="39">
        <v>1756267.5</v>
      </c>
      <c r="AB148" s="39">
        <v>45060</v>
      </c>
      <c r="AD148" s="39">
        <v>1145963.25</v>
      </c>
      <c r="AE148" s="39">
        <v>168372.54</v>
      </c>
      <c r="AF148" s="39">
        <v>967.28</v>
      </c>
    </row>
    <row r="149" spans="1:32">
      <c r="A149" s="1" t="s">
        <v>1125</v>
      </c>
      <c r="B149" s="1" t="s">
        <v>1126</v>
      </c>
      <c r="C149" s="100">
        <v>2386</v>
      </c>
      <c r="D149" s="1" t="s">
        <v>1141</v>
      </c>
      <c r="E149" s="137" t="s">
        <v>1141</v>
      </c>
      <c r="F149" s="38">
        <v>723996.13</v>
      </c>
      <c r="G149" s="38">
        <v>0</v>
      </c>
      <c r="H149" s="38">
        <v>44599.46</v>
      </c>
      <c r="J149" s="137">
        <v>1673697.06</v>
      </c>
      <c r="K149" s="137">
        <v>133412.63</v>
      </c>
      <c r="N149" s="62">
        <v>0</v>
      </c>
      <c r="P149" s="62">
        <v>57975.16</v>
      </c>
      <c r="S149" s="137">
        <v>1457200.91</v>
      </c>
      <c r="T149" s="137">
        <v>605433.22</v>
      </c>
      <c r="V149" s="35">
        <v>1510149.89</v>
      </c>
      <c r="W149" s="35">
        <v>51225</v>
      </c>
      <c r="X149" s="35">
        <v>202.07</v>
      </c>
      <c r="Y149" s="35">
        <v>491370</v>
      </c>
      <c r="Z149" s="35">
        <v>3000</v>
      </c>
      <c r="AA149" s="39">
        <v>845501</v>
      </c>
      <c r="AB149" s="39">
        <v>20920</v>
      </c>
      <c r="AD149" s="39">
        <v>586571.56000000006</v>
      </c>
      <c r="AE149" s="39">
        <v>146891.13</v>
      </c>
      <c r="AF149" s="39">
        <v>967.28</v>
      </c>
    </row>
    <row r="150" spans="1:32">
      <c r="A150" s="1" t="s">
        <v>1125</v>
      </c>
      <c r="B150" s="1" t="s">
        <v>1126</v>
      </c>
      <c r="C150" s="100">
        <v>1917</v>
      </c>
      <c r="D150" s="1" t="s">
        <v>1142</v>
      </c>
      <c r="E150" s="137" t="s">
        <v>1142</v>
      </c>
      <c r="F150" s="38">
        <v>404161.33</v>
      </c>
      <c r="G150" s="38">
        <v>12500</v>
      </c>
      <c r="H150" s="38">
        <v>76538.39</v>
      </c>
      <c r="J150" s="137">
        <v>1160478.28</v>
      </c>
      <c r="K150" s="137">
        <v>90663.37</v>
      </c>
      <c r="N150" s="62">
        <v>148663.07</v>
      </c>
      <c r="P150" s="62">
        <v>37542.589999999997</v>
      </c>
      <c r="S150" s="137">
        <v>958389.12</v>
      </c>
      <c r="T150" s="137">
        <v>698047.3</v>
      </c>
      <c r="V150" s="35">
        <v>761409.24</v>
      </c>
      <c r="W150" s="35">
        <v>51970</v>
      </c>
      <c r="X150" s="35">
        <v>417.06</v>
      </c>
      <c r="Y150" s="35">
        <v>1120480.31</v>
      </c>
      <c r="Z150" s="35">
        <v>27000</v>
      </c>
      <c r="AA150" s="39">
        <v>1428805.81</v>
      </c>
      <c r="AB150" s="39">
        <v>15700</v>
      </c>
      <c r="AD150" s="39">
        <v>504728.82</v>
      </c>
      <c r="AE150" s="39">
        <v>109160.37</v>
      </c>
      <c r="AF150" s="39">
        <v>1182.32</v>
      </c>
    </row>
    <row r="151" spans="1:32">
      <c r="A151" s="1" t="s">
        <v>1125</v>
      </c>
      <c r="B151" s="1" t="s">
        <v>1126</v>
      </c>
      <c r="C151" s="100">
        <v>1607</v>
      </c>
      <c r="D151" s="1" t="s">
        <v>1143</v>
      </c>
      <c r="E151" s="137" t="s">
        <v>1143</v>
      </c>
      <c r="F151" s="38">
        <v>405994.04</v>
      </c>
      <c r="G151" s="38">
        <v>0</v>
      </c>
      <c r="H151" s="38">
        <v>56958.06</v>
      </c>
      <c r="J151" s="137">
        <v>1174168.92</v>
      </c>
      <c r="K151" s="137">
        <v>85122.59</v>
      </c>
      <c r="N151" s="62">
        <v>385645.84</v>
      </c>
      <c r="P151" s="62">
        <v>32682.3</v>
      </c>
      <c r="S151" s="137">
        <v>1372693.32</v>
      </c>
      <c r="T151" s="137">
        <v>399608.02</v>
      </c>
      <c r="V151" s="35">
        <v>465417.66</v>
      </c>
      <c r="W151" s="35">
        <v>40000</v>
      </c>
      <c r="X151" s="35">
        <v>582.94000000000005</v>
      </c>
      <c r="Y151" s="35">
        <v>287532</v>
      </c>
      <c r="Z151" s="35">
        <v>27000</v>
      </c>
      <c r="AA151" s="39">
        <v>599892</v>
      </c>
      <c r="AB151" s="39">
        <v>19985</v>
      </c>
      <c r="AD151" s="39">
        <v>540085.28</v>
      </c>
      <c r="AE151" s="39">
        <v>127988.91</v>
      </c>
      <c r="AF151" s="39">
        <v>967.28</v>
      </c>
    </row>
    <row r="152" spans="1:32">
      <c r="A152" s="1" t="s">
        <v>1125</v>
      </c>
      <c r="B152" s="1" t="s">
        <v>1126</v>
      </c>
      <c r="C152" s="100">
        <v>1656</v>
      </c>
      <c r="D152" s="1" t="s">
        <v>1144</v>
      </c>
      <c r="E152" s="137" t="s">
        <v>1144</v>
      </c>
      <c r="F152" s="38">
        <v>225061.86</v>
      </c>
      <c r="G152" s="38">
        <v>27000</v>
      </c>
      <c r="H152" s="38">
        <v>47598.07</v>
      </c>
      <c r="J152" s="137">
        <v>144830.45000000001</v>
      </c>
      <c r="K152" s="137">
        <v>124199.28</v>
      </c>
      <c r="N152" s="62">
        <v>207296.12</v>
      </c>
      <c r="P152" s="62">
        <v>259692.87</v>
      </c>
      <c r="S152" s="137">
        <v>-1161813.04</v>
      </c>
      <c r="T152" s="137">
        <v>1677902.08</v>
      </c>
      <c r="V152" s="35">
        <v>859689.38</v>
      </c>
      <c r="W152" s="35">
        <v>40000</v>
      </c>
      <c r="X152" s="35">
        <v>231.75</v>
      </c>
      <c r="Y152" s="35">
        <v>620703</v>
      </c>
      <c r="Z152" s="35">
        <v>13500</v>
      </c>
      <c r="AA152" s="39">
        <v>1292483</v>
      </c>
      <c r="AB152" s="39">
        <v>34022</v>
      </c>
      <c r="AD152" s="39">
        <v>535500.72</v>
      </c>
      <c r="AE152" s="39">
        <v>85324.41</v>
      </c>
      <c r="AF152" s="39">
        <v>1182.3699999999999</v>
      </c>
    </row>
    <row r="153" spans="1:32">
      <c r="A153" s="1" t="s">
        <v>1125</v>
      </c>
      <c r="B153" s="1" t="s">
        <v>1126</v>
      </c>
      <c r="C153" s="100">
        <v>4118</v>
      </c>
      <c r="D153" s="1" t="s">
        <v>1145</v>
      </c>
      <c r="E153" s="137" t="s">
        <v>1145</v>
      </c>
      <c r="F153" s="38">
        <v>311666.08</v>
      </c>
      <c r="G153" s="38">
        <v>39500</v>
      </c>
      <c r="H153" s="38">
        <v>75596.62</v>
      </c>
      <c r="J153" s="137">
        <v>850566.32</v>
      </c>
      <c r="K153" s="137">
        <v>129285.51</v>
      </c>
      <c r="N153" s="62">
        <v>637180.62</v>
      </c>
      <c r="P153" s="62">
        <v>141969.72</v>
      </c>
      <c r="S153" s="137">
        <v>790583.56</v>
      </c>
      <c r="T153" s="137">
        <v>511906.95</v>
      </c>
      <c r="V153" s="35">
        <v>822882.63</v>
      </c>
      <c r="W153" s="35">
        <v>144300</v>
      </c>
      <c r="X153" s="35">
        <v>220.8</v>
      </c>
      <c r="Y153" s="35">
        <v>1235848.6100000001</v>
      </c>
      <c r="Z153" s="35">
        <v>31500</v>
      </c>
      <c r="AA153" s="39">
        <v>1892783.61</v>
      </c>
      <c r="AB153" s="39">
        <v>30640</v>
      </c>
      <c r="AD153" s="39">
        <v>859599.54</v>
      </c>
      <c r="AE153" s="39">
        <v>125572.86</v>
      </c>
      <c r="AF153" s="39">
        <v>1182.3499999999999</v>
      </c>
    </row>
    <row r="154" spans="1:32">
      <c r="A154" s="1" t="s">
        <v>1125</v>
      </c>
      <c r="B154" s="1" t="s">
        <v>1126</v>
      </c>
      <c r="C154" s="100">
        <v>5989</v>
      </c>
      <c r="D154" s="1" t="s">
        <v>1146</v>
      </c>
      <c r="E154" s="137" t="s">
        <v>1146</v>
      </c>
      <c r="F154" s="38">
        <v>838398.25</v>
      </c>
      <c r="G154" s="38">
        <v>0</v>
      </c>
      <c r="H154" s="38">
        <v>95903.78</v>
      </c>
      <c r="J154" s="137">
        <v>850450.01</v>
      </c>
      <c r="K154" s="137">
        <v>227906.54</v>
      </c>
      <c r="N154" s="62">
        <v>333314.69</v>
      </c>
      <c r="P154" s="62">
        <v>79754.8</v>
      </c>
      <c r="S154" s="137">
        <v>-1485066.58</v>
      </c>
      <c r="T154" s="137">
        <v>3252587.34</v>
      </c>
      <c r="V154" s="35">
        <v>1305609.06</v>
      </c>
      <c r="X154" s="35">
        <v>856.11</v>
      </c>
      <c r="Y154" s="35">
        <v>1092240</v>
      </c>
      <c r="Z154" s="35">
        <v>38041.5</v>
      </c>
      <c r="AA154" s="39">
        <v>1658625.5</v>
      </c>
      <c r="AB154" s="39">
        <v>7930</v>
      </c>
      <c r="AD154" s="39">
        <v>749977.75</v>
      </c>
      <c r="AE154" s="39">
        <v>188145.09</v>
      </c>
    </row>
    <row r="155" spans="1:32">
      <c r="A155" s="1" t="s">
        <v>1125</v>
      </c>
      <c r="B155" s="1" t="s">
        <v>1126</v>
      </c>
      <c r="C155" s="100">
        <v>3336</v>
      </c>
      <c r="D155" s="1" t="s">
        <v>1147</v>
      </c>
      <c r="E155" s="137" t="s">
        <v>1147</v>
      </c>
      <c r="F155" s="38">
        <v>610548.28</v>
      </c>
      <c r="G155" s="38">
        <v>0</v>
      </c>
      <c r="H155" s="38">
        <v>153680.51999999999</v>
      </c>
      <c r="J155" s="137">
        <v>1633351.62</v>
      </c>
      <c r="K155" s="137">
        <v>49368.78</v>
      </c>
      <c r="N155" s="62">
        <v>743243.24</v>
      </c>
      <c r="P155" s="62">
        <v>55436.92</v>
      </c>
      <c r="S155" s="137">
        <v>17854.22</v>
      </c>
      <c r="T155" s="137">
        <v>2705484.32</v>
      </c>
      <c r="V155" s="35">
        <v>594459.31000000006</v>
      </c>
      <c r="X155" s="35">
        <v>1344.19</v>
      </c>
      <c r="Y155" s="35">
        <v>988534.5</v>
      </c>
      <c r="Z155" s="35">
        <v>13500</v>
      </c>
      <c r="AA155" s="39">
        <v>1643458.5</v>
      </c>
      <c r="AB155" s="39">
        <v>49215</v>
      </c>
      <c r="AD155" s="39">
        <v>843111.12</v>
      </c>
      <c r="AE155" s="39">
        <v>136155.6</v>
      </c>
      <c r="AF155" s="39">
        <v>967.28</v>
      </c>
    </row>
    <row r="156" spans="1:32">
      <c r="A156" s="1" t="s">
        <v>1149</v>
      </c>
      <c r="B156" s="1" t="s">
        <v>1150</v>
      </c>
      <c r="C156" s="100">
        <v>3911</v>
      </c>
      <c r="D156" s="1" t="s">
        <v>1152</v>
      </c>
      <c r="E156" s="137" t="s">
        <v>1152</v>
      </c>
      <c r="F156" s="38">
        <v>418598.48</v>
      </c>
      <c r="G156" s="38">
        <v>0</v>
      </c>
      <c r="H156" s="38">
        <v>48445.61</v>
      </c>
      <c r="J156" s="137">
        <v>777027.59</v>
      </c>
      <c r="K156" s="137">
        <v>859390.12</v>
      </c>
      <c r="M156" s="62">
        <v>16882.5</v>
      </c>
      <c r="P156" s="62">
        <v>87723.76</v>
      </c>
      <c r="S156" s="137">
        <v>-623269.79</v>
      </c>
      <c r="T156" s="137">
        <v>1733406.94</v>
      </c>
      <c r="V156" s="35">
        <v>1662388.06</v>
      </c>
      <c r="W156" s="35">
        <v>123995</v>
      </c>
      <c r="X156" s="35">
        <v>349.3</v>
      </c>
      <c r="Y156" s="35">
        <v>1145430</v>
      </c>
      <c r="Z156" s="35">
        <v>1500</v>
      </c>
      <c r="AA156" s="39">
        <v>1357407</v>
      </c>
      <c r="AC156" s="39">
        <v>9576</v>
      </c>
      <c r="AD156" s="39">
        <v>460188.41</v>
      </c>
      <c r="AE156" s="39">
        <v>217772.56</v>
      </c>
    </row>
    <row r="157" spans="1:32">
      <c r="A157" s="1" t="s">
        <v>1149</v>
      </c>
      <c r="B157" s="1" t="s">
        <v>1150</v>
      </c>
      <c r="C157" s="100">
        <v>4261</v>
      </c>
      <c r="D157" s="1" t="s">
        <v>1153</v>
      </c>
      <c r="E157" s="137" t="s">
        <v>1153</v>
      </c>
      <c r="F157" s="38">
        <v>532602.53</v>
      </c>
      <c r="G157" s="38">
        <v>0</v>
      </c>
      <c r="H157" s="38">
        <v>38304.879999999997</v>
      </c>
      <c r="J157" s="137">
        <v>466754.95</v>
      </c>
      <c r="K157" s="137">
        <v>65715.67</v>
      </c>
      <c r="M157" s="62">
        <v>14962.5</v>
      </c>
      <c r="P157" s="62">
        <v>75307.070000000007</v>
      </c>
      <c r="S157" s="137">
        <v>-773377.67</v>
      </c>
      <c r="T157" s="137">
        <v>1890457.72</v>
      </c>
      <c r="V157" s="35">
        <v>781132.52</v>
      </c>
      <c r="W157" s="35">
        <v>112490</v>
      </c>
      <c r="X157" s="35">
        <v>960.38</v>
      </c>
      <c r="Y157" s="35">
        <v>315000</v>
      </c>
      <c r="AA157" s="39">
        <v>525272</v>
      </c>
      <c r="AC157" s="39">
        <v>25560</v>
      </c>
      <c r="AD157" s="39">
        <v>632523.29</v>
      </c>
      <c r="AE157" s="39">
        <v>130199.2</v>
      </c>
    </row>
    <row r="158" spans="1:32">
      <c r="A158" s="1" t="s">
        <v>1149</v>
      </c>
      <c r="B158" s="1" t="s">
        <v>1150</v>
      </c>
      <c r="C158" s="100">
        <v>5146</v>
      </c>
      <c r="D158" s="1" t="s">
        <v>1154</v>
      </c>
      <c r="E158" s="137" t="s">
        <v>1154</v>
      </c>
      <c r="F158" s="38">
        <v>835372.18</v>
      </c>
      <c r="G158" s="38">
        <v>0</v>
      </c>
      <c r="H158" s="38">
        <v>94536.26</v>
      </c>
      <c r="J158" s="137">
        <v>2490603.9</v>
      </c>
      <c r="K158" s="137">
        <v>166905.71</v>
      </c>
      <c r="M158" s="62">
        <v>16162.5</v>
      </c>
      <c r="P158" s="62">
        <v>86781.63</v>
      </c>
      <c r="S158" s="137">
        <v>2502146.04</v>
      </c>
      <c r="T158" s="137">
        <v>715300.29</v>
      </c>
      <c r="V158" s="35">
        <v>1043095.02</v>
      </c>
      <c r="W158" s="35">
        <v>631280</v>
      </c>
      <c r="X158" s="35">
        <v>1611.34</v>
      </c>
      <c r="Y158" s="35">
        <v>695860</v>
      </c>
      <c r="AA158" s="39">
        <v>1007372</v>
      </c>
      <c r="AC158" s="39">
        <v>19362</v>
      </c>
      <c r="AD158" s="39">
        <v>867996.02</v>
      </c>
      <c r="AE158" s="39">
        <v>209587.99</v>
      </c>
      <c r="AF158" s="39">
        <v>500.76</v>
      </c>
    </row>
    <row r="159" spans="1:32">
      <c r="A159" s="1" t="s">
        <v>1149</v>
      </c>
      <c r="B159" s="1" t="s">
        <v>1150</v>
      </c>
      <c r="C159" s="100">
        <v>5425</v>
      </c>
      <c r="D159" s="1" t="s">
        <v>1155</v>
      </c>
      <c r="E159" s="137" t="s">
        <v>1155</v>
      </c>
      <c r="F159" s="38">
        <v>727992.39</v>
      </c>
      <c r="G159" s="38">
        <v>0</v>
      </c>
      <c r="H159" s="38">
        <v>23896.37</v>
      </c>
      <c r="J159" s="137">
        <v>488596.25</v>
      </c>
      <c r="K159" s="137">
        <v>36607.26</v>
      </c>
      <c r="M159" s="62">
        <v>15562.5</v>
      </c>
      <c r="P159" s="62">
        <v>105577.58</v>
      </c>
      <c r="S159" s="137">
        <v>-391534.03</v>
      </c>
      <c r="T159" s="137">
        <v>1595931.52</v>
      </c>
      <c r="V159" s="35">
        <v>926418.95</v>
      </c>
      <c r="X159" s="35">
        <v>1393.66</v>
      </c>
      <c r="Y159" s="35">
        <v>579060</v>
      </c>
      <c r="Z159" s="35">
        <v>1272</v>
      </c>
      <c r="AA159" s="39">
        <v>885586</v>
      </c>
      <c r="AC159" s="39">
        <v>14407</v>
      </c>
      <c r="AD159" s="39">
        <v>557140.44999999995</v>
      </c>
      <c r="AE159" s="39">
        <v>99456.46</v>
      </c>
    </row>
    <row r="160" spans="1:32">
      <c r="A160" s="1" t="s">
        <v>1157</v>
      </c>
      <c r="B160" s="1" t="s">
        <v>1158</v>
      </c>
      <c r="C160" s="100">
        <v>2109</v>
      </c>
      <c r="D160" s="1" t="s">
        <v>1160</v>
      </c>
      <c r="E160" s="137" t="s">
        <v>1160</v>
      </c>
      <c r="F160" s="38">
        <v>768682.62</v>
      </c>
      <c r="G160" s="38">
        <v>0</v>
      </c>
      <c r="H160" s="38">
        <v>36669.82</v>
      </c>
      <c r="J160" s="137">
        <v>110647.21</v>
      </c>
      <c r="K160" s="137">
        <v>149950.94</v>
      </c>
      <c r="M160" s="62">
        <v>109400</v>
      </c>
      <c r="P160" s="62">
        <v>37971.86</v>
      </c>
      <c r="S160" s="137">
        <v>-1441751.92</v>
      </c>
      <c r="T160" s="137">
        <v>2218013.29</v>
      </c>
      <c r="V160" s="35">
        <v>722719.25</v>
      </c>
      <c r="W160" s="35">
        <v>148100</v>
      </c>
      <c r="X160" s="35">
        <v>2002.4</v>
      </c>
      <c r="Y160" s="35">
        <v>1409593</v>
      </c>
      <c r="Z160" s="35">
        <v>669</v>
      </c>
      <c r="AA160" s="39">
        <v>1675686</v>
      </c>
      <c r="AB160" s="39">
        <v>230</v>
      </c>
      <c r="AD160" s="39">
        <v>387492.47</v>
      </c>
      <c r="AE160" s="39">
        <v>77357.820000000007</v>
      </c>
    </row>
    <row r="161" spans="1:32">
      <c r="A161" s="1" t="s">
        <v>1157</v>
      </c>
      <c r="B161" s="1" t="s">
        <v>1158</v>
      </c>
      <c r="C161" s="100">
        <v>3887</v>
      </c>
      <c r="D161" s="1" t="s">
        <v>1161</v>
      </c>
      <c r="E161" s="137" t="s">
        <v>1161</v>
      </c>
      <c r="F161" s="38">
        <v>780273.91</v>
      </c>
      <c r="G161" s="38">
        <v>0</v>
      </c>
      <c r="H161" s="38">
        <v>32501.11</v>
      </c>
      <c r="J161" s="137">
        <v>14523.66</v>
      </c>
      <c r="K161" s="137">
        <v>174120.54</v>
      </c>
      <c r="P161" s="62">
        <v>104.3</v>
      </c>
      <c r="S161" s="137">
        <v>-1146793.6200000001</v>
      </c>
      <c r="T161" s="137">
        <v>1904185.77</v>
      </c>
      <c r="V161" s="35">
        <v>1098378.93</v>
      </c>
      <c r="W161" s="35">
        <v>102060</v>
      </c>
      <c r="X161" s="35">
        <v>958.81</v>
      </c>
      <c r="Y161" s="35">
        <v>1462472</v>
      </c>
      <c r="Z161" s="35">
        <v>684</v>
      </c>
      <c r="AA161" s="39">
        <v>1985782</v>
      </c>
      <c r="AB161" s="39">
        <v>11552</v>
      </c>
      <c r="AD161" s="39">
        <v>365906.03</v>
      </c>
      <c r="AE161" s="39">
        <v>57390.94</v>
      </c>
    </row>
    <row r="162" spans="1:32">
      <c r="A162" s="1" t="s">
        <v>1157</v>
      </c>
      <c r="B162" s="1" t="s">
        <v>1158</v>
      </c>
      <c r="C162" s="100">
        <v>4069</v>
      </c>
      <c r="D162" s="1" t="s">
        <v>1162</v>
      </c>
      <c r="E162" s="137" t="s">
        <v>1162</v>
      </c>
      <c r="F162" s="38">
        <v>414330.28</v>
      </c>
      <c r="G162" s="38">
        <v>0</v>
      </c>
      <c r="H162" s="38">
        <v>28638.81</v>
      </c>
      <c r="J162" s="137">
        <v>172051.51</v>
      </c>
      <c r="K162" s="137">
        <v>165924.35999999999</v>
      </c>
      <c r="P162" s="62">
        <v>2270.4299999999998</v>
      </c>
      <c r="S162" s="137">
        <v>-1410149.73</v>
      </c>
      <c r="T162" s="137">
        <v>2050038.21</v>
      </c>
      <c r="V162" s="35">
        <v>937683.68</v>
      </c>
      <c r="W162" s="35">
        <v>252095</v>
      </c>
      <c r="X162" s="35">
        <v>865.84</v>
      </c>
      <c r="Y162" s="35">
        <v>1013605.5</v>
      </c>
      <c r="Z162" s="35">
        <v>1134</v>
      </c>
      <c r="AA162" s="39">
        <v>1407245.5</v>
      </c>
      <c r="AB162" s="39">
        <v>2650</v>
      </c>
      <c r="AD162" s="39">
        <v>582827.04</v>
      </c>
      <c r="AE162" s="39">
        <v>73875.33</v>
      </c>
      <c r="AF162" s="39">
        <v>0.1</v>
      </c>
    </row>
    <row r="163" spans="1:32">
      <c r="A163" s="1" t="s">
        <v>1157</v>
      </c>
      <c r="B163" s="1" t="s">
        <v>1158</v>
      </c>
      <c r="C163" s="100">
        <v>5548</v>
      </c>
      <c r="D163" s="1" t="s">
        <v>1163</v>
      </c>
      <c r="E163" s="137" t="s">
        <v>1163</v>
      </c>
      <c r="F163" s="38">
        <v>1037738.83</v>
      </c>
      <c r="G163" s="38">
        <v>0</v>
      </c>
      <c r="H163" s="38">
        <v>65079.66</v>
      </c>
      <c r="J163" s="137">
        <v>2475035.31</v>
      </c>
      <c r="K163" s="137">
        <v>309688.45</v>
      </c>
      <c r="P163" s="62">
        <v>86349.66</v>
      </c>
      <c r="S163" s="137">
        <v>3315327.46</v>
      </c>
      <c r="T163" s="137">
        <v>345682.71</v>
      </c>
      <c r="V163" s="35">
        <v>1357288.9</v>
      </c>
      <c r="W163" s="35">
        <v>214600</v>
      </c>
      <c r="X163" s="35">
        <v>1086.28</v>
      </c>
      <c r="Y163" s="35">
        <v>1444695</v>
      </c>
      <c r="Z163" s="35">
        <v>1830.03</v>
      </c>
      <c r="AA163" s="39">
        <v>2100667</v>
      </c>
      <c r="AB163" s="39">
        <v>25182.55</v>
      </c>
      <c r="AD163" s="39">
        <v>401511.74</v>
      </c>
      <c r="AE163" s="39">
        <v>351956.5</v>
      </c>
    </row>
    <row r="164" spans="1:32">
      <c r="A164" s="1" t="s">
        <v>1165</v>
      </c>
      <c r="B164" s="1" t="s">
        <v>1166</v>
      </c>
      <c r="C164" s="100">
        <v>2504</v>
      </c>
      <c r="D164" s="1" t="s">
        <v>1168</v>
      </c>
      <c r="E164" s="137" t="s">
        <v>1168</v>
      </c>
      <c r="F164" s="38">
        <v>1097160.3999999999</v>
      </c>
      <c r="G164" s="38">
        <v>0</v>
      </c>
      <c r="H164" s="38">
        <v>37708.53</v>
      </c>
      <c r="J164" s="137">
        <v>1071001.92</v>
      </c>
      <c r="K164" s="137">
        <v>78906.039999999994</v>
      </c>
      <c r="L164" s="62">
        <v>9139</v>
      </c>
      <c r="P164" s="62">
        <v>3331.93</v>
      </c>
      <c r="S164" s="137">
        <v>1487443.29</v>
      </c>
      <c r="T164" s="137">
        <v>633085.80000000005</v>
      </c>
      <c r="V164" s="35">
        <v>1056241.6000000001</v>
      </c>
      <c r="X164" s="35">
        <v>1859.53</v>
      </c>
      <c r="Y164" s="35">
        <v>1080260</v>
      </c>
      <c r="Z164" s="35">
        <v>25750</v>
      </c>
      <c r="AA164" s="39">
        <v>1501788</v>
      </c>
      <c r="AC164" s="39">
        <v>39971</v>
      </c>
      <c r="AD164" s="39">
        <v>362006.28</v>
      </c>
      <c r="AE164" s="39">
        <v>108568.98</v>
      </c>
    </row>
    <row r="165" spans="1:32">
      <c r="A165" s="1" t="s">
        <v>1165</v>
      </c>
      <c r="B165" s="1" t="s">
        <v>1166</v>
      </c>
      <c r="C165" s="100">
        <v>3824</v>
      </c>
      <c r="D165" s="1" t="s">
        <v>1169</v>
      </c>
      <c r="E165" s="137" t="s">
        <v>1169</v>
      </c>
      <c r="F165" s="38">
        <v>1067708.3500000001</v>
      </c>
      <c r="G165" s="38">
        <v>0</v>
      </c>
      <c r="H165" s="38">
        <v>25518.71</v>
      </c>
      <c r="J165" s="137">
        <v>115339.09</v>
      </c>
      <c r="K165" s="137">
        <v>200965.91</v>
      </c>
      <c r="P165" s="62">
        <v>66120.78</v>
      </c>
      <c r="S165" s="137">
        <v>-313334.03000000003</v>
      </c>
      <c r="T165" s="137">
        <v>1315994.6399999999</v>
      </c>
      <c r="V165" s="35">
        <v>1313607.82</v>
      </c>
      <c r="X165" s="35">
        <v>1465.26</v>
      </c>
      <c r="Y165" s="35">
        <v>890550</v>
      </c>
      <c r="Z165" s="35">
        <v>24000</v>
      </c>
      <c r="AA165" s="39">
        <v>1397760</v>
      </c>
      <c r="AB165" s="39">
        <v>7044</v>
      </c>
      <c r="AC165" s="39">
        <v>18124.03</v>
      </c>
      <c r="AD165" s="39">
        <v>354167</v>
      </c>
      <c r="AE165" s="39">
        <v>111777.38</v>
      </c>
    </row>
    <row r="166" spans="1:32">
      <c r="A166" s="1" t="s">
        <v>1165</v>
      </c>
      <c r="B166" s="1" t="s">
        <v>1166</v>
      </c>
      <c r="C166" s="100">
        <v>5306</v>
      </c>
      <c r="D166" s="1" t="s">
        <v>1170</v>
      </c>
      <c r="E166" s="137" t="s">
        <v>1170</v>
      </c>
      <c r="F166" s="38">
        <v>622935.41</v>
      </c>
      <c r="G166" s="38">
        <v>0</v>
      </c>
      <c r="H166" s="38">
        <v>37212.71</v>
      </c>
      <c r="J166" s="137">
        <v>179627.57</v>
      </c>
      <c r="K166" s="137">
        <v>861116.45</v>
      </c>
      <c r="P166" s="62">
        <v>83400</v>
      </c>
      <c r="S166" s="137">
        <v>-1125204.98</v>
      </c>
      <c r="T166" s="137">
        <v>1954472.19</v>
      </c>
      <c r="V166" s="35">
        <v>2082609.35</v>
      </c>
      <c r="W166" s="35">
        <v>135000</v>
      </c>
      <c r="X166" s="35">
        <v>662.22</v>
      </c>
      <c r="Y166" s="35">
        <v>397770</v>
      </c>
      <c r="Z166" s="35">
        <v>12000</v>
      </c>
      <c r="AA166" s="39">
        <v>976229</v>
      </c>
      <c r="AB166" s="39">
        <v>35170</v>
      </c>
      <c r="AC166" s="39">
        <v>42981.1</v>
      </c>
      <c r="AD166" s="39">
        <v>657058.47</v>
      </c>
      <c r="AE166" s="39">
        <v>128378.07</v>
      </c>
    </row>
    <row r="167" spans="1:32">
      <c r="A167" s="1" t="s">
        <v>1165</v>
      </c>
      <c r="B167" s="1" t="s">
        <v>1166</v>
      </c>
      <c r="C167" s="100">
        <v>2803</v>
      </c>
      <c r="D167" s="1" t="s">
        <v>1171</v>
      </c>
      <c r="E167" s="137" t="s">
        <v>1171</v>
      </c>
      <c r="F167" s="38">
        <v>604161.68000000005</v>
      </c>
      <c r="G167" s="38">
        <v>0</v>
      </c>
      <c r="H167" s="38">
        <v>25317.16</v>
      </c>
      <c r="J167" s="137">
        <v>670583.13</v>
      </c>
      <c r="K167" s="137">
        <v>103684.56</v>
      </c>
      <c r="P167" s="62">
        <v>46321.4</v>
      </c>
      <c r="S167" s="137">
        <v>-331027.5</v>
      </c>
      <c r="T167" s="137">
        <v>1659140.58</v>
      </c>
      <c r="V167" s="35">
        <v>1043494.2</v>
      </c>
      <c r="W167" s="35">
        <v>40000</v>
      </c>
      <c r="X167" s="35">
        <v>720.36</v>
      </c>
      <c r="Y167" s="35">
        <v>1685544.29</v>
      </c>
      <c r="Z167" s="35">
        <v>8000</v>
      </c>
      <c r="AA167" s="39">
        <v>2082045.29</v>
      </c>
      <c r="AB167" s="39">
        <v>35170</v>
      </c>
      <c r="AC167" s="39">
        <v>48093.06</v>
      </c>
      <c r="AD167" s="39">
        <v>459727.32</v>
      </c>
      <c r="AE167" s="39">
        <v>119561.13</v>
      </c>
      <c r="AF167" s="39">
        <v>3850</v>
      </c>
    </row>
    <row r="168" spans="1:32">
      <c r="A168" s="1" t="s">
        <v>1165</v>
      </c>
      <c r="B168" s="1" t="s">
        <v>1166</v>
      </c>
      <c r="C168" s="100">
        <v>3882</v>
      </c>
      <c r="D168" s="1" t="s">
        <v>1172</v>
      </c>
      <c r="E168" s="137" t="s">
        <v>1172</v>
      </c>
      <c r="F168" s="38">
        <v>324189.76</v>
      </c>
      <c r="G168" s="38">
        <v>0</v>
      </c>
      <c r="H168" s="38">
        <v>54084.97</v>
      </c>
      <c r="J168" s="137">
        <v>735523.39</v>
      </c>
      <c r="K168" s="137">
        <v>201655.2</v>
      </c>
      <c r="P168" s="62">
        <v>1599.63</v>
      </c>
      <c r="S168" s="137">
        <v>-2459782.39</v>
      </c>
      <c r="T168" s="137">
        <v>3430123.36</v>
      </c>
      <c r="V168" s="35">
        <v>1518975.51</v>
      </c>
      <c r="W168" s="35">
        <v>51000</v>
      </c>
      <c r="X168" s="35">
        <v>799.94</v>
      </c>
      <c r="Y168" s="35">
        <v>1712790</v>
      </c>
      <c r="Z168" s="35">
        <v>26500</v>
      </c>
      <c r="AA168" s="39">
        <v>2231713</v>
      </c>
      <c r="AB168" s="39">
        <v>19821.62</v>
      </c>
      <c r="AC168" s="39">
        <v>8808.51</v>
      </c>
      <c r="AD168" s="39">
        <v>524122.14</v>
      </c>
      <c r="AE168" s="39">
        <v>182087.46</v>
      </c>
    </row>
    <row r="169" spans="1:32">
      <c r="A169" s="1" t="s">
        <v>1174</v>
      </c>
      <c r="B169" s="1" t="s">
        <v>1175</v>
      </c>
      <c r="C169" s="100">
        <v>1005</v>
      </c>
      <c r="D169" s="1" t="s">
        <v>1177</v>
      </c>
      <c r="E169" s="137" t="s">
        <v>1177</v>
      </c>
      <c r="F169" s="38">
        <v>699032.15</v>
      </c>
      <c r="G169" s="38">
        <v>0</v>
      </c>
      <c r="H169" s="38">
        <v>44057.2</v>
      </c>
      <c r="J169" s="137">
        <v>450362.07</v>
      </c>
      <c r="K169" s="137">
        <v>12926.61</v>
      </c>
      <c r="P169" s="62">
        <v>33.36</v>
      </c>
      <c r="S169" s="137">
        <v>-1105705.83</v>
      </c>
      <c r="T169" s="137">
        <v>2074034.47</v>
      </c>
      <c r="V169" s="35">
        <v>964634.68</v>
      </c>
      <c r="X169" s="35">
        <v>825.54</v>
      </c>
      <c r="Y169" s="35">
        <v>424590.24</v>
      </c>
      <c r="AA169" s="39">
        <v>778976</v>
      </c>
      <c r="AD169" s="39">
        <v>254553.64</v>
      </c>
      <c r="AE169" s="39">
        <v>118504.79</v>
      </c>
    </row>
    <row r="170" spans="1:32">
      <c r="A170" s="1" t="s">
        <v>1174</v>
      </c>
      <c r="B170" s="1" t="s">
        <v>1175</v>
      </c>
      <c r="C170" s="100">
        <v>5692</v>
      </c>
      <c r="D170" s="1" t="s">
        <v>1178</v>
      </c>
      <c r="E170" s="137" t="s">
        <v>1178</v>
      </c>
      <c r="F170" s="38">
        <v>607729.39</v>
      </c>
      <c r="G170" s="38">
        <v>0</v>
      </c>
      <c r="H170" s="38">
        <v>60580.91</v>
      </c>
      <c r="J170" s="137">
        <v>361691.7</v>
      </c>
      <c r="K170" s="137">
        <v>47717.25</v>
      </c>
      <c r="P170" s="62">
        <v>302.94</v>
      </c>
      <c r="S170" s="137">
        <v>-978641.31</v>
      </c>
      <c r="T170" s="137">
        <v>2188176.4900000002</v>
      </c>
      <c r="V170" s="35">
        <v>1570343.88</v>
      </c>
      <c r="X170" s="35">
        <v>876.86</v>
      </c>
      <c r="Y170" s="35">
        <v>1181190</v>
      </c>
      <c r="Z170" s="35">
        <v>282</v>
      </c>
      <c r="AA170" s="39">
        <v>1971920</v>
      </c>
      <c r="AD170" s="39">
        <v>654361.22</v>
      </c>
      <c r="AE170" s="39">
        <v>258530.39</v>
      </c>
    </row>
    <row r="171" spans="1:32">
      <c r="A171" s="1" t="s">
        <v>1174</v>
      </c>
      <c r="B171" s="1" t="s">
        <v>1175</v>
      </c>
      <c r="C171" s="100">
        <v>3347</v>
      </c>
      <c r="D171" s="1" t="s">
        <v>1179</v>
      </c>
      <c r="E171" s="137" t="s">
        <v>1179</v>
      </c>
      <c r="F171" s="38">
        <v>665546.14</v>
      </c>
      <c r="G171" s="38">
        <v>0</v>
      </c>
      <c r="H171" s="38">
        <v>31388.07</v>
      </c>
      <c r="J171" s="137">
        <v>566601.82999999996</v>
      </c>
      <c r="K171" s="137">
        <v>690784.53</v>
      </c>
      <c r="P171" s="62">
        <v>27</v>
      </c>
      <c r="S171" s="137">
        <v>49867.71</v>
      </c>
      <c r="T171" s="137">
        <v>1890317.34</v>
      </c>
      <c r="V171" s="35">
        <v>1154632.46</v>
      </c>
      <c r="W171" s="35">
        <v>110080</v>
      </c>
      <c r="X171" s="35">
        <v>835.56</v>
      </c>
      <c r="Y171" s="35">
        <v>1074953</v>
      </c>
      <c r="AA171" s="39">
        <v>1532000</v>
      </c>
      <c r="AD171" s="39">
        <v>716437.26</v>
      </c>
      <c r="AE171" s="39">
        <v>77925.240000000005</v>
      </c>
      <c r="AF171" s="39">
        <v>30</v>
      </c>
    </row>
    <row r="172" spans="1:32">
      <c r="A172" s="1" t="s">
        <v>1174</v>
      </c>
      <c r="B172" s="1" t="s">
        <v>1175</v>
      </c>
      <c r="C172" s="100">
        <v>5180</v>
      </c>
      <c r="D172" s="1" t="s">
        <v>1180</v>
      </c>
      <c r="E172" s="137" t="s">
        <v>1180</v>
      </c>
      <c r="F172" s="38">
        <v>741764.69</v>
      </c>
      <c r="G172" s="38">
        <v>0</v>
      </c>
      <c r="H172" s="38">
        <v>41442.17</v>
      </c>
      <c r="J172" s="137">
        <v>445563.62</v>
      </c>
      <c r="K172" s="137">
        <v>126630.8</v>
      </c>
      <c r="P172" s="62">
        <v>600</v>
      </c>
      <c r="S172" s="137">
        <v>-1275149.79</v>
      </c>
      <c r="T172" s="137">
        <v>2400624.13</v>
      </c>
      <c r="V172" s="35">
        <v>1231026.05</v>
      </c>
      <c r="W172" s="35">
        <v>70000</v>
      </c>
      <c r="X172" s="35">
        <v>933.57</v>
      </c>
      <c r="Y172" s="35">
        <v>1442136</v>
      </c>
      <c r="AA172" s="39">
        <v>1907940</v>
      </c>
      <c r="AD172" s="39">
        <v>443725.97</v>
      </c>
      <c r="AE172" s="39">
        <v>163102.71</v>
      </c>
    </row>
    <row r="173" spans="1:32">
      <c r="A173" s="1" t="s">
        <v>1174</v>
      </c>
      <c r="B173" s="1" t="s">
        <v>1175</v>
      </c>
      <c r="C173" s="100">
        <v>3465</v>
      </c>
      <c r="D173" s="1" t="s">
        <v>1181</v>
      </c>
      <c r="E173" s="137" t="s">
        <v>1181</v>
      </c>
      <c r="F173" s="38">
        <v>955792.28</v>
      </c>
      <c r="H173" s="38">
        <v>25691.09</v>
      </c>
      <c r="J173" s="137">
        <v>835838.31</v>
      </c>
      <c r="K173" s="137">
        <v>534072.44999999995</v>
      </c>
      <c r="P173" s="62">
        <v>18610</v>
      </c>
      <c r="S173" s="137">
        <v>518718.13</v>
      </c>
      <c r="T173" s="137">
        <v>1658240.02</v>
      </c>
      <c r="V173" s="35">
        <v>1827243.21</v>
      </c>
      <c r="W173" s="35">
        <v>65000</v>
      </c>
      <c r="X173" s="35">
        <v>1077.76</v>
      </c>
      <c r="Y173" s="35">
        <v>900740</v>
      </c>
      <c r="AA173" s="39">
        <v>1818567</v>
      </c>
      <c r="AD173" s="39">
        <v>462772.14</v>
      </c>
      <c r="AE173" s="39">
        <v>354154.85</v>
      </c>
      <c r="AF173" s="39">
        <v>2741</v>
      </c>
    </row>
    <row r="174" spans="1:32">
      <c r="A174" s="1" t="s">
        <v>1174</v>
      </c>
      <c r="B174" s="1" t="s">
        <v>1175</v>
      </c>
      <c r="C174" s="100">
        <v>6386</v>
      </c>
      <c r="D174" s="1" t="s">
        <v>1182</v>
      </c>
      <c r="E174" s="137" t="s">
        <v>1182</v>
      </c>
      <c r="F174" s="38">
        <v>1087613.6499999999</v>
      </c>
      <c r="G174" s="38">
        <v>0</v>
      </c>
      <c r="H174" s="38">
        <v>55391.93</v>
      </c>
      <c r="J174" s="137">
        <v>510785.69</v>
      </c>
      <c r="K174" s="137">
        <v>-12588.35</v>
      </c>
      <c r="P174" s="62">
        <v>0</v>
      </c>
      <c r="S174" s="137">
        <v>-1114755.03</v>
      </c>
      <c r="T174" s="137">
        <v>2400624.13</v>
      </c>
      <c r="V174" s="35">
        <v>1790952.49</v>
      </c>
      <c r="X174" s="35">
        <v>1404.88</v>
      </c>
      <c r="Y174" s="35">
        <v>755666</v>
      </c>
      <c r="AA174" s="39">
        <v>1489518</v>
      </c>
      <c r="AD174" s="39">
        <v>471568.54</v>
      </c>
      <c r="AE174" s="39">
        <v>231603.01</v>
      </c>
    </row>
    <row r="175" spans="1:32">
      <c r="A175" s="1" t="s">
        <v>1184</v>
      </c>
      <c r="B175" s="1" t="s">
        <v>1185</v>
      </c>
      <c r="C175" s="100">
        <v>4895</v>
      </c>
      <c r="D175" s="1" t="s">
        <v>1187</v>
      </c>
      <c r="E175" s="137" t="s">
        <v>1187</v>
      </c>
      <c r="F175" s="38">
        <v>962249.73</v>
      </c>
      <c r="G175" s="38">
        <v>0</v>
      </c>
      <c r="H175" s="38">
        <v>15888.89</v>
      </c>
      <c r="J175" s="137">
        <v>253260.55</v>
      </c>
      <c r="K175" s="137">
        <v>171585.2</v>
      </c>
      <c r="P175" s="62">
        <v>82659.17</v>
      </c>
      <c r="S175" s="137">
        <v>-619174.27</v>
      </c>
      <c r="T175" s="137">
        <v>1908740.29</v>
      </c>
      <c r="V175" s="35">
        <v>1795523.87</v>
      </c>
      <c r="X175" s="35">
        <v>1436.76</v>
      </c>
      <c r="Y175" s="35">
        <v>950720</v>
      </c>
      <c r="AA175" s="39">
        <v>1666440</v>
      </c>
      <c r="AC175" s="39">
        <v>23449</v>
      </c>
      <c r="AD175" s="39">
        <v>834319.21</v>
      </c>
      <c r="AE175" s="39">
        <v>175877.24</v>
      </c>
      <c r="AF175" s="39">
        <v>16836</v>
      </c>
    </row>
    <row r="176" spans="1:32">
      <c r="A176" s="1" t="s">
        <v>1184</v>
      </c>
      <c r="B176" s="1" t="s">
        <v>1185</v>
      </c>
      <c r="C176" s="100">
        <v>3499</v>
      </c>
      <c r="D176" s="1" t="s">
        <v>1188</v>
      </c>
      <c r="E176" s="137" t="s">
        <v>1188</v>
      </c>
      <c r="F176" s="38">
        <v>959395.46</v>
      </c>
      <c r="G176" s="38">
        <v>0</v>
      </c>
      <c r="H176" s="38">
        <v>13357.39</v>
      </c>
      <c r="J176" s="137">
        <v>664069.35</v>
      </c>
      <c r="K176" s="137">
        <v>281852.40999999997</v>
      </c>
      <c r="P176" s="62">
        <v>353.7</v>
      </c>
      <c r="S176" s="137">
        <v>-532810.66</v>
      </c>
      <c r="T176" s="137">
        <v>2036218.61</v>
      </c>
      <c r="V176" s="35">
        <v>1811455.69</v>
      </c>
      <c r="W176" s="35">
        <v>70000</v>
      </c>
      <c r="X176" s="35">
        <v>885.64</v>
      </c>
      <c r="Y176" s="35">
        <v>970550</v>
      </c>
      <c r="AA176" s="39">
        <v>1661688</v>
      </c>
      <c r="AB176" s="39">
        <v>59144</v>
      </c>
      <c r="AD176" s="39">
        <v>462466.26</v>
      </c>
      <c r="AE176" s="39">
        <v>254680.11</v>
      </c>
    </row>
    <row r="177" spans="1:32">
      <c r="A177" s="1" t="s">
        <v>1184</v>
      </c>
      <c r="B177" s="1" t="s">
        <v>1185</v>
      </c>
      <c r="C177" s="100">
        <v>2136</v>
      </c>
      <c r="D177" s="1" t="s">
        <v>1189</v>
      </c>
      <c r="E177" s="137" t="s">
        <v>1189</v>
      </c>
      <c r="F177" s="38">
        <v>752651.34</v>
      </c>
      <c r="G177" s="38">
        <v>4400</v>
      </c>
      <c r="H177" s="38">
        <v>9793.14</v>
      </c>
      <c r="J177" s="137">
        <v>294448.24</v>
      </c>
      <c r="K177" s="137">
        <v>161096.91</v>
      </c>
      <c r="P177" s="62">
        <v>32885.120000000003</v>
      </c>
      <c r="S177" s="137">
        <v>-1595222.01</v>
      </c>
      <c r="T177" s="137">
        <v>2581996.2400000002</v>
      </c>
      <c r="V177" s="35">
        <v>1137472.3799999999</v>
      </c>
      <c r="X177" s="35">
        <v>874.57</v>
      </c>
      <c r="Y177" s="35">
        <v>868460</v>
      </c>
      <c r="AA177" s="39">
        <v>1258902</v>
      </c>
      <c r="AB177" s="39">
        <v>74864</v>
      </c>
      <c r="AD177" s="39">
        <v>317104.24</v>
      </c>
      <c r="AE177" s="39">
        <v>153206.43</v>
      </c>
    </row>
    <row r="178" spans="1:32">
      <c r="A178" s="1" t="s">
        <v>1184</v>
      </c>
      <c r="B178" s="1" t="s">
        <v>1185</v>
      </c>
      <c r="C178" s="100">
        <v>5049</v>
      </c>
      <c r="D178" s="1" t="s">
        <v>1190</v>
      </c>
      <c r="E178" s="137" t="s">
        <v>1190</v>
      </c>
      <c r="F178" s="38">
        <v>1040444.3</v>
      </c>
      <c r="G178" s="38">
        <v>0</v>
      </c>
      <c r="H178" s="38">
        <v>16655.099999999999</v>
      </c>
      <c r="I178" s="38">
        <v>10000</v>
      </c>
      <c r="J178" s="137">
        <v>360332.4</v>
      </c>
      <c r="K178" s="137">
        <v>178445.63</v>
      </c>
      <c r="P178" s="62">
        <v>89810.48</v>
      </c>
      <c r="S178" s="137">
        <v>-255644.71</v>
      </c>
      <c r="T178" s="137">
        <v>1442473.15</v>
      </c>
      <c r="V178" s="35">
        <v>1782702.29</v>
      </c>
      <c r="W178" s="35">
        <v>104363</v>
      </c>
      <c r="X178" s="35">
        <v>1293.26</v>
      </c>
      <c r="Y178" s="35">
        <v>716440</v>
      </c>
      <c r="AA178" s="39">
        <v>1347022</v>
      </c>
      <c r="AB178" s="39">
        <v>47190</v>
      </c>
      <c r="AC178" s="39">
        <v>29890</v>
      </c>
      <c r="AD178" s="39">
        <v>649281</v>
      </c>
      <c r="AE178" s="39">
        <v>160927.04000000001</v>
      </c>
      <c r="AF178" s="39">
        <v>41250</v>
      </c>
    </row>
    <row r="179" spans="1:32">
      <c r="A179" s="1" t="s">
        <v>1184</v>
      </c>
      <c r="B179" s="1" t="s">
        <v>1185</v>
      </c>
      <c r="C179" s="100">
        <v>2299</v>
      </c>
      <c r="D179" s="1" t="s">
        <v>1191</v>
      </c>
      <c r="E179" s="137" t="s">
        <v>1191</v>
      </c>
      <c r="F179" s="38">
        <v>964002.65</v>
      </c>
      <c r="G179" s="38">
        <v>10000</v>
      </c>
      <c r="H179" s="38">
        <v>9646.23</v>
      </c>
      <c r="I179" s="38">
        <v>7200</v>
      </c>
      <c r="J179" s="137">
        <v>414126.12</v>
      </c>
      <c r="K179" s="137">
        <v>210267.99</v>
      </c>
      <c r="P179" s="62">
        <v>765.81</v>
      </c>
      <c r="S179" s="137">
        <v>-535960.12</v>
      </c>
      <c r="T179" s="137">
        <v>1708773.29</v>
      </c>
      <c r="V179" s="35">
        <v>1431539.27</v>
      </c>
      <c r="W179" s="35">
        <v>66800</v>
      </c>
      <c r="X179" s="35">
        <v>1030.47</v>
      </c>
      <c r="Y179" s="35">
        <v>535780</v>
      </c>
      <c r="AA179" s="39">
        <v>1008634</v>
      </c>
      <c r="AB179" s="39">
        <v>20288</v>
      </c>
      <c r="AD179" s="39">
        <v>392994.18</v>
      </c>
      <c r="AE179" s="39">
        <v>160929.54999999999</v>
      </c>
      <c r="AF179" s="39">
        <v>10640</v>
      </c>
    </row>
    <row r="180" spans="1:32">
      <c r="A180" s="1" t="s">
        <v>1184</v>
      </c>
      <c r="B180" s="1" t="s">
        <v>1185</v>
      </c>
      <c r="C180" s="100">
        <v>3201</v>
      </c>
      <c r="D180" s="1" t="s">
        <v>1192</v>
      </c>
      <c r="E180" s="137" t="s">
        <v>1192</v>
      </c>
      <c r="F180" s="38">
        <v>740741.71</v>
      </c>
      <c r="G180" s="38">
        <v>18400</v>
      </c>
      <c r="H180" s="38">
        <v>23012.99</v>
      </c>
      <c r="J180" s="137">
        <v>47205.82</v>
      </c>
      <c r="K180" s="137">
        <v>86428.56</v>
      </c>
      <c r="P180" s="62">
        <v>51270.53</v>
      </c>
      <c r="S180" s="137">
        <v>-1098759.44</v>
      </c>
      <c r="T180" s="137">
        <v>1572242.02</v>
      </c>
      <c r="V180" s="35">
        <v>1030908.63</v>
      </c>
      <c r="W180" s="35">
        <v>112500</v>
      </c>
      <c r="X180" s="35">
        <v>714.5</v>
      </c>
      <c r="Y180" s="35">
        <v>793950</v>
      </c>
      <c r="AA180" s="39">
        <v>1076150</v>
      </c>
      <c r="AB180" s="39">
        <v>30658</v>
      </c>
      <c r="AD180" s="39">
        <v>350782.94</v>
      </c>
      <c r="AE180" s="39">
        <v>89446.22</v>
      </c>
    </row>
    <row r="181" spans="1:32">
      <c r="A181" s="1" t="s">
        <v>1184</v>
      </c>
      <c r="B181" s="1" t="s">
        <v>1185</v>
      </c>
      <c r="C181" s="100">
        <v>3710</v>
      </c>
      <c r="D181" s="1" t="s">
        <v>1193</v>
      </c>
      <c r="E181" s="137" t="s">
        <v>1193</v>
      </c>
      <c r="F181" s="38">
        <v>814806.39</v>
      </c>
      <c r="G181" s="38">
        <v>33300</v>
      </c>
      <c r="H181" s="38">
        <v>16959.560000000001</v>
      </c>
      <c r="I181" s="38">
        <v>23400</v>
      </c>
      <c r="J181" s="137">
        <v>104608.37</v>
      </c>
      <c r="K181" s="137">
        <v>191279.58</v>
      </c>
      <c r="P181" s="62">
        <v>438.69</v>
      </c>
      <c r="S181" s="137">
        <v>-486234.54</v>
      </c>
      <c r="T181" s="137">
        <v>1286359.3700000001</v>
      </c>
      <c r="V181" s="35">
        <v>1210682.1200000001</v>
      </c>
      <c r="W181" s="35">
        <v>155000</v>
      </c>
      <c r="X181" s="35">
        <v>1148.48</v>
      </c>
      <c r="Y181" s="35">
        <v>846220</v>
      </c>
      <c r="AA181" s="39">
        <v>1187929</v>
      </c>
      <c r="AB181" s="39">
        <v>23420</v>
      </c>
      <c r="AC181" s="39">
        <v>14580</v>
      </c>
      <c r="AD181" s="39">
        <v>517707.62</v>
      </c>
      <c r="AE181" s="39">
        <v>85623.6</v>
      </c>
    </row>
    <row r="182" spans="1:32">
      <c r="A182" s="1" t="s">
        <v>1195</v>
      </c>
      <c r="B182" s="1" t="s">
        <v>1197</v>
      </c>
      <c r="C182" s="100">
        <v>3132</v>
      </c>
      <c r="D182" s="1" t="s">
        <v>1199</v>
      </c>
      <c r="E182" s="137" t="s">
        <v>1199</v>
      </c>
      <c r="F182" s="38">
        <v>436745.92</v>
      </c>
      <c r="G182" s="38">
        <v>46449.48</v>
      </c>
      <c r="H182" s="38">
        <v>50888.52</v>
      </c>
      <c r="J182" s="137">
        <v>308964.75</v>
      </c>
      <c r="K182" s="137">
        <v>155067.94</v>
      </c>
      <c r="L182" s="62">
        <v>30980.47</v>
      </c>
      <c r="M182" s="62">
        <v>1543.36</v>
      </c>
      <c r="O182" s="62">
        <v>1107</v>
      </c>
      <c r="P182" s="62">
        <v>56372.45</v>
      </c>
      <c r="S182" s="137">
        <v>-603006.47</v>
      </c>
      <c r="T182" s="137">
        <v>1621669.25</v>
      </c>
      <c r="V182" s="35">
        <v>584548.55000000005</v>
      </c>
      <c r="W182" s="35">
        <v>131460</v>
      </c>
      <c r="X182" s="35">
        <v>730.27</v>
      </c>
      <c r="Y182" s="35">
        <v>551658.39</v>
      </c>
      <c r="Z182" s="35">
        <v>44000</v>
      </c>
      <c r="AA182" s="39">
        <v>859592.39</v>
      </c>
      <c r="AD182" s="39">
        <v>409615.38</v>
      </c>
      <c r="AE182" s="39">
        <v>153738.89000000001</v>
      </c>
    </row>
    <row r="183" spans="1:32">
      <c r="A183" s="1" t="s">
        <v>1195</v>
      </c>
      <c r="B183" s="1" t="s">
        <v>1197</v>
      </c>
      <c r="C183" s="100">
        <v>2840</v>
      </c>
      <c r="D183" s="1" t="s">
        <v>1200</v>
      </c>
      <c r="E183" s="137" t="s">
        <v>1200</v>
      </c>
      <c r="F183" s="38">
        <v>271649.87</v>
      </c>
      <c r="G183" s="38">
        <v>35500</v>
      </c>
      <c r="H183" s="38">
        <v>26024.52</v>
      </c>
      <c r="J183" s="137">
        <v>471031.38</v>
      </c>
      <c r="K183" s="137">
        <v>136070.87</v>
      </c>
      <c r="L183" s="62">
        <v>40360</v>
      </c>
      <c r="P183" s="62">
        <v>48622.37</v>
      </c>
      <c r="S183" s="137">
        <v>-1210038.8999999999</v>
      </c>
      <c r="T183" s="137">
        <v>2143817.25</v>
      </c>
      <c r="V183" s="35">
        <v>805269.59</v>
      </c>
      <c r="W183" s="35">
        <v>175000</v>
      </c>
      <c r="X183" s="35">
        <v>296.36</v>
      </c>
      <c r="Y183" s="35">
        <v>1010480</v>
      </c>
      <c r="Z183" s="35">
        <v>76585</v>
      </c>
      <c r="AA183" s="39">
        <v>1493461</v>
      </c>
      <c r="AD183" s="39">
        <v>521924.95</v>
      </c>
      <c r="AE183" s="39">
        <v>134729.07999999999</v>
      </c>
    </row>
    <row r="184" spans="1:32">
      <c r="A184" s="1" t="s">
        <v>1195</v>
      </c>
      <c r="B184" s="1" t="s">
        <v>1197</v>
      </c>
      <c r="C184" s="100">
        <v>2282</v>
      </c>
      <c r="D184" s="1" t="s">
        <v>1201</v>
      </c>
      <c r="E184" s="137" t="s">
        <v>1201</v>
      </c>
      <c r="F184" s="38">
        <v>487863.54</v>
      </c>
      <c r="G184" s="38">
        <v>798</v>
      </c>
      <c r="H184" s="38">
        <v>119655.37</v>
      </c>
      <c r="J184" s="137">
        <v>2522941.64</v>
      </c>
      <c r="K184" s="137">
        <v>81602.47</v>
      </c>
      <c r="L184" s="62">
        <v>8605</v>
      </c>
      <c r="P184" s="62">
        <v>580.45000000000005</v>
      </c>
      <c r="S184" s="137">
        <v>2897165.97</v>
      </c>
      <c r="T184" s="137">
        <v>309335.96999999997</v>
      </c>
      <c r="V184" s="35">
        <v>745938.15</v>
      </c>
      <c r="W184" s="35">
        <v>100900</v>
      </c>
      <c r="X184" s="35">
        <v>837.05</v>
      </c>
      <c r="Y184" s="35">
        <v>776964</v>
      </c>
      <c r="Z184" s="35">
        <v>56528</v>
      </c>
      <c r="AA184" s="39">
        <v>1077407</v>
      </c>
      <c r="AD184" s="39">
        <v>453794.85</v>
      </c>
      <c r="AE184" s="39">
        <v>152791.72</v>
      </c>
    </row>
    <row r="185" spans="1:32">
      <c r="A185" s="1" t="s">
        <v>1195</v>
      </c>
      <c r="B185" s="1" t="s">
        <v>1197</v>
      </c>
      <c r="C185" s="100">
        <v>2038</v>
      </c>
      <c r="D185" s="1" t="s">
        <v>1202</v>
      </c>
      <c r="E185" s="137" t="s">
        <v>1202</v>
      </c>
      <c r="F185" s="38">
        <v>132149.97</v>
      </c>
      <c r="G185" s="38">
        <v>76389.259999999995</v>
      </c>
      <c r="H185" s="38">
        <v>28118.05</v>
      </c>
      <c r="J185" s="137">
        <v>211411.36</v>
      </c>
      <c r="K185" s="137">
        <v>116693.69</v>
      </c>
      <c r="L185" s="62">
        <v>16300</v>
      </c>
      <c r="M185" s="62">
        <v>55737.5</v>
      </c>
      <c r="P185" s="62">
        <v>715.06</v>
      </c>
      <c r="S185" s="137">
        <v>-998552.69</v>
      </c>
      <c r="T185" s="137">
        <v>1558084.6</v>
      </c>
      <c r="V185" s="35">
        <v>746025.41</v>
      </c>
      <c r="W185" s="35">
        <v>76075</v>
      </c>
      <c r="X185" s="35">
        <v>231.04</v>
      </c>
      <c r="Y185" s="35">
        <v>496380</v>
      </c>
      <c r="Z185" s="35">
        <v>127850</v>
      </c>
      <c r="AA185" s="39">
        <v>911693</v>
      </c>
      <c r="AD185" s="39">
        <v>474490.63</v>
      </c>
      <c r="AE185" s="39">
        <v>127899.96</v>
      </c>
    </row>
    <row r="186" spans="1:32">
      <c r="A186" s="1" t="s">
        <v>1195</v>
      </c>
      <c r="B186" s="1" t="s">
        <v>1197</v>
      </c>
      <c r="C186" s="100">
        <v>3640</v>
      </c>
      <c r="D186" s="1" t="s">
        <v>1203</v>
      </c>
      <c r="E186" s="137" t="s">
        <v>1203</v>
      </c>
      <c r="F186" s="38">
        <v>398768.44</v>
      </c>
      <c r="G186" s="38">
        <v>8434.15</v>
      </c>
      <c r="H186" s="38">
        <v>43394.17</v>
      </c>
      <c r="J186" s="137">
        <v>441998.73</v>
      </c>
      <c r="K186" s="137">
        <v>407714.84</v>
      </c>
      <c r="P186" s="62">
        <v>58229.3</v>
      </c>
      <c r="S186" s="137">
        <v>-564757.54</v>
      </c>
      <c r="T186" s="137">
        <v>1939631.19</v>
      </c>
      <c r="V186" s="35">
        <v>1096458</v>
      </c>
      <c r="W186" s="35">
        <v>122060</v>
      </c>
      <c r="X186" s="35">
        <v>733.54</v>
      </c>
      <c r="Y186" s="35">
        <v>758930</v>
      </c>
      <c r="Z186" s="35">
        <v>101727</v>
      </c>
      <c r="AA186" s="39">
        <v>1478586</v>
      </c>
      <c r="AD186" s="39">
        <v>492590.25</v>
      </c>
      <c r="AE186" s="39">
        <v>241524.91</v>
      </c>
    </row>
    <row r="187" spans="1:32">
      <c r="A187" s="1" t="s">
        <v>1195</v>
      </c>
      <c r="B187" s="1" t="s">
        <v>1197</v>
      </c>
      <c r="C187" s="100">
        <v>6860</v>
      </c>
      <c r="D187" s="1" t="s">
        <v>1204</v>
      </c>
      <c r="E187" s="137" t="s">
        <v>1204</v>
      </c>
      <c r="F187" s="38">
        <v>368941.69</v>
      </c>
      <c r="G187" s="38">
        <v>109706.59</v>
      </c>
      <c r="H187" s="38">
        <v>70434.7</v>
      </c>
      <c r="J187" s="137">
        <v>258695.41</v>
      </c>
      <c r="K187" s="137">
        <v>247060.13</v>
      </c>
      <c r="L187" s="62">
        <v>25220</v>
      </c>
      <c r="M187" s="62">
        <v>23040</v>
      </c>
      <c r="P187" s="62">
        <v>1357.32</v>
      </c>
      <c r="S187" s="137">
        <v>-1266218.02</v>
      </c>
      <c r="T187" s="137">
        <v>2258666.42</v>
      </c>
      <c r="V187" s="35">
        <v>1496838.69</v>
      </c>
      <c r="W187" s="35">
        <v>137060</v>
      </c>
      <c r="X187" s="35">
        <v>885.5</v>
      </c>
      <c r="Y187" s="35">
        <v>1511480</v>
      </c>
      <c r="Z187" s="35">
        <v>148885</v>
      </c>
      <c r="AA187" s="39">
        <v>2404607</v>
      </c>
      <c r="AC187" s="39">
        <v>1894</v>
      </c>
      <c r="AD187" s="39">
        <v>673636.28</v>
      </c>
      <c r="AE187" s="39">
        <v>202239.11</v>
      </c>
    </row>
    <row r="188" spans="1:32">
      <c r="A188" s="1" t="s">
        <v>1195</v>
      </c>
      <c r="B188" s="1" t="s">
        <v>1197</v>
      </c>
      <c r="C188" s="100">
        <v>1007</v>
      </c>
      <c r="D188" s="1" t="s">
        <v>1205</v>
      </c>
      <c r="E188" s="137" t="s">
        <v>1205</v>
      </c>
      <c r="F188" s="38">
        <v>205240.72</v>
      </c>
      <c r="G188" s="38">
        <v>28722.400000000001</v>
      </c>
      <c r="H188" s="38">
        <v>65396.47</v>
      </c>
      <c r="J188" s="137">
        <v>19261</v>
      </c>
      <c r="K188" s="137">
        <v>145482.22</v>
      </c>
      <c r="L188" s="62">
        <v>6040</v>
      </c>
      <c r="M188" s="62">
        <v>42962.5</v>
      </c>
      <c r="P188" s="62">
        <v>18158.57</v>
      </c>
      <c r="S188" s="137">
        <v>-2830422.7</v>
      </c>
      <c r="T188" s="137">
        <v>3335566.08</v>
      </c>
      <c r="V188" s="35">
        <v>531595.36</v>
      </c>
      <c r="W188" s="35">
        <v>31600</v>
      </c>
      <c r="X188" s="35">
        <v>378.62</v>
      </c>
      <c r="Y188" s="35">
        <v>535773.5</v>
      </c>
      <c r="Z188" s="35">
        <v>73913</v>
      </c>
      <c r="AA188" s="39">
        <v>777639</v>
      </c>
      <c r="AC188" s="39">
        <v>1856</v>
      </c>
      <c r="AD188" s="39">
        <v>361041.78</v>
      </c>
      <c r="AE188" s="39">
        <v>140925.34</v>
      </c>
    </row>
    <row r="189" spans="1:32">
      <c r="A189" s="1" t="s">
        <v>1195</v>
      </c>
      <c r="B189" s="1" t="s">
        <v>1197</v>
      </c>
      <c r="C189" s="100">
        <v>3193</v>
      </c>
      <c r="D189" s="1" t="s">
        <v>1206</v>
      </c>
      <c r="E189" s="137" t="s">
        <v>1206</v>
      </c>
      <c r="F189" s="38">
        <v>383756.44</v>
      </c>
      <c r="G189" s="38">
        <v>7200</v>
      </c>
      <c r="H189" s="38">
        <v>31275.29</v>
      </c>
      <c r="J189" s="137">
        <v>412306.38</v>
      </c>
      <c r="K189" s="137">
        <v>191878</v>
      </c>
      <c r="L189" s="62">
        <v>28090</v>
      </c>
      <c r="M189" s="62">
        <v>22467.919999999998</v>
      </c>
      <c r="P189" s="62">
        <v>61986.87</v>
      </c>
      <c r="S189" s="137">
        <v>-939777.6</v>
      </c>
      <c r="T189" s="137">
        <v>1980732.96</v>
      </c>
      <c r="V189" s="35">
        <v>1091372.22</v>
      </c>
      <c r="W189" s="35">
        <v>203500</v>
      </c>
      <c r="X189" s="35">
        <v>805.97</v>
      </c>
      <c r="Y189" s="35">
        <v>622787.26</v>
      </c>
      <c r="Z189" s="35">
        <v>51925</v>
      </c>
      <c r="AA189" s="39">
        <v>1358383.26</v>
      </c>
      <c r="AD189" s="39">
        <v>556728.24</v>
      </c>
      <c r="AE189" s="39">
        <v>182362.99</v>
      </c>
    </row>
    <row r="190" spans="1:32">
      <c r="D190" s="1" t="s">
        <v>1442</v>
      </c>
      <c r="E190" s="137" t="s">
        <v>1442</v>
      </c>
      <c r="H190" s="38">
        <v>79409.600000000006</v>
      </c>
      <c r="K190" s="137">
        <v>188180.88</v>
      </c>
      <c r="S190" s="137">
        <v>89665.95</v>
      </c>
      <c r="V190" s="35">
        <v>421280.24</v>
      </c>
      <c r="AD190" s="39">
        <v>217134.63</v>
      </c>
      <c r="AE190" s="39">
        <v>26221.08</v>
      </c>
    </row>
    <row r="191" spans="1:32" ht="17.25" customHeight="1">
      <c r="D191" s="1" t="s">
        <v>1443</v>
      </c>
      <c r="E191" s="137" t="s">
        <v>1443</v>
      </c>
      <c r="F191" s="38">
        <v>626781.48</v>
      </c>
      <c r="H191" s="38">
        <v>16755.45</v>
      </c>
      <c r="J191" s="137">
        <v>1703319.92</v>
      </c>
      <c r="K191" s="137">
        <v>189338.78</v>
      </c>
      <c r="P191" s="62">
        <v>402.66</v>
      </c>
      <c r="S191" s="137">
        <v>1692196.09</v>
      </c>
      <c r="T191" s="137">
        <v>669277.43000000005</v>
      </c>
      <c r="V191" s="35">
        <v>1071235.92</v>
      </c>
      <c r="W191" s="35">
        <v>228740</v>
      </c>
      <c r="X191" s="35">
        <v>1222.99</v>
      </c>
      <c r="AA191" s="39">
        <v>407539</v>
      </c>
      <c r="AC191" s="39">
        <v>14738</v>
      </c>
      <c r="AD191" s="39">
        <v>529495.87</v>
      </c>
      <c r="AE191" s="39">
        <v>175106.59</v>
      </c>
    </row>
    <row r="192" spans="1:32">
      <c r="D192" s="1" t="s">
        <v>1444</v>
      </c>
      <c r="E192" s="137" t="s">
        <v>1444</v>
      </c>
      <c r="F192" s="38">
        <v>543796.47999999998</v>
      </c>
      <c r="G192" s="38">
        <v>135518.29999999999</v>
      </c>
      <c r="H192" s="38">
        <v>284677.84999999998</v>
      </c>
      <c r="K192" s="137">
        <v>66827.12</v>
      </c>
      <c r="P192" s="62">
        <v>8377.94</v>
      </c>
      <c r="S192" s="137">
        <v>817914.76</v>
      </c>
      <c r="V192" s="35">
        <v>954134.3</v>
      </c>
      <c r="X192" s="35">
        <v>819.63</v>
      </c>
      <c r="AA192" s="39">
        <v>215221</v>
      </c>
      <c r="AD192" s="39">
        <v>488061.72</v>
      </c>
      <c r="AE192" s="39">
        <v>47144.160000000003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C000"/>
  </sheetPr>
  <dimension ref="A1:AL195"/>
  <sheetViews>
    <sheetView zoomScaleNormal="100" workbookViewId="0">
      <pane xSplit="5" ySplit="2" topLeftCell="F174" activePane="bottomRight" state="frozen"/>
      <selection activeCell="B12" sqref="B12"/>
      <selection pane="topRight" activeCell="B12" sqref="B12"/>
      <selection pane="bottomLeft" activeCell="B12" sqref="B12"/>
      <selection pane="bottomRight" activeCell="A189" sqref="A189:XFD189"/>
    </sheetView>
  </sheetViews>
  <sheetFormatPr defaultColWidth="9" defaultRowHeight="14.25"/>
  <cols>
    <col min="1" max="1" width="9" style="1"/>
    <col min="2" max="2" width="19.125" style="1" customWidth="1"/>
    <col min="3" max="3" width="9.375" style="100" bestFit="1" customWidth="1"/>
    <col min="4" max="4" width="27.625" style="1" customWidth="1"/>
    <col min="5" max="5" width="34.25" style="1" customWidth="1"/>
    <col min="6" max="6" width="19.125" style="38" customWidth="1"/>
    <col min="7" max="7" width="13.125" style="38" bestFit="1" customWidth="1"/>
    <col min="8" max="8" width="19.375" style="38" customWidth="1"/>
    <col min="9" max="9" width="16.75" style="38" customWidth="1"/>
    <col min="10" max="10" width="15.875" style="137" bestFit="1" customWidth="1"/>
    <col min="11" max="11" width="15.375" style="137" bestFit="1" customWidth="1"/>
    <col min="12" max="12" width="18.375" style="62" customWidth="1"/>
    <col min="13" max="13" width="19.375" style="62" customWidth="1"/>
    <col min="14" max="14" width="15.25" style="62" bestFit="1" customWidth="1"/>
    <col min="15" max="15" width="14.25" style="62" bestFit="1" customWidth="1"/>
    <col min="16" max="16" width="14.75" style="62" bestFit="1" customWidth="1"/>
    <col min="17" max="17" width="14.625" style="137" bestFit="1" customWidth="1"/>
    <col min="18" max="18" width="15.5" style="137" bestFit="1" customWidth="1"/>
    <col min="19" max="19" width="14.5" style="137" bestFit="1" customWidth="1"/>
    <col min="20" max="20" width="15.125" style="137" bestFit="1" customWidth="1"/>
    <col min="21" max="21" width="13.375" style="35" bestFit="1" customWidth="1"/>
    <col min="22" max="22" width="15.125" style="35" bestFit="1" customWidth="1"/>
    <col min="23" max="23" width="14.25" style="35" bestFit="1" customWidth="1"/>
    <col min="24" max="24" width="15.25" style="35" bestFit="1" customWidth="1"/>
    <col min="25" max="25" width="15.125" style="35" bestFit="1" customWidth="1"/>
    <col min="26" max="26" width="15.25" style="35" bestFit="1" customWidth="1"/>
    <col min="27" max="27" width="15.125" style="39" bestFit="1" customWidth="1"/>
    <col min="28" max="28" width="15.5" style="39" bestFit="1" customWidth="1"/>
    <col min="29" max="29" width="15.25" style="39" bestFit="1" customWidth="1"/>
    <col min="30" max="30" width="15.5" style="39" bestFit="1" customWidth="1"/>
    <col min="31" max="31" width="15.25" style="39" bestFit="1" customWidth="1"/>
    <col min="32" max="32" width="13.375" style="39" bestFit="1" customWidth="1"/>
    <col min="33" max="33" width="20.125" style="65" customWidth="1"/>
    <col min="34" max="34" width="15.375" style="60" bestFit="1" customWidth="1"/>
    <col min="35" max="35" width="13.375" style="55" bestFit="1" customWidth="1"/>
    <col min="36" max="36" width="13.25" style="67" bestFit="1" customWidth="1"/>
    <col min="37" max="37" width="13.75" style="68" bestFit="1" customWidth="1"/>
    <col min="38" max="38" width="16.75" style="56" bestFit="1" customWidth="1"/>
    <col min="39" max="16384" width="9" style="1"/>
  </cols>
  <sheetData>
    <row r="1" spans="4:38">
      <c r="E1" s="1" t="s">
        <v>1413</v>
      </c>
      <c r="F1" s="38" t="s">
        <v>1597</v>
      </c>
      <c r="G1" s="38" t="s">
        <v>1599</v>
      </c>
      <c r="H1" s="38" t="s">
        <v>1601</v>
      </c>
      <c r="I1" s="38" t="s">
        <v>1662</v>
      </c>
      <c r="J1" s="137" t="s">
        <v>1603</v>
      </c>
      <c r="K1" s="137" t="s">
        <v>1605</v>
      </c>
      <c r="L1" s="62" t="s">
        <v>1611</v>
      </c>
      <c r="M1" s="62" t="s">
        <v>1613</v>
      </c>
      <c r="N1" s="62" t="s">
        <v>1668</v>
      </c>
      <c r="O1" s="62" t="s">
        <v>1615</v>
      </c>
      <c r="P1" s="62" t="s">
        <v>1617</v>
      </c>
      <c r="Q1" s="137" t="s">
        <v>1619</v>
      </c>
      <c r="R1" s="137" t="s">
        <v>90</v>
      </c>
      <c r="S1" s="137" t="s">
        <v>1621</v>
      </c>
      <c r="T1" s="137" t="s">
        <v>1623</v>
      </c>
      <c r="U1" s="35" t="s">
        <v>1626</v>
      </c>
      <c r="V1" s="35" t="s">
        <v>1628</v>
      </c>
      <c r="W1" s="35" t="s">
        <v>1630</v>
      </c>
      <c r="X1" s="35" t="s">
        <v>1632</v>
      </c>
      <c r="Y1" s="35" t="s">
        <v>1636</v>
      </c>
      <c r="Z1" s="35" t="s">
        <v>1638</v>
      </c>
      <c r="AA1" s="39" t="s">
        <v>1640</v>
      </c>
      <c r="AB1" s="39" t="s">
        <v>1642</v>
      </c>
      <c r="AC1" s="39" t="s">
        <v>1644</v>
      </c>
      <c r="AD1" s="39" t="s">
        <v>1646</v>
      </c>
      <c r="AE1" s="39" t="s">
        <v>1648</v>
      </c>
      <c r="AF1" s="39" t="s">
        <v>1652</v>
      </c>
      <c r="AG1" s="64" t="s">
        <v>91</v>
      </c>
      <c r="AH1" s="61" t="s">
        <v>92</v>
      </c>
      <c r="AI1" s="63" t="s">
        <v>93</v>
      </c>
      <c r="AJ1" s="66" t="s">
        <v>94</v>
      </c>
      <c r="AK1" s="52" t="s">
        <v>95</v>
      </c>
      <c r="AL1" s="56" t="s">
        <v>96</v>
      </c>
    </row>
    <row r="2" spans="4:38">
      <c r="E2" s="1" t="s">
        <v>1414</v>
      </c>
      <c r="F2" s="38" t="s">
        <v>1598</v>
      </c>
      <c r="G2" s="38" t="s">
        <v>1600</v>
      </c>
      <c r="H2" s="38" t="s">
        <v>1602</v>
      </c>
      <c r="I2" s="38" t="s">
        <v>1663</v>
      </c>
      <c r="J2" s="137" t="s">
        <v>1604</v>
      </c>
      <c r="K2" s="137" t="s">
        <v>1606</v>
      </c>
      <c r="L2" s="62" t="s">
        <v>1612</v>
      </c>
      <c r="M2" s="62" t="s">
        <v>1614</v>
      </c>
      <c r="N2" s="62" t="s">
        <v>1669</v>
      </c>
      <c r="O2" s="62" t="s">
        <v>1616</v>
      </c>
      <c r="P2" s="62" t="s">
        <v>1618</v>
      </c>
      <c r="Q2" s="137" t="s">
        <v>1620</v>
      </c>
      <c r="R2" s="137" t="s">
        <v>97</v>
      </c>
      <c r="S2" s="137" t="s">
        <v>1622</v>
      </c>
      <c r="T2" s="137" t="s">
        <v>0</v>
      </c>
      <c r="U2" s="35" t="s">
        <v>1627</v>
      </c>
      <c r="V2" s="35" t="s">
        <v>1629</v>
      </c>
      <c r="W2" s="35" t="s">
        <v>1631</v>
      </c>
      <c r="X2" s="35" t="s">
        <v>1633</v>
      </c>
      <c r="Y2" s="35" t="s">
        <v>1637</v>
      </c>
      <c r="Z2" s="35" t="s">
        <v>1639</v>
      </c>
      <c r="AA2" s="39" t="s">
        <v>1641</v>
      </c>
      <c r="AB2" s="39" t="s">
        <v>1643</v>
      </c>
      <c r="AC2" s="39" t="s">
        <v>1645</v>
      </c>
      <c r="AD2" s="39" t="s">
        <v>1647</v>
      </c>
      <c r="AE2" s="39" t="s">
        <v>1649</v>
      </c>
      <c r="AF2" s="39" t="s">
        <v>1653</v>
      </c>
      <c r="AG2" s="64"/>
      <c r="AH2" s="61"/>
      <c r="AI2" s="63"/>
      <c r="AJ2" s="66"/>
      <c r="AK2" s="52"/>
    </row>
    <row r="3" spans="4:38">
      <c r="E3" s="1" t="s">
        <v>1415</v>
      </c>
      <c r="F3" s="38">
        <v>97490401.120000005</v>
      </c>
      <c r="G3" s="38">
        <v>1863533.59</v>
      </c>
      <c r="H3" s="38">
        <v>15050069.689999999</v>
      </c>
      <c r="I3" s="38">
        <v>1401680.3</v>
      </c>
      <c r="J3" s="137">
        <v>113947538.40000001</v>
      </c>
      <c r="K3" s="137">
        <v>31588721.699999999</v>
      </c>
      <c r="L3" s="62">
        <v>237615.44</v>
      </c>
      <c r="M3" s="62">
        <v>515751.3</v>
      </c>
      <c r="N3" s="62">
        <v>11874028.710000001</v>
      </c>
      <c r="O3" s="62">
        <v>754403</v>
      </c>
      <c r="P3" s="62">
        <v>7235210.4199999999</v>
      </c>
      <c r="Q3" s="137">
        <v>10000</v>
      </c>
      <c r="R3" s="137">
        <v>2755891.57</v>
      </c>
      <c r="S3" s="137">
        <v>-95816898.159999996</v>
      </c>
      <c r="T3" s="137">
        <v>334888304.39999998</v>
      </c>
      <c r="U3" s="35">
        <v>522.45000000000005</v>
      </c>
      <c r="V3" s="35">
        <v>199876873.65000001</v>
      </c>
      <c r="W3" s="35">
        <v>12325939</v>
      </c>
      <c r="X3" s="35">
        <v>134945.70000000001</v>
      </c>
      <c r="Y3" s="35">
        <v>190480288.50999999</v>
      </c>
      <c r="Z3" s="35">
        <v>26357182.670000002</v>
      </c>
      <c r="AA3" s="39">
        <v>278279997.48000002</v>
      </c>
      <c r="AB3" s="39">
        <v>1607194.77</v>
      </c>
      <c r="AC3" s="39">
        <v>2512741.83</v>
      </c>
      <c r="AD3" s="39">
        <v>105803101.41</v>
      </c>
      <c r="AE3" s="39">
        <v>38272547.5</v>
      </c>
      <c r="AF3" s="39">
        <v>3812530.87</v>
      </c>
      <c r="AG3" s="65">
        <f t="shared" ref="AG3:AJ3" si="0">SUM(AG4:AG193)</f>
        <v>115805684.70000003</v>
      </c>
      <c r="AH3" s="60">
        <f t="shared" si="0"/>
        <v>20617008.870000001</v>
      </c>
      <c r="AI3" s="55">
        <f t="shared" si="0"/>
        <v>95188675.829999983</v>
      </c>
      <c r="AJ3" s="67">
        <f t="shared" si="0"/>
        <v>429175751.9800002</v>
      </c>
      <c r="AK3" s="68">
        <f>SUM(AK4:AK193)</f>
        <v>430288113.86000019</v>
      </c>
      <c r="AL3" s="56">
        <f>SUM(AL4:AL193)</f>
        <v>-1112361.8799999971</v>
      </c>
    </row>
    <row r="4" spans="4:38">
      <c r="D4" s="34" t="str">
        <f>E4</f>
        <v>00493 สำนักงานสาธารณสุขอำเภอเมืองสกลนคร</v>
      </c>
      <c r="E4" s="1" t="s">
        <v>1425</v>
      </c>
      <c r="F4" s="38">
        <v>92332.86</v>
      </c>
      <c r="H4" s="38">
        <v>186714</v>
      </c>
      <c r="J4" s="137">
        <v>2</v>
      </c>
      <c r="K4" s="137">
        <v>18203</v>
      </c>
      <c r="S4" s="137">
        <v>183004.65</v>
      </c>
      <c r="T4" s="137">
        <v>2137333.04</v>
      </c>
      <c r="X4" s="35">
        <v>15.32</v>
      </c>
      <c r="Y4" s="35">
        <v>842652</v>
      </c>
      <c r="Z4" s="35">
        <v>2743099.84</v>
      </c>
      <c r="AA4" s="39">
        <v>1864017</v>
      </c>
      <c r="AB4" s="39">
        <v>3866</v>
      </c>
      <c r="AC4" s="39">
        <v>34605</v>
      </c>
      <c r="AD4" s="39">
        <v>115283.99</v>
      </c>
      <c r="AE4" s="39">
        <v>2174081</v>
      </c>
      <c r="AF4" s="39">
        <v>1417000</v>
      </c>
      <c r="AG4" s="64">
        <f>SUM(F4:I4)</f>
        <v>279046.86</v>
      </c>
      <c r="AH4" s="61">
        <f>SUM(L4:P4)</f>
        <v>0</v>
      </c>
      <c r="AI4" s="63">
        <f>AG4-AH4</f>
        <v>279046.86</v>
      </c>
      <c r="AJ4" s="66">
        <f>SUM(U4:Z4)</f>
        <v>3585767.1599999997</v>
      </c>
      <c r="AK4" s="52">
        <f>SUM(AA4:AF4)</f>
        <v>5608852.9900000002</v>
      </c>
      <c r="AL4" s="56">
        <f>AJ4-AK4</f>
        <v>-2023085.8300000005</v>
      </c>
    </row>
    <row r="5" spans="4:38">
      <c r="D5" s="34" t="str">
        <f t="shared" ref="D5:D8" si="1">E5</f>
        <v>00494 สำนักงานสาธารณสุขอำเภอกุสุมาลย์</v>
      </c>
      <c r="E5" s="1" t="s">
        <v>1426</v>
      </c>
      <c r="F5" s="38">
        <v>0</v>
      </c>
      <c r="H5" s="38">
        <v>58860</v>
      </c>
      <c r="J5" s="137">
        <v>3</v>
      </c>
      <c r="K5" s="137">
        <v>4</v>
      </c>
      <c r="S5" s="137">
        <v>1313025.3400000001</v>
      </c>
      <c r="Y5" s="35">
        <v>918162</v>
      </c>
      <c r="Z5" s="35">
        <v>587702.64</v>
      </c>
      <c r="AA5" s="39">
        <v>1108649</v>
      </c>
      <c r="AD5" s="39">
        <v>326883.64</v>
      </c>
      <c r="AE5" s="39">
        <v>1311714.3400000001</v>
      </c>
      <c r="AF5" s="39">
        <v>12776</v>
      </c>
      <c r="AG5" s="64">
        <f t="shared" ref="AG5:AG68" si="2">SUM(F5:I5)</f>
        <v>58860</v>
      </c>
      <c r="AH5" s="61">
        <f t="shared" ref="AH5:AH68" si="3">SUM(L5:P5)</f>
        <v>0</v>
      </c>
      <c r="AI5" s="63">
        <f t="shared" ref="AI5:AI68" si="4">AG5-AH5</f>
        <v>58860</v>
      </c>
      <c r="AJ5" s="66">
        <f t="shared" ref="AJ5:AJ68" si="5">SUM(U5:Z5)</f>
        <v>1505864.6400000001</v>
      </c>
      <c r="AK5" s="52">
        <f t="shared" ref="AK5:AK68" si="6">SUM(AA5:AF5)</f>
        <v>2760022.9800000004</v>
      </c>
      <c r="AL5" s="56">
        <f t="shared" ref="AL5:AL68" si="7">AJ5-AK5</f>
        <v>-1254158.3400000003</v>
      </c>
    </row>
    <row r="6" spans="4:38">
      <c r="D6" s="34" t="str">
        <f t="shared" si="1"/>
        <v>00495 สำนักงานสาธารณสุขอำเภอกุดบาก</v>
      </c>
      <c r="E6" s="1" t="s">
        <v>1427</v>
      </c>
      <c r="F6" s="38">
        <v>1775.22</v>
      </c>
      <c r="H6" s="38">
        <v>141829.04999999999</v>
      </c>
      <c r="J6" s="137">
        <v>3</v>
      </c>
      <c r="K6" s="137">
        <v>8016</v>
      </c>
      <c r="P6" s="62">
        <v>11800</v>
      </c>
      <c r="S6" s="137">
        <v>199684.36</v>
      </c>
      <c r="T6" s="137">
        <v>48313.33</v>
      </c>
      <c r="X6" s="35">
        <v>111.7</v>
      </c>
      <c r="Y6" s="35">
        <v>1110506</v>
      </c>
      <c r="Z6" s="35">
        <v>579387.25</v>
      </c>
      <c r="AA6" s="39">
        <v>1155186</v>
      </c>
      <c r="AD6" s="39">
        <v>437828.2</v>
      </c>
      <c r="AE6" s="39">
        <v>205165.17</v>
      </c>
      <c r="AG6" s="64">
        <f t="shared" si="2"/>
        <v>143604.26999999999</v>
      </c>
      <c r="AH6" s="61">
        <f t="shared" si="3"/>
        <v>11800</v>
      </c>
      <c r="AI6" s="63">
        <f t="shared" si="4"/>
        <v>131804.26999999999</v>
      </c>
      <c r="AJ6" s="66">
        <f t="shared" si="5"/>
        <v>1690004.95</v>
      </c>
      <c r="AK6" s="52">
        <f t="shared" si="6"/>
        <v>1798179.3699999999</v>
      </c>
      <c r="AL6" s="56">
        <f t="shared" si="7"/>
        <v>-108174.41999999993</v>
      </c>
    </row>
    <row r="7" spans="4:38">
      <c r="D7" s="34" t="str">
        <f t="shared" si="1"/>
        <v>00496 สำนักงานสาธารณสุขอำเภอพรรณานิคม</v>
      </c>
      <c r="E7" s="1" t="s">
        <v>1428</v>
      </c>
      <c r="F7" s="38">
        <v>937566.66</v>
      </c>
      <c r="H7" s="38">
        <v>134710.25</v>
      </c>
      <c r="J7" s="137">
        <v>-9498</v>
      </c>
      <c r="K7" s="137">
        <v>45</v>
      </c>
      <c r="S7" s="137">
        <v>-294746.49</v>
      </c>
      <c r="T7" s="137">
        <v>1340107.9099999999</v>
      </c>
      <c r="X7" s="35">
        <v>113.65</v>
      </c>
      <c r="Y7" s="35">
        <v>698054</v>
      </c>
      <c r="Z7" s="35">
        <v>2221611.7799999998</v>
      </c>
      <c r="AA7" s="39">
        <v>1116345.33</v>
      </c>
      <c r="AD7" s="39">
        <v>203288.2</v>
      </c>
      <c r="AE7" s="39">
        <v>930843.41</v>
      </c>
      <c r="AF7" s="39">
        <v>651840</v>
      </c>
      <c r="AG7" s="64">
        <f t="shared" si="2"/>
        <v>1072276.9100000001</v>
      </c>
      <c r="AH7" s="61">
        <f t="shared" si="3"/>
        <v>0</v>
      </c>
      <c r="AI7" s="63">
        <f t="shared" si="4"/>
        <v>1072276.9100000001</v>
      </c>
      <c r="AJ7" s="66">
        <f t="shared" si="5"/>
        <v>2919779.4299999997</v>
      </c>
      <c r="AK7" s="52">
        <f t="shared" si="6"/>
        <v>2902316.94</v>
      </c>
      <c r="AL7" s="56">
        <f t="shared" si="7"/>
        <v>17462.489999999758</v>
      </c>
    </row>
    <row r="8" spans="4:38">
      <c r="D8" s="34" t="str">
        <f t="shared" si="1"/>
        <v>00497 สำนักงานสาธารณสุขอำเภอพังโคน</v>
      </c>
      <c r="E8" s="1" t="s">
        <v>1429</v>
      </c>
      <c r="F8" s="38">
        <v>672802.29</v>
      </c>
      <c r="H8" s="38">
        <v>11712</v>
      </c>
      <c r="J8" s="137">
        <v>1679502</v>
      </c>
      <c r="K8" s="137">
        <v>44014</v>
      </c>
      <c r="S8" s="137">
        <v>-2097665.2000000002</v>
      </c>
      <c r="T8" s="137">
        <v>4100398.35</v>
      </c>
      <c r="X8" s="35">
        <v>287.45</v>
      </c>
      <c r="Y8" s="35">
        <v>913904</v>
      </c>
      <c r="Z8" s="35">
        <v>1534508.86</v>
      </c>
      <c r="AA8" s="39">
        <v>1650004.75</v>
      </c>
      <c r="AB8" s="39">
        <v>3500</v>
      </c>
      <c r="AC8" s="39">
        <v>54227</v>
      </c>
      <c r="AD8" s="39">
        <v>220084.14</v>
      </c>
      <c r="AE8" s="39">
        <v>115587.28</v>
      </c>
      <c r="AG8" s="64">
        <f t="shared" si="2"/>
        <v>684514.29</v>
      </c>
      <c r="AH8" s="61">
        <f t="shared" si="3"/>
        <v>0</v>
      </c>
      <c r="AI8" s="63">
        <f t="shared" si="4"/>
        <v>684514.29</v>
      </c>
      <c r="AJ8" s="66">
        <f t="shared" si="5"/>
        <v>2448700.31</v>
      </c>
      <c r="AK8" s="52">
        <f t="shared" si="6"/>
        <v>2043403.1700000002</v>
      </c>
      <c r="AL8" s="56">
        <f t="shared" si="7"/>
        <v>405297.1399999999</v>
      </c>
    </row>
    <row r="9" spans="4:38">
      <c r="D9" s="34" t="str">
        <f>E9</f>
        <v>00498 สำนักงานสาธารณสุขอำเภอวาริชภูมิ</v>
      </c>
      <c r="E9" s="1" t="s">
        <v>1430</v>
      </c>
      <c r="F9" s="38">
        <v>44243.38</v>
      </c>
      <c r="H9" s="38">
        <v>23963.37</v>
      </c>
      <c r="J9" s="137">
        <v>4</v>
      </c>
      <c r="K9" s="137">
        <v>335</v>
      </c>
      <c r="S9" s="137">
        <v>302090.71000000002</v>
      </c>
      <c r="X9" s="35">
        <v>9.2200000000000006</v>
      </c>
      <c r="Y9" s="35">
        <v>829070</v>
      </c>
      <c r="Z9" s="35">
        <v>589619.81999999995</v>
      </c>
      <c r="AA9" s="39">
        <v>970228</v>
      </c>
      <c r="AC9" s="39">
        <v>111149.5</v>
      </c>
      <c r="AD9" s="39">
        <v>47709.21</v>
      </c>
      <c r="AE9" s="39">
        <v>272357.28999999998</v>
      </c>
      <c r="AF9" s="39">
        <v>250800</v>
      </c>
      <c r="AG9" s="64">
        <f t="shared" si="2"/>
        <v>68206.75</v>
      </c>
      <c r="AH9" s="61">
        <f t="shared" si="3"/>
        <v>0</v>
      </c>
      <c r="AI9" s="63">
        <f t="shared" si="4"/>
        <v>68206.75</v>
      </c>
      <c r="AJ9" s="66">
        <f t="shared" si="5"/>
        <v>1418699.04</v>
      </c>
      <c r="AK9" s="52">
        <f t="shared" si="6"/>
        <v>1652244</v>
      </c>
      <c r="AL9" s="56">
        <f t="shared" si="7"/>
        <v>-233544.95999999996</v>
      </c>
    </row>
    <row r="10" spans="4:38">
      <c r="D10" s="34" t="str">
        <f t="shared" ref="D10:D21" si="8">E10</f>
        <v>00499 สำนักงานสาธารณสุขอำเภอนิคมน้ำอูน</v>
      </c>
      <c r="E10" s="1" t="s">
        <v>1431</v>
      </c>
      <c r="F10" s="38">
        <v>36867.43</v>
      </c>
      <c r="H10" s="38">
        <v>97624.99</v>
      </c>
      <c r="J10" s="137">
        <v>1</v>
      </c>
      <c r="K10" s="137">
        <v>25</v>
      </c>
      <c r="S10" s="137">
        <v>31508.799999999999</v>
      </c>
      <c r="X10" s="35">
        <v>25.68</v>
      </c>
      <c r="Y10" s="35">
        <v>1154560.5</v>
      </c>
      <c r="Z10" s="35">
        <v>333758.06</v>
      </c>
      <c r="AA10" s="39">
        <v>1349744.75</v>
      </c>
      <c r="AC10" s="39">
        <v>11122</v>
      </c>
      <c r="AD10" s="39">
        <v>24467.87</v>
      </c>
      <c r="AG10" s="64">
        <f t="shared" si="2"/>
        <v>134492.42000000001</v>
      </c>
      <c r="AH10" s="61">
        <f t="shared" si="3"/>
        <v>0</v>
      </c>
      <c r="AI10" s="63">
        <f t="shared" si="4"/>
        <v>134492.42000000001</v>
      </c>
      <c r="AJ10" s="66">
        <f t="shared" si="5"/>
        <v>1488344.24</v>
      </c>
      <c r="AK10" s="52">
        <f t="shared" si="6"/>
        <v>1385334.62</v>
      </c>
      <c r="AL10" s="56">
        <f t="shared" si="7"/>
        <v>103009.61999999988</v>
      </c>
    </row>
    <row r="11" spans="4:38">
      <c r="D11" s="34" t="str">
        <f t="shared" si="8"/>
        <v>00500 สำนักงานสาธารณสุขอำเภอวานรนิวาส</v>
      </c>
      <c r="E11" s="1" t="s">
        <v>1432</v>
      </c>
      <c r="F11" s="38">
        <v>1296182.79</v>
      </c>
      <c r="H11" s="38">
        <v>52908.51</v>
      </c>
      <c r="J11" s="137">
        <v>4</v>
      </c>
      <c r="K11" s="137">
        <v>59</v>
      </c>
      <c r="S11" s="137">
        <v>-763990.9</v>
      </c>
      <c r="T11" s="137">
        <v>1542339.31</v>
      </c>
      <c r="Y11" s="35">
        <v>725638.5</v>
      </c>
      <c r="Z11" s="35">
        <v>3019890.03</v>
      </c>
      <c r="AA11" s="39">
        <v>2104743.5</v>
      </c>
      <c r="AB11" s="39">
        <v>24955</v>
      </c>
      <c r="AC11" s="39">
        <v>59929.72</v>
      </c>
      <c r="AD11" s="39">
        <v>263733.76000000001</v>
      </c>
      <c r="AE11" s="39">
        <v>721360.66</v>
      </c>
      <c r="AG11" s="64">
        <f t="shared" si="2"/>
        <v>1349091.3</v>
      </c>
      <c r="AH11" s="61">
        <f t="shared" si="3"/>
        <v>0</v>
      </c>
      <c r="AI11" s="63">
        <f t="shared" si="4"/>
        <v>1349091.3</v>
      </c>
      <c r="AJ11" s="66">
        <f t="shared" si="5"/>
        <v>3745528.53</v>
      </c>
      <c r="AK11" s="52">
        <f t="shared" si="6"/>
        <v>3174722.6400000006</v>
      </c>
      <c r="AL11" s="56">
        <f t="shared" si="7"/>
        <v>570805.8899999992</v>
      </c>
    </row>
    <row r="12" spans="4:38">
      <c r="D12" s="34" t="str">
        <f t="shared" si="8"/>
        <v>00501 สำนักงานสาธารณสุขอำเภอคำตากล้า</v>
      </c>
      <c r="E12" s="1" t="s">
        <v>1433</v>
      </c>
      <c r="F12" s="38">
        <v>258399.15</v>
      </c>
      <c r="H12" s="38">
        <v>25894</v>
      </c>
      <c r="J12" s="137">
        <v>1441672.12</v>
      </c>
      <c r="K12" s="137">
        <v>19918.66</v>
      </c>
      <c r="S12" s="137">
        <v>1283468.8600000001</v>
      </c>
      <c r="T12" s="137">
        <v>264320</v>
      </c>
      <c r="X12" s="35">
        <v>58.16</v>
      </c>
      <c r="Y12" s="35">
        <v>2092495</v>
      </c>
      <c r="Z12" s="35">
        <v>723036.33</v>
      </c>
      <c r="AA12" s="39">
        <v>2262310</v>
      </c>
      <c r="AC12" s="39">
        <v>5095</v>
      </c>
      <c r="AD12" s="39">
        <v>293352.03999999998</v>
      </c>
      <c r="AE12" s="39">
        <v>56737.38</v>
      </c>
      <c r="AG12" s="64">
        <f t="shared" si="2"/>
        <v>284293.15000000002</v>
      </c>
      <c r="AH12" s="61">
        <f t="shared" si="3"/>
        <v>0</v>
      </c>
      <c r="AI12" s="63">
        <f t="shared" si="4"/>
        <v>284293.15000000002</v>
      </c>
      <c r="AJ12" s="66">
        <f t="shared" si="5"/>
        <v>2815589.4899999998</v>
      </c>
      <c r="AK12" s="52">
        <f t="shared" si="6"/>
        <v>2617494.42</v>
      </c>
      <c r="AL12" s="56">
        <f t="shared" si="7"/>
        <v>198095.06999999983</v>
      </c>
    </row>
    <row r="13" spans="4:38">
      <c r="D13" s="34" t="str">
        <f t="shared" si="8"/>
        <v>00502 สำนักงานสาธารณสุขอำเภอบ้านม่วง</v>
      </c>
      <c r="E13" s="1" t="s">
        <v>1434</v>
      </c>
      <c r="F13" s="38">
        <v>1261493.72</v>
      </c>
      <c r="H13" s="38">
        <v>96693.09</v>
      </c>
      <c r="J13" s="137">
        <v>7</v>
      </c>
      <c r="K13" s="137">
        <v>83</v>
      </c>
      <c r="S13" s="137">
        <v>-758401.5</v>
      </c>
      <c r="T13" s="137">
        <v>1861495</v>
      </c>
      <c r="X13" s="35">
        <v>997</v>
      </c>
      <c r="Y13" s="35">
        <v>1658001.7</v>
      </c>
      <c r="Z13" s="35">
        <v>2197257.25</v>
      </c>
      <c r="AA13" s="39">
        <v>1969270.7</v>
      </c>
      <c r="AC13" s="39">
        <v>23880</v>
      </c>
      <c r="AD13" s="39">
        <v>244256.57</v>
      </c>
      <c r="AE13" s="39">
        <v>805165.37</v>
      </c>
      <c r="AF13" s="39">
        <v>558500</v>
      </c>
      <c r="AG13" s="64">
        <f t="shared" si="2"/>
        <v>1358186.81</v>
      </c>
      <c r="AH13" s="61">
        <f t="shared" si="3"/>
        <v>0</v>
      </c>
      <c r="AI13" s="63">
        <f t="shared" si="4"/>
        <v>1358186.81</v>
      </c>
      <c r="AJ13" s="66">
        <f t="shared" si="5"/>
        <v>3856255.95</v>
      </c>
      <c r="AK13" s="52">
        <f t="shared" si="6"/>
        <v>3601072.64</v>
      </c>
      <c r="AL13" s="56">
        <f t="shared" si="7"/>
        <v>255183.31000000006</v>
      </c>
    </row>
    <row r="14" spans="4:38" s="114" customFormat="1">
      <c r="D14" s="34" t="str">
        <f t="shared" si="8"/>
        <v>00503 สำนักงานสาธารณสุขอำเภออากาศอำนวย</v>
      </c>
      <c r="E14" s="114" t="s">
        <v>1592</v>
      </c>
      <c r="F14" s="146">
        <v>5291.12</v>
      </c>
      <c r="G14" s="146"/>
      <c r="H14" s="146">
        <v>18465</v>
      </c>
      <c r="I14" s="146"/>
      <c r="J14" s="143">
        <v>4</v>
      </c>
      <c r="K14" s="143">
        <v>7</v>
      </c>
      <c r="L14" s="294"/>
      <c r="M14" s="62"/>
      <c r="N14" s="62"/>
      <c r="O14" s="62"/>
      <c r="P14" s="62"/>
      <c r="Q14" s="137"/>
      <c r="R14" s="137"/>
      <c r="S14" s="137">
        <v>2205705.31</v>
      </c>
      <c r="T14" s="137">
        <v>67993.5</v>
      </c>
      <c r="U14" s="35"/>
      <c r="V14" s="35"/>
      <c r="W14" s="35"/>
      <c r="X14" s="35">
        <v>21.04</v>
      </c>
      <c r="Y14" s="35">
        <v>903010.5</v>
      </c>
      <c r="Z14" s="35">
        <v>718550</v>
      </c>
      <c r="AA14" s="39">
        <v>1118760.5</v>
      </c>
      <c r="AB14" s="39"/>
      <c r="AC14" s="39"/>
      <c r="AD14" s="39">
        <v>12150</v>
      </c>
      <c r="AE14" s="39">
        <v>2237802.73</v>
      </c>
      <c r="AF14" s="39">
        <v>502800</v>
      </c>
      <c r="AG14" s="64">
        <f t="shared" si="2"/>
        <v>23756.12</v>
      </c>
      <c r="AH14" s="61">
        <f t="shared" si="3"/>
        <v>0</v>
      </c>
      <c r="AI14" s="63">
        <f t="shared" si="4"/>
        <v>23756.12</v>
      </c>
      <c r="AJ14" s="66">
        <f t="shared" si="5"/>
        <v>1621581.54</v>
      </c>
      <c r="AK14" s="52">
        <f t="shared" si="6"/>
        <v>3871513.23</v>
      </c>
      <c r="AL14" s="56">
        <f t="shared" si="7"/>
        <v>-2249931.69</v>
      </c>
    </row>
    <row r="15" spans="4:38">
      <c r="D15" s="34" t="str">
        <f t="shared" si="8"/>
        <v>00504 สำนักงานสาธารณสุขอำเภอสว่างแดนดิน</v>
      </c>
      <c r="E15" s="1" t="s">
        <v>1435</v>
      </c>
      <c r="F15" s="38">
        <v>1621603.2</v>
      </c>
      <c r="H15" s="38">
        <v>159407</v>
      </c>
      <c r="I15" s="38">
        <v>981216</v>
      </c>
      <c r="J15" s="137">
        <v>5</v>
      </c>
      <c r="K15" s="137">
        <v>6</v>
      </c>
      <c r="S15" s="137">
        <v>379822.65</v>
      </c>
      <c r="T15" s="137">
        <v>1790913.12</v>
      </c>
      <c r="X15" s="35">
        <v>1.0900000000000001</v>
      </c>
      <c r="Y15" s="35">
        <v>674383.5</v>
      </c>
      <c r="Z15" s="35">
        <v>3579137.48</v>
      </c>
      <c r="AA15" s="39">
        <v>2354070.75</v>
      </c>
      <c r="AC15" s="39">
        <v>98460</v>
      </c>
      <c r="AD15" s="39">
        <v>20083.23</v>
      </c>
      <c r="AE15" s="39">
        <v>1189406.6599999999</v>
      </c>
      <c r="AG15" s="64">
        <f t="shared" si="2"/>
        <v>2762226.2</v>
      </c>
      <c r="AH15" s="61">
        <f t="shared" si="3"/>
        <v>0</v>
      </c>
      <c r="AI15" s="63">
        <f t="shared" si="4"/>
        <v>2762226.2</v>
      </c>
      <c r="AJ15" s="66">
        <f t="shared" si="5"/>
        <v>4253522.07</v>
      </c>
      <c r="AK15" s="52">
        <f t="shared" si="6"/>
        <v>3662020.6399999997</v>
      </c>
      <c r="AL15" s="56">
        <f t="shared" si="7"/>
        <v>591501.43000000063</v>
      </c>
    </row>
    <row r="16" spans="4:38">
      <c r="D16" s="34" t="str">
        <f t="shared" si="8"/>
        <v>00505 สำนักงานสาธารณสุขอำเภอส่องดาว</v>
      </c>
      <c r="E16" s="1" t="s">
        <v>1436</v>
      </c>
      <c r="F16" s="38">
        <v>41064.410000000003</v>
      </c>
      <c r="J16" s="137">
        <v>6</v>
      </c>
      <c r="K16" s="137">
        <v>20</v>
      </c>
      <c r="P16" s="62">
        <v>25080</v>
      </c>
      <c r="S16" s="137">
        <v>-400212.27</v>
      </c>
      <c r="T16" s="137">
        <v>1659646.7</v>
      </c>
      <c r="X16" s="35">
        <v>209.38</v>
      </c>
      <c r="Y16" s="35">
        <v>1221861.5</v>
      </c>
      <c r="Z16" s="35">
        <v>338000.86</v>
      </c>
      <c r="AA16" s="39">
        <v>1300989.75</v>
      </c>
      <c r="AD16" s="39">
        <v>58872.61</v>
      </c>
      <c r="AE16" s="39">
        <v>1250533.3999999999</v>
      </c>
      <c r="AF16" s="39">
        <v>193100</v>
      </c>
      <c r="AG16" s="64">
        <f t="shared" si="2"/>
        <v>41064.410000000003</v>
      </c>
      <c r="AH16" s="61">
        <f t="shared" si="3"/>
        <v>25080</v>
      </c>
      <c r="AI16" s="63">
        <f t="shared" si="4"/>
        <v>15984.410000000003</v>
      </c>
      <c r="AJ16" s="66">
        <f t="shared" si="5"/>
        <v>1560071.7399999998</v>
      </c>
      <c r="AK16" s="52">
        <f t="shared" si="6"/>
        <v>2803495.76</v>
      </c>
      <c r="AL16" s="56">
        <f t="shared" si="7"/>
        <v>-1243424.02</v>
      </c>
    </row>
    <row r="17" spans="1:38">
      <c r="D17" s="34" t="str">
        <f t="shared" si="8"/>
        <v>00506 สำนักงานสาธารณสุขอำเภอเต่างอย</v>
      </c>
      <c r="E17" s="1" t="s">
        <v>1437</v>
      </c>
      <c r="F17" s="38">
        <v>38109.33</v>
      </c>
      <c r="H17" s="38">
        <v>95384</v>
      </c>
      <c r="J17" s="137">
        <v>4</v>
      </c>
      <c r="K17" s="137">
        <v>26</v>
      </c>
      <c r="S17" s="137">
        <v>470009.39</v>
      </c>
      <c r="T17" s="137">
        <v>385124.66</v>
      </c>
      <c r="X17" s="35">
        <v>45.09</v>
      </c>
      <c r="Y17" s="35">
        <v>2014501.5</v>
      </c>
      <c r="Z17" s="35">
        <v>549821.38</v>
      </c>
      <c r="AA17" s="39">
        <v>2194236.5</v>
      </c>
      <c r="AC17" s="39">
        <v>32188</v>
      </c>
      <c r="AD17" s="39">
        <v>296490.90999999997</v>
      </c>
      <c r="AE17" s="39">
        <v>763063.28</v>
      </c>
      <c r="AG17" s="64">
        <f t="shared" si="2"/>
        <v>133493.33000000002</v>
      </c>
      <c r="AH17" s="61">
        <f t="shared" si="3"/>
        <v>0</v>
      </c>
      <c r="AI17" s="63">
        <f t="shared" si="4"/>
        <v>133493.33000000002</v>
      </c>
      <c r="AJ17" s="66">
        <f t="shared" si="5"/>
        <v>2564367.9700000002</v>
      </c>
      <c r="AK17" s="52">
        <f t="shared" si="6"/>
        <v>3285978.6900000004</v>
      </c>
      <c r="AL17" s="56">
        <f t="shared" si="7"/>
        <v>-721610.7200000002</v>
      </c>
    </row>
    <row r="18" spans="1:38">
      <c r="D18" s="34" t="str">
        <f t="shared" si="8"/>
        <v>00507 สำนักงานสาธารณสุขอำเภอโคกศรีสุพรรณ</v>
      </c>
      <c r="E18" s="1" t="s">
        <v>1438</v>
      </c>
      <c r="F18" s="38">
        <v>18383.939999999999</v>
      </c>
      <c r="H18" s="38">
        <v>79258.31</v>
      </c>
      <c r="J18" s="137">
        <v>3</v>
      </c>
      <c r="K18" s="137">
        <v>149518</v>
      </c>
      <c r="S18" s="137">
        <v>1184488.93</v>
      </c>
      <c r="T18" s="137">
        <v>110871.66</v>
      </c>
      <c r="X18" s="35">
        <v>2.5499999999999998</v>
      </c>
      <c r="Y18" s="35">
        <v>1658969.5</v>
      </c>
      <c r="Z18" s="35">
        <v>507638.64</v>
      </c>
      <c r="AA18" s="39">
        <v>2079774.5</v>
      </c>
      <c r="AB18" s="39">
        <v>3150</v>
      </c>
      <c r="AC18" s="39">
        <v>7215.7</v>
      </c>
      <c r="AD18" s="39">
        <v>82068.429999999993</v>
      </c>
      <c r="AE18" s="39">
        <v>1042599.4</v>
      </c>
      <c r="AG18" s="64">
        <f t="shared" si="2"/>
        <v>97642.25</v>
      </c>
      <c r="AH18" s="61">
        <f t="shared" si="3"/>
        <v>0</v>
      </c>
      <c r="AI18" s="63">
        <f t="shared" si="4"/>
        <v>97642.25</v>
      </c>
      <c r="AJ18" s="66">
        <f t="shared" si="5"/>
        <v>2166610.69</v>
      </c>
      <c r="AK18" s="52">
        <f t="shared" si="6"/>
        <v>3214808.03</v>
      </c>
      <c r="AL18" s="56">
        <f t="shared" si="7"/>
        <v>-1048197.3399999999</v>
      </c>
    </row>
    <row r="19" spans="1:38">
      <c r="D19" s="34" t="str">
        <f t="shared" si="8"/>
        <v>00508 สำนักงานสาธารณสุขอำเภอเจริญศิลป์</v>
      </c>
      <c r="E19" s="1" t="s">
        <v>1439</v>
      </c>
      <c r="F19" s="38">
        <v>955.11</v>
      </c>
      <c r="I19" s="38">
        <v>379864.3</v>
      </c>
      <c r="J19" s="137">
        <v>518918.67</v>
      </c>
      <c r="K19" s="137">
        <v>15</v>
      </c>
      <c r="S19" s="137">
        <v>55411.28</v>
      </c>
      <c r="T19" s="137">
        <v>1642759</v>
      </c>
      <c r="X19" s="35">
        <v>3.8</v>
      </c>
      <c r="Y19" s="35">
        <v>1152694.5</v>
      </c>
      <c r="Z19" s="35">
        <v>537825.76</v>
      </c>
      <c r="AA19" s="39">
        <v>1671851</v>
      </c>
      <c r="AD19" s="39">
        <v>18669.259999999998</v>
      </c>
      <c r="AE19" s="39">
        <v>798421</v>
      </c>
      <c r="AG19" s="64">
        <f t="shared" si="2"/>
        <v>380819.41</v>
      </c>
      <c r="AH19" s="61">
        <f t="shared" si="3"/>
        <v>0</v>
      </c>
      <c r="AI19" s="63">
        <f t="shared" si="4"/>
        <v>380819.41</v>
      </c>
      <c r="AJ19" s="66">
        <f t="shared" si="5"/>
        <v>1690524.06</v>
      </c>
      <c r="AK19" s="52">
        <f t="shared" si="6"/>
        <v>2488941.2599999998</v>
      </c>
      <c r="AL19" s="56">
        <f t="shared" si="7"/>
        <v>-798417.19999999972</v>
      </c>
    </row>
    <row r="20" spans="1:38">
      <c r="D20" s="34" t="str">
        <f t="shared" si="8"/>
        <v>00509 สำนักงานสาธารณสุขอำเภอโพนนาแก้ว</v>
      </c>
      <c r="E20" s="1" t="s">
        <v>1440</v>
      </c>
      <c r="F20" s="38">
        <v>618.67999999999995</v>
      </c>
      <c r="H20" s="38">
        <v>38616.550000000003</v>
      </c>
      <c r="J20" s="137">
        <v>2</v>
      </c>
      <c r="K20" s="137">
        <v>29</v>
      </c>
      <c r="S20" s="137">
        <v>78575.83</v>
      </c>
      <c r="T20" s="137">
        <v>36752</v>
      </c>
      <c r="X20" s="35">
        <v>1.23</v>
      </c>
      <c r="Y20" s="35">
        <v>1789662</v>
      </c>
      <c r="Z20" s="35">
        <v>221561.51</v>
      </c>
      <c r="AA20" s="39">
        <v>1884268.5</v>
      </c>
      <c r="AC20" s="39">
        <v>21370.7</v>
      </c>
      <c r="AD20" s="39">
        <v>66967.759999999995</v>
      </c>
      <c r="AE20" s="39">
        <v>114679.38</v>
      </c>
      <c r="AG20" s="64">
        <f t="shared" si="2"/>
        <v>39235.230000000003</v>
      </c>
      <c r="AH20" s="61">
        <f t="shared" si="3"/>
        <v>0</v>
      </c>
      <c r="AI20" s="63">
        <f t="shared" si="4"/>
        <v>39235.230000000003</v>
      </c>
      <c r="AJ20" s="66">
        <f t="shared" si="5"/>
        <v>2011224.74</v>
      </c>
      <c r="AK20" s="52">
        <f t="shared" si="6"/>
        <v>2087286.3399999999</v>
      </c>
      <c r="AL20" s="56">
        <f t="shared" si="7"/>
        <v>-76061.59999999986</v>
      </c>
    </row>
    <row r="21" spans="1:38">
      <c r="D21" s="34" t="str">
        <f t="shared" si="8"/>
        <v>00510 สำนักงานสาธารณสุขอำเภอภูพาน</v>
      </c>
      <c r="E21" s="1" t="s">
        <v>1441</v>
      </c>
      <c r="F21" s="38">
        <v>63449.21</v>
      </c>
      <c r="H21" s="38">
        <v>75402.350000000006</v>
      </c>
      <c r="J21" s="137">
        <v>3</v>
      </c>
      <c r="K21" s="137">
        <v>58</v>
      </c>
      <c r="R21" s="137">
        <v>30799.5</v>
      </c>
      <c r="T21" s="137">
        <v>67333.5</v>
      </c>
      <c r="X21" s="35">
        <v>64.87</v>
      </c>
      <c r="Y21" s="35">
        <v>1478883</v>
      </c>
      <c r="Z21" s="35">
        <v>270989.90999999997</v>
      </c>
      <c r="AA21" s="39">
        <v>1560009</v>
      </c>
      <c r="AC21" s="39">
        <v>40980</v>
      </c>
      <c r="AD21" s="39">
        <v>106232.56</v>
      </c>
      <c r="AE21" s="39">
        <v>1936.66</v>
      </c>
      <c r="AG21" s="64">
        <f t="shared" si="2"/>
        <v>138851.56</v>
      </c>
      <c r="AH21" s="61">
        <f t="shared" si="3"/>
        <v>0</v>
      </c>
      <c r="AI21" s="63">
        <f t="shared" si="4"/>
        <v>138851.56</v>
      </c>
      <c r="AJ21" s="66">
        <f t="shared" si="5"/>
        <v>1749937.78</v>
      </c>
      <c r="AK21" s="52">
        <f t="shared" si="6"/>
        <v>1709158.22</v>
      </c>
      <c r="AL21" s="56">
        <f t="shared" si="7"/>
        <v>40779.560000000056</v>
      </c>
    </row>
    <row r="22" spans="1:38">
      <c r="A22" s="1" t="s">
        <v>967</v>
      </c>
      <c r="B22" s="1" t="s">
        <v>969</v>
      </c>
      <c r="C22" s="100">
        <v>4000</v>
      </c>
      <c r="D22" s="1" t="s">
        <v>971</v>
      </c>
      <c r="E22" s="1" t="s">
        <v>971</v>
      </c>
      <c r="F22" s="38">
        <v>560774.82999999996</v>
      </c>
      <c r="G22" s="38">
        <v>54360.72</v>
      </c>
      <c r="H22" s="38">
        <v>672168.95999999996</v>
      </c>
      <c r="J22" s="137">
        <v>262364</v>
      </c>
      <c r="K22" s="137">
        <v>470612.2</v>
      </c>
      <c r="P22" s="62">
        <v>219.87</v>
      </c>
      <c r="S22" s="137">
        <v>1383049.94</v>
      </c>
      <c r="V22" s="35">
        <v>2061865.16</v>
      </c>
      <c r="W22" s="35">
        <v>57800</v>
      </c>
      <c r="X22" s="35">
        <v>1186.96</v>
      </c>
      <c r="Y22" s="35">
        <v>1356260</v>
      </c>
      <c r="AA22" s="39">
        <v>1602306</v>
      </c>
      <c r="AB22" s="39">
        <v>800</v>
      </c>
      <c r="AC22" s="39">
        <v>7200</v>
      </c>
      <c r="AD22" s="39">
        <v>1073471.45</v>
      </c>
      <c r="AE22" s="39">
        <v>153195.76999999999</v>
      </c>
      <c r="AF22" s="39">
        <v>3128</v>
      </c>
      <c r="AG22" s="64">
        <f t="shared" si="2"/>
        <v>1287304.5099999998</v>
      </c>
      <c r="AH22" s="61">
        <f t="shared" si="3"/>
        <v>219.87</v>
      </c>
      <c r="AI22" s="63">
        <f t="shared" si="4"/>
        <v>1287084.6399999997</v>
      </c>
      <c r="AJ22" s="66">
        <f t="shared" si="5"/>
        <v>3477112.12</v>
      </c>
      <c r="AK22" s="52">
        <f t="shared" si="6"/>
        <v>2840101.22</v>
      </c>
      <c r="AL22" s="56">
        <f t="shared" si="7"/>
        <v>637010.89999999991</v>
      </c>
    </row>
    <row r="23" spans="1:38">
      <c r="A23" s="1" t="s">
        <v>967</v>
      </c>
      <c r="B23" s="1" t="s">
        <v>969</v>
      </c>
      <c r="C23" s="100">
        <v>9196</v>
      </c>
      <c r="D23" s="1" t="s">
        <v>972</v>
      </c>
      <c r="E23" s="1" t="s">
        <v>972</v>
      </c>
      <c r="F23" s="38">
        <v>475664.95</v>
      </c>
      <c r="H23" s="38">
        <v>64690.16</v>
      </c>
      <c r="J23" s="137">
        <v>247230.96</v>
      </c>
      <c r="K23" s="137">
        <v>230832.13</v>
      </c>
      <c r="P23" s="62">
        <v>59409.7</v>
      </c>
      <c r="S23" s="137">
        <v>-1534783.6</v>
      </c>
      <c r="T23" s="137">
        <v>2340148.79</v>
      </c>
      <c r="V23" s="35">
        <v>1151901.54</v>
      </c>
      <c r="X23" s="35">
        <v>1173.3599999999999</v>
      </c>
      <c r="Y23" s="35">
        <v>1083340</v>
      </c>
      <c r="AA23" s="39">
        <v>1396938</v>
      </c>
      <c r="AD23" s="39">
        <v>401067.15</v>
      </c>
      <c r="AE23" s="39">
        <v>279266.44</v>
      </c>
      <c r="AF23" s="39">
        <v>5500</v>
      </c>
      <c r="AG23" s="64">
        <f t="shared" si="2"/>
        <v>540355.11</v>
      </c>
      <c r="AH23" s="61">
        <f t="shared" si="3"/>
        <v>59409.7</v>
      </c>
      <c r="AI23" s="63">
        <f t="shared" si="4"/>
        <v>480945.41</v>
      </c>
      <c r="AJ23" s="66">
        <f t="shared" si="5"/>
        <v>2236414.9000000004</v>
      </c>
      <c r="AK23" s="52">
        <f t="shared" si="6"/>
        <v>2082771.5899999999</v>
      </c>
      <c r="AL23" s="56">
        <f t="shared" si="7"/>
        <v>153643.31000000052</v>
      </c>
    </row>
    <row r="24" spans="1:38">
      <c r="A24" s="1" t="s">
        <v>967</v>
      </c>
      <c r="B24" s="1" t="s">
        <v>969</v>
      </c>
      <c r="C24" s="100">
        <v>4170</v>
      </c>
      <c r="D24" s="1" t="s">
        <v>973</v>
      </c>
      <c r="E24" s="1" t="s">
        <v>973</v>
      </c>
      <c r="F24" s="38">
        <v>409651.65</v>
      </c>
      <c r="G24" s="38">
        <v>126636.44</v>
      </c>
      <c r="H24" s="38">
        <v>204898.05</v>
      </c>
      <c r="J24" s="137">
        <v>229887.58</v>
      </c>
      <c r="K24" s="137">
        <v>220809.91</v>
      </c>
      <c r="P24" s="62">
        <v>8958.5300000000007</v>
      </c>
      <c r="S24" s="137">
        <v>-1271469.49</v>
      </c>
      <c r="T24" s="137">
        <v>2461151.44</v>
      </c>
      <c r="V24" s="35">
        <v>1497292.57</v>
      </c>
      <c r="W24" s="35">
        <v>3650</v>
      </c>
      <c r="X24" s="35">
        <v>1002.59</v>
      </c>
      <c r="Y24" s="35">
        <v>1788480</v>
      </c>
      <c r="AA24" s="39">
        <v>2182419</v>
      </c>
      <c r="AB24" s="39">
        <v>14056</v>
      </c>
      <c r="AD24" s="39">
        <v>1009599.34</v>
      </c>
      <c r="AE24" s="39">
        <v>87396.67</v>
      </c>
      <c r="AF24" s="39">
        <v>3711</v>
      </c>
      <c r="AG24" s="64">
        <f t="shared" si="2"/>
        <v>741186.14000000013</v>
      </c>
      <c r="AH24" s="61">
        <f t="shared" si="3"/>
        <v>8958.5300000000007</v>
      </c>
      <c r="AI24" s="63">
        <f t="shared" si="4"/>
        <v>732227.6100000001</v>
      </c>
      <c r="AJ24" s="66">
        <f t="shared" si="5"/>
        <v>3290425.16</v>
      </c>
      <c r="AK24" s="52">
        <f t="shared" si="6"/>
        <v>3297182.01</v>
      </c>
      <c r="AL24" s="56">
        <f t="shared" si="7"/>
        <v>-6756.8499999996275</v>
      </c>
    </row>
    <row r="25" spans="1:38">
      <c r="A25" s="1" t="s">
        <v>967</v>
      </c>
      <c r="B25" s="1" t="s">
        <v>969</v>
      </c>
      <c r="C25" s="100">
        <v>2125</v>
      </c>
      <c r="D25" s="1" t="s">
        <v>974</v>
      </c>
      <c r="E25" s="1" t="s">
        <v>974</v>
      </c>
      <c r="F25" s="38">
        <v>638444.63</v>
      </c>
      <c r="G25" s="38">
        <v>27455.99</v>
      </c>
      <c r="H25" s="38">
        <v>52499.55</v>
      </c>
      <c r="J25" s="137">
        <v>356835.42</v>
      </c>
      <c r="K25" s="137">
        <v>86232.63</v>
      </c>
      <c r="P25" s="62">
        <v>81597.69</v>
      </c>
      <c r="S25" s="137">
        <v>-811693.08</v>
      </c>
      <c r="T25" s="137">
        <v>1609968.11</v>
      </c>
      <c r="V25" s="35">
        <v>997826.22</v>
      </c>
      <c r="W25" s="35">
        <v>73550</v>
      </c>
      <c r="X25" s="35">
        <v>609.32000000000005</v>
      </c>
      <c r="Y25" s="35">
        <v>1182150</v>
      </c>
      <c r="AA25" s="39">
        <v>1337035</v>
      </c>
      <c r="AB25" s="39">
        <v>5400</v>
      </c>
      <c r="AD25" s="39">
        <v>489167.87</v>
      </c>
      <c r="AE25" s="39">
        <v>135477.17000000001</v>
      </c>
      <c r="AF25" s="39">
        <v>5460</v>
      </c>
      <c r="AG25" s="64">
        <f t="shared" si="2"/>
        <v>718400.17</v>
      </c>
      <c r="AH25" s="61">
        <f t="shared" si="3"/>
        <v>81597.69</v>
      </c>
      <c r="AI25" s="63">
        <f t="shared" si="4"/>
        <v>636802.48</v>
      </c>
      <c r="AJ25" s="66">
        <f t="shared" si="5"/>
        <v>2254135.54</v>
      </c>
      <c r="AK25" s="52">
        <f t="shared" si="6"/>
        <v>1972540.04</v>
      </c>
      <c r="AL25" s="56">
        <f t="shared" si="7"/>
        <v>281595.5</v>
      </c>
    </row>
    <row r="26" spans="1:38">
      <c r="A26" s="1" t="s">
        <v>967</v>
      </c>
      <c r="B26" s="1" t="s">
        <v>969</v>
      </c>
      <c r="C26" s="100">
        <v>4953</v>
      </c>
      <c r="D26" s="1" t="s">
        <v>975</v>
      </c>
      <c r="E26" s="1" t="s">
        <v>975</v>
      </c>
      <c r="F26" s="38">
        <v>301143.90999999997</v>
      </c>
      <c r="G26" s="38">
        <v>915.64</v>
      </c>
      <c r="H26" s="38">
        <v>155149.87</v>
      </c>
      <c r="J26" s="137">
        <v>199123.01</v>
      </c>
      <c r="K26" s="137">
        <v>76600.850000000006</v>
      </c>
      <c r="P26" s="62">
        <v>37349.599999999999</v>
      </c>
      <c r="S26" s="137">
        <v>-1107518.92</v>
      </c>
      <c r="T26" s="137">
        <v>1693812.25</v>
      </c>
      <c r="V26" s="35">
        <v>795615.44</v>
      </c>
      <c r="W26" s="35">
        <v>40000</v>
      </c>
      <c r="X26" s="35">
        <v>566.20000000000005</v>
      </c>
      <c r="Y26" s="35">
        <v>1032400</v>
      </c>
      <c r="AA26" s="39">
        <v>1252045</v>
      </c>
      <c r="AB26" s="39">
        <v>7380</v>
      </c>
      <c r="AD26" s="39">
        <v>390716.26</v>
      </c>
      <c r="AE26" s="39">
        <v>108910.03</v>
      </c>
      <c r="AF26" s="39">
        <v>240</v>
      </c>
      <c r="AG26" s="64">
        <f t="shared" si="2"/>
        <v>457209.42</v>
      </c>
      <c r="AH26" s="61">
        <f t="shared" si="3"/>
        <v>37349.599999999999</v>
      </c>
      <c r="AI26" s="63">
        <f t="shared" si="4"/>
        <v>419859.82</v>
      </c>
      <c r="AJ26" s="66">
        <f t="shared" si="5"/>
        <v>1868581.64</v>
      </c>
      <c r="AK26" s="52">
        <f t="shared" si="6"/>
        <v>1759291.29</v>
      </c>
      <c r="AL26" s="56">
        <f t="shared" si="7"/>
        <v>109290.34999999986</v>
      </c>
    </row>
    <row r="27" spans="1:38">
      <c r="A27" s="1" t="s">
        <v>967</v>
      </c>
      <c r="B27" s="1" t="s">
        <v>969</v>
      </c>
      <c r="C27" s="100">
        <v>5133</v>
      </c>
      <c r="D27" s="1" t="s">
        <v>976</v>
      </c>
      <c r="E27" s="1" t="s">
        <v>976</v>
      </c>
      <c r="F27" s="38">
        <v>1101182.45</v>
      </c>
      <c r="G27" s="38">
        <v>52786.48</v>
      </c>
      <c r="H27" s="38">
        <v>109171.24</v>
      </c>
      <c r="J27" s="137">
        <v>314410.57</v>
      </c>
      <c r="K27" s="137">
        <v>240643.98</v>
      </c>
      <c r="P27" s="62">
        <v>1009.35</v>
      </c>
      <c r="S27" s="137">
        <v>-291456.83</v>
      </c>
      <c r="T27" s="137">
        <v>1247745.83</v>
      </c>
      <c r="V27" s="35">
        <v>1357374.82</v>
      </c>
      <c r="W27" s="35">
        <v>763000</v>
      </c>
      <c r="X27" s="35">
        <v>1357.78</v>
      </c>
      <c r="Y27" s="35">
        <v>1061300</v>
      </c>
      <c r="AA27" s="39">
        <v>1454703</v>
      </c>
      <c r="AB27" s="39">
        <v>9424</v>
      </c>
      <c r="AD27" s="39">
        <v>637716.37</v>
      </c>
      <c r="AE27" s="39">
        <v>218141.09</v>
      </c>
      <c r="AF27" s="39">
        <v>2151.77</v>
      </c>
      <c r="AG27" s="64">
        <f t="shared" si="2"/>
        <v>1263140.17</v>
      </c>
      <c r="AH27" s="61">
        <f t="shared" si="3"/>
        <v>1009.35</v>
      </c>
      <c r="AI27" s="63">
        <f t="shared" si="4"/>
        <v>1262130.8199999998</v>
      </c>
      <c r="AJ27" s="66">
        <f t="shared" si="5"/>
        <v>3183032.6</v>
      </c>
      <c r="AK27" s="52">
        <f t="shared" si="6"/>
        <v>2322136.23</v>
      </c>
      <c r="AL27" s="56">
        <f t="shared" si="7"/>
        <v>860896.37000000011</v>
      </c>
    </row>
    <row r="28" spans="1:38">
      <c r="A28" s="1" t="s">
        <v>967</v>
      </c>
      <c r="B28" s="1" t="s">
        <v>969</v>
      </c>
      <c r="C28" s="100">
        <v>9944</v>
      </c>
      <c r="D28" s="1" t="s">
        <v>977</v>
      </c>
      <c r="E28" s="1" t="s">
        <v>977</v>
      </c>
      <c r="F28" s="38">
        <v>903683.44</v>
      </c>
      <c r="H28" s="38">
        <v>67311.210000000006</v>
      </c>
      <c r="J28" s="137">
        <v>487762.5</v>
      </c>
      <c r="K28" s="137">
        <v>23970.75</v>
      </c>
      <c r="P28" s="62">
        <v>268.27</v>
      </c>
      <c r="S28" s="137">
        <v>-502310.40000000002</v>
      </c>
      <c r="T28" s="137">
        <v>1804121.26</v>
      </c>
      <c r="V28" s="35">
        <v>853286.22</v>
      </c>
      <c r="X28" s="35">
        <v>2822.87</v>
      </c>
      <c r="Y28" s="35">
        <v>1000174</v>
      </c>
      <c r="AA28" s="39">
        <v>1227324</v>
      </c>
      <c r="AB28" s="39">
        <v>24452</v>
      </c>
      <c r="AC28" s="39">
        <v>480</v>
      </c>
      <c r="AD28" s="39">
        <v>310035.31</v>
      </c>
      <c r="AE28" s="39">
        <v>113343.01</v>
      </c>
      <c r="AG28" s="64">
        <f t="shared" si="2"/>
        <v>970994.64999999991</v>
      </c>
      <c r="AH28" s="61">
        <f t="shared" si="3"/>
        <v>268.27</v>
      </c>
      <c r="AI28" s="63">
        <f t="shared" si="4"/>
        <v>970726.37999999989</v>
      </c>
      <c r="AJ28" s="66">
        <f t="shared" si="5"/>
        <v>1856283.0899999999</v>
      </c>
      <c r="AK28" s="52">
        <f t="shared" si="6"/>
        <v>1675634.32</v>
      </c>
      <c r="AL28" s="56">
        <f t="shared" si="7"/>
        <v>180648.76999999979</v>
      </c>
    </row>
    <row r="29" spans="1:38">
      <c r="A29" s="1" t="s">
        <v>967</v>
      </c>
      <c r="B29" s="1" t="s">
        <v>969</v>
      </c>
      <c r="C29" s="100">
        <v>7970</v>
      </c>
      <c r="D29" s="1" t="s">
        <v>978</v>
      </c>
      <c r="E29" s="1" t="s">
        <v>978</v>
      </c>
      <c r="F29" s="38">
        <v>1269274.33</v>
      </c>
      <c r="H29" s="38">
        <v>199501.15</v>
      </c>
      <c r="J29" s="137">
        <v>533317.35</v>
      </c>
      <c r="K29" s="137">
        <v>211526.46</v>
      </c>
      <c r="P29" s="62">
        <v>120188.93</v>
      </c>
      <c r="S29" s="137">
        <v>337438.58</v>
      </c>
      <c r="T29" s="137">
        <v>1414760.08</v>
      </c>
      <c r="V29" s="35">
        <v>1304412.1000000001</v>
      </c>
      <c r="W29" s="35">
        <v>301107</v>
      </c>
      <c r="X29" s="35">
        <v>1585.13</v>
      </c>
      <c r="Y29" s="35">
        <v>1484240</v>
      </c>
      <c r="AA29" s="39">
        <v>1806774</v>
      </c>
      <c r="AB29" s="39">
        <v>23270</v>
      </c>
      <c r="AD29" s="39">
        <v>746914.64</v>
      </c>
      <c r="AE29" s="39">
        <v>173153.89</v>
      </c>
      <c r="AG29" s="64">
        <f t="shared" si="2"/>
        <v>1468775.48</v>
      </c>
      <c r="AH29" s="61">
        <f t="shared" si="3"/>
        <v>120188.93</v>
      </c>
      <c r="AI29" s="63">
        <f t="shared" si="4"/>
        <v>1348586.55</v>
      </c>
      <c r="AJ29" s="66">
        <f t="shared" si="5"/>
        <v>3091344.23</v>
      </c>
      <c r="AK29" s="52">
        <f t="shared" si="6"/>
        <v>2750112.5300000003</v>
      </c>
      <c r="AL29" s="56">
        <f t="shared" si="7"/>
        <v>341231.69999999972</v>
      </c>
    </row>
    <row r="30" spans="1:38">
      <c r="A30" s="1" t="s">
        <v>967</v>
      </c>
      <c r="B30" s="1" t="s">
        <v>969</v>
      </c>
      <c r="C30" s="100">
        <v>3631</v>
      </c>
      <c r="D30" s="1" t="s">
        <v>979</v>
      </c>
      <c r="E30" s="1" t="s">
        <v>979</v>
      </c>
      <c r="F30" s="38">
        <v>630886.64</v>
      </c>
      <c r="H30" s="38">
        <v>160336.76</v>
      </c>
      <c r="J30" s="137">
        <v>229849.95</v>
      </c>
      <c r="K30" s="137">
        <v>61011.81</v>
      </c>
      <c r="P30" s="62">
        <v>906.35</v>
      </c>
      <c r="S30" s="137">
        <v>-569437.59</v>
      </c>
      <c r="T30" s="137">
        <v>1595887.05</v>
      </c>
      <c r="V30" s="35">
        <v>1682622.49</v>
      </c>
      <c r="W30" s="35">
        <v>310000</v>
      </c>
      <c r="X30" s="35">
        <v>819.18</v>
      </c>
      <c r="Y30" s="35">
        <v>1813350</v>
      </c>
      <c r="AA30" s="39">
        <v>2172811</v>
      </c>
      <c r="AB30" s="39">
        <v>12958</v>
      </c>
      <c r="AC30" s="39">
        <v>13512</v>
      </c>
      <c r="AD30" s="39">
        <v>1372212.15</v>
      </c>
      <c r="AE30" s="39">
        <v>180569.17</v>
      </c>
      <c r="AG30" s="64">
        <f t="shared" si="2"/>
        <v>791223.4</v>
      </c>
      <c r="AH30" s="61">
        <f t="shared" si="3"/>
        <v>906.35</v>
      </c>
      <c r="AI30" s="63">
        <f t="shared" si="4"/>
        <v>790317.05</v>
      </c>
      <c r="AJ30" s="66">
        <f t="shared" si="5"/>
        <v>3806791.67</v>
      </c>
      <c r="AK30" s="52">
        <f t="shared" si="6"/>
        <v>3752062.32</v>
      </c>
      <c r="AL30" s="56">
        <f t="shared" si="7"/>
        <v>54729.350000000093</v>
      </c>
    </row>
    <row r="31" spans="1:38">
      <c r="A31" s="1" t="s">
        <v>967</v>
      </c>
      <c r="B31" s="1" t="s">
        <v>969</v>
      </c>
      <c r="C31" s="100">
        <v>3196</v>
      </c>
      <c r="D31" s="1" t="s">
        <v>980</v>
      </c>
      <c r="E31" s="1" t="s">
        <v>980</v>
      </c>
      <c r="F31" s="38">
        <v>803126.67</v>
      </c>
      <c r="H31" s="38">
        <v>97474.03</v>
      </c>
      <c r="J31" s="137">
        <v>127051.39</v>
      </c>
      <c r="K31" s="137">
        <v>115857.8</v>
      </c>
      <c r="P31" s="62">
        <v>1517.99</v>
      </c>
      <c r="S31" s="137">
        <v>-925852.97</v>
      </c>
      <c r="T31" s="137">
        <v>1789492.25</v>
      </c>
      <c r="V31" s="35">
        <v>1122618.8899999999</v>
      </c>
      <c r="X31" s="35">
        <v>1516.81</v>
      </c>
      <c r="Y31" s="35">
        <v>1075090</v>
      </c>
      <c r="AA31" s="39">
        <v>1302500</v>
      </c>
      <c r="AB31" s="39">
        <v>6600</v>
      </c>
      <c r="AD31" s="39">
        <v>537178.28</v>
      </c>
      <c r="AE31" s="39">
        <v>74594.8</v>
      </c>
      <c r="AG31" s="64">
        <f t="shared" si="2"/>
        <v>900600.70000000007</v>
      </c>
      <c r="AH31" s="61">
        <f t="shared" si="3"/>
        <v>1517.99</v>
      </c>
      <c r="AI31" s="63">
        <f t="shared" si="4"/>
        <v>899082.71000000008</v>
      </c>
      <c r="AJ31" s="66">
        <f t="shared" si="5"/>
        <v>2199225.7000000002</v>
      </c>
      <c r="AK31" s="52">
        <f t="shared" si="6"/>
        <v>1920873.08</v>
      </c>
      <c r="AL31" s="56">
        <f t="shared" si="7"/>
        <v>278352.62000000011</v>
      </c>
    </row>
    <row r="32" spans="1:38">
      <c r="A32" s="1" t="s">
        <v>967</v>
      </c>
      <c r="B32" s="1" t="s">
        <v>969</v>
      </c>
      <c r="C32" s="100">
        <v>3788</v>
      </c>
      <c r="D32" s="1" t="s">
        <v>981</v>
      </c>
      <c r="E32" s="1" t="s">
        <v>981</v>
      </c>
      <c r="F32" s="38">
        <v>595397.04</v>
      </c>
      <c r="H32" s="38">
        <v>76655.14</v>
      </c>
      <c r="J32" s="137">
        <v>415764.75</v>
      </c>
      <c r="K32" s="137">
        <v>698879.79</v>
      </c>
      <c r="P32" s="62">
        <v>64013.11</v>
      </c>
      <c r="S32" s="137">
        <v>-2195749.2200000002</v>
      </c>
      <c r="T32" s="137">
        <v>3102228.3</v>
      </c>
      <c r="V32" s="35">
        <v>1874459.28</v>
      </c>
      <c r="X32" s="35">
        <v>807.88</v>
      </c>
      <c r="Y32" s="35">
        <v>2581020</v>
      </c>
      <c r="AA32" s="39">
        <v>2836089</v>
      </c>
      <c r="AB32" s="39">
        <v>6160</v>
      </c>
      <c r="AC32" s="39">
        <v>22386</v>
      </c>
      <c r="AD32" s="39">
        <v>655109.21</v>
      </c>
      <c r="AE32" s="39">
        <v>120338.42</v>
      </c>
      <c r="AG32" s="64">
        <f t="shared" si="2"/>
        <v>672052.18</v>
      </c>
      <c r="AH32" s="61">
        <f t="shared" si="3"/>
        <v>64013.11</v>
      </c>
      <c r="AI32" s="63">
        <f t="shared" si="4"/>
        <v>608039.07000000007</v>
      </c>
      <c r="AJ32" s="66">
        <f t="shared" si="5"/>
        <v>4456287.16</v>
      </c>
      <c r="AK32" s="52">
        <f t="shared" si="6"/>
        <v>3640082.63</v>
      </c>
      <c r="AL32" s="56">
        <f t="shared" si="7"/>
        <v>816204.53000000026</v>
      </c>
    </row>
    <row r="33" spans="1:38">
      <c r="A33" s="1" t="s">
        <v>967</v>
      </c>
      <c r="B33" s="1" t="s">
        <v>969</v>
      </c>
      <c r="C33" s="100">
        <v>3714</v>
      </c>
      <c r="D33" s="1" t="s">
        <v>982</v>
      </c>
      <c r="E33" s="1" t="s">
        <v>982</v>
      </c>
      <c r="F33" s="38">
        <v>706590.93</v>
      </c>
      <c r="G33" s="38">
        <v>68195.839999999997</v>
      </c>
      <c r="H33" s="38">
        <v>100266.65</v>
      </c>
      <c r="J33" s="137">
        <v>325923.03999999998</v>
      </c>
      <c r="K33" s="137">
        <v>197240.47</v>
      </c>
      <c r="P33" s="62">
        <v>65967.210000000006</v>
      </c>
      <c r="S33" s="137">
        <v>-628902.06999999995</v>
      </c>
      <c r="T33" s="137">
        <v>1484748</v>
      </c>
      <c r="V33" s="35">
        <v>1499557.76</v>
      </c>
      <c r="W33" s="35">
        <v>92750</v>
      </c>
      <c r="X33" s="35">
        <v>834.64</v>
      </c>
      <c r="Y33" s="35">
        <v>688430</v>
      </c>
      <c r="AA33" s="39">
        <v>1014496</v>
      </c>
      <c r="AC33" s="39">
        <v>25864</v>
      </c>
      <c r="AD33" s="39">
        <v>604725.87</v>
      </c>
      <c r="AE33" s="39">
        <v>160082.74</v>
      </c>
      <c r="AG33" s="64">
        <f t="shared" si="2"/>
        <v>875053.42</v>
      </c>
      <c r="AH33" s="61">
        <f t="shared" si="3"/>
        <v>65967.210000000006</v>
      </c>
      <c r="AI33" s="63">
        <f t="shared" si="4"/>
        <v>809086.21000000008</v>
      </c>
      <c r="AJ33" s="66">
        <f t="shared" si="5"/>
        <v>2281572.4</v>
      </c>
      <c r="AK33" s="52">
        <f t="shared" si="6"/>
        <v>1805168.61</v>
      </c>
      <c r="AL33" s="56">
        <f t="shared" si="7"/>
        <v>476403.7899999998</v>
      </c>
    </row>
    <row r="34" spans="1:38">
      <c r="A34" s="1" t="s">
        <v>967</v>
      </c>
      <c r="B34" s="1" t="s">
        <v>969</v>
      </c>
      <c r="C34" s="100">
        <v>7059</v>
      </c>
      <c r="D34" s="1" t="s">
        <v>983</v>
      </c>
      <c r="E34" s="1" t="s">
        <v>983</v>
      </c>
      <c r="F34" s="38">
        <v>761824.71</v>
      </c>
      <c r="G34" s="38">
        <v>42096.25</v>
      </c>
      <c r="H34" s="38">
        <v>156311.60999999999</v>
      </c>
      <c r="J34" s="137">
        <v>50259.56</v>
      </c>
      <c r="K34" s="137">
        <v>300899.59999999998</v>
      </c>
      <c r="P34" s="62">
        <v>1140.6199999999999</v>
      </c>
      <c r="S34" s="137">
        <v>-1069612.55</v>
      </c>
      <c r="T34" s="137">
        <v>1924840.79</v>
      </c>
      <c r="V34" s="35">
        <v>1522487.51</v>
      </c>
      <c r="W34" s="35">
        <v>117400</v>
      </c>
      <c r="X34" s="35">
        <v>819.79</v>
      </c>
      <c r="Y34" s="35">
        <v>838890</v>
      </c>
      <c r="AA34" s="39">
        <v>1158615</v>
      </c>
      <c r="AB34" s="39">
        <v>2720</v>
      </c>
      <c r="AC34" s="39">
        <v>8897</v>
      </c>
      <c r="AD34" s="39">
        <v>667710.31999999995</v>
      </c>
      <c r="AE34" s="39">
        <v>186632.11</v>
      </c>
      <c r="AG34" s="64">
        <f t="shared" si="2"/>
        <v>960232.57</v>
      </c>
      <c r="AH34" s="61">
        <f t="shared" si="3"/>
        <v>1140.6199999999999</v>
      </c>
      <c r="AI34" s="63">
        <f t="shared" si="4"/>
        <v>959091.95</v>
      </c>
      <c r="AJ34" s="66">
        <f t="shared" si="5"/>
        <v>2479597.2999999998</v>
      </c>
      <c r="AK34" s="52">
        <f t="shared" si="6"/>
        <v>2024574.4299999997</v>
      </c>
      <c r="AL34" s="56">
        <f t="shared" si="7"/>
        <v>455022.87000000011</v>
      </c>
    </row>
    <row r="35" spans="1:38">
      <c r="A35" s="1" t="s">
        <v>967</v>
      </c>
      <c r="B35" s="1" t="s">
        <v>969</v>
      </c>
      <c r="C35" s="100">
        <v>3387</v>
      </c>
      <c r="D35" s="1" t="s">
        <v>984</v>
      </c>
      <c r="E35" s="1" t="s">
        <v>984</v>
      </c>
      <c r="F35" s="38">
        <v>1359908.91</v>
      </c>
      <c r="G35" s="38">
        <v>7817.38</v>
      </c>
      <c r="H35" s="38">
        <v>153655.21</v>
      </c>
      <c r="J35" s="137">
        <v>246779.14</v>
      </c>
      <c r="K35" s="137">
        <v>104196.64</v>
      </c>
      <c r="P35" s="62">
        <v>426.95</v>
      </c>
      <c r="S35" s="137">
        <v>992288.1</v>
      </c>
      <c r="T35" s="137">
        <v>1101601.1100000001</v>
      </c>
      <c r="V35" s="35">
        <v>1157937.48</v>
      </c>
      <c r="X35" s="35">
        <v>243.23</v>
      </c>
      <c r="Y35" s="35">
        <v>1473270</v>
      </c>
      <c r="AA35" s="39">
        <v>1859794</v>
      </c>
      <c r="AB35" s="39">
        <v>13852</v>
      </c>
      <c r="AD35" s="39">
        <v>873389.92</v>
      </c>
      <c r="AE35" s="39">
        <v>106373.67</v>
      </c>
      <c r="AG35" s="64">
        <f t="shared" si="2"/>
        <v>1521381.4999999998</v>
      </c>
      <c r="AH35" s="61">
        <f t="shared" si="3"/>
        <v>426.95</v>
      </c>
      <c r="AI35" s="63">
        <f t="shared" si="4"/>
        <v>1520954.5499999998</v>
      </c>
      <c r="AJ35" s="66">
        <f t="shared" si="5"/>
        <v>2631450.71</v>
      </c>
      <c r="AK35" s="52">
        <f t="shared" si="6"/>
        <v>2853409.59</v>
      </c>
      <c r="AL35" s="56">
        <f t="shared" si="7"/>
        <v>-221958.87999999989</v>
      </c>
    </row>
    <row r="36" spans="1:38">
      <c r="A36" s="1" t="s">
        <v>967</v>
      </c>
      <c r="B36" s="1" t="s">
        <v>969</v>
      </c>
      <c r="C36" s="100">
        <v>4255</v>
      </c>
      <c r="D36" s="1" t="s">
        <v>985</v>
      </c>
      <c r="E36" s="1" t="s">
        <v>985</v>
      </c>
      <c r="F36" s="38">
        <v>435909.16</v>
      </c>
      <c r="G36" s="38">
        <v>26245.55</v>
      </c>
      <c r="H36" s="38">
        <v>79774.63</v>
      </c>
      <c r="J36" s="137">
        <v>1574819.81</v>
      </c>
      <c r="K36" s="137">
        <v>78396.42</v>
      </c>
      <c r="P36" s="62">
        <v>28.08</v>
      </c>
      <c r="S36" s="137">
        <v>1612176.68</v>
      </c>
      <c r="T36" s="137">
        <v>528949.56000000006</v>
      </c>
      <c r="V36" s="35">
        <v>1213517.18</v>
      </c>
      <c r="W36" s="35">
        <v>90050</v>
      </c>
      <c r="X36" s="35">
        <v>782.85</v>
      </c>
      <c r="Y36" s="35">
        <v>1629160</v>
      </c>
      <c r="AA36" s="39">
        <v>1882432</v>
      </c>
      <c r="AB36" s="39">
        <v>7196</v>
      </c>
      <c r="AC36" s="39">
        <v>15372</v>
      </c>
      <c r="AD36" s="39">
        <v>832140.87</v>
      </c>
      <c r="AE36" s="39">
        <v>142017.91</v>
      </c>
      <c r="AF36" s="39">
        <v>360</v>
      </c>
      <c r="AG36" s="64">
        <f t="shared" si="2"/>
        <v>541929.34</v>
      </c>
      <c r="AH36" s="61">
        <f t="shared" si="3"/>
        <v>28.08</v>
      </c>
      <c r="AI36" s="63">
        <f t="shared" si="4"/>
        <v>541901.26</v>
      </c>
      <c r="AJ36" s="66">
        <f t="shared" si="5"/>
        <v>2933510.0300000003</v>
      </c>
      <c r="AK36" s="52">
        <f t="shared" si="6"/>
        <v>2879518.7800000003</v>
      </c>
      <c r="AL36" s="56">
        <f t="shared" si="7"/>
        <v>53991.25</v>
      </c>
    </row>
    <row r="37" spans="1:38">
      <c r="A37" s="1" t="s">
        <v>967</v>
      </c>
      <c r="B37" s="1" t="s">
        <v>969</v>
      </c>
      <c r="C37" s="100">
        <v>1849</v>
      </c>
      <c r="D37" s="1" t="s">
        <v>986</v>
      </c>
      <c r="E37" s="1" t="s">
        <v>986</v>
      </c>
      <c r="F37" s="38">
        <v>294605.8</v>
      </c>
      <c r="H37" s="38">
        <v>81931.97</v>
      </c>
      <c r="J37" s="137">
        <v>577687.39</v>
      </c>
      <c r="K37" s="137">
        <v>44264.57</v>
      </c>
      <c r="P37" s="62">
        <v>118.21</v>
      </c>
      <c r="S37" s="137">
        <v>-582390.25</v>
      </c>
      <c r="T37" s="137">
        <v>1603684.39</v>
      </c>
      <c r="V37" s="35">
        <v>809819.35</v>
      </c>
      <c r="W37" s="35">
        <v>76230</v>
      </c>
      <c r="X37" s="35">
        <v>443.95</v>
      </c>
      <c r="Y37" s="35">
        <v>1503900</v>
      </c>
      <c r="AA37" s="39">
        <v>1726881</v>
      </c>
      <c r="AB37" s="39">
        <v>7846</v>
      </c>
      <c r="AC37" s="39">
        <v>8506</v>
      </c>
      <c r="AD37" s="39">
        <v>541325.11</v>
      </c>
      <c r="AE37" s="39">
        <v>117955.97</v>
      </c>
      <c r="AF37" s="39">
        <v>10801.84</v>
      </c>
      <c r="AG37" s="64">
        <f t="shared" si="2"/>
        <v>376537.77</v>
      </c>
      <c r="AH37" s="61">
        <f t="shared" si="3"/>
        <v>118.21</v>
      </c>
      <c r="AI37" s="63">
        <f t="shared" si="4"/>
        <v>376419.56</v>
      </c>
      <c r="AJ37" s="66">
        <f t="shared" si="5"/>
        <v>2390393.2999999998</v>
      </c>
      <c r="AK37" s="52">
        <f t="shared" si="6"/>
        <v>2413315.92</v>
      </c>
      <c r="AL37" s="56">
        <f t="shared" si="7"/>
        <v>-22922.620000000112</v>
      </c>
    </row>
    <row r="38" spans="1:38">
      <c r="A38" s="1" t="s">
        <v>967</v>
      </c>
      <c r="B38" s="1" t="s">
        <v>969</v>
      </c>
      <c r="C38" s="100">
        <v>5343</v>
      </c>
      <c r="D38" s="1" t="s">
        <v>987</v>
      </c>
      <c r="E38" s="1" t="s">
        <v>987</v>
      </c>
      <c r="F38" s="38">
        <v>619118.06000000006</v>
      </c>
      <c r="G38" s="38">
        <v>69367.25</v>
      </c>
      <c r="H38" s="38">
        <v>255517.64</v>
      </c>
      <c r="J38" s="137">
        <v>234930.61</v>
      </c>
      <c r="K38" s="137">
        <v>11588.76</v>
      </c>
      <c r="P38" s="62">
        <v>36222.199999999997</v>
      </c>
      <c r="S38" s="137">
        <v>-314274.55</v>
      </c>
      <c r="T38" s="137">
        <v>1498620.76</v>
      </c>
      <c r="V38" s="35">
        <v>859749.56</v>
      </c>
      <c r="X38" s="35">
        <v>1188.21</v>
      </c>
      <c r="Y38" s="35">
        <v>718020</v>
      </c>
      <c r="AA38" s="39">
        <v>886324</v>
      </c>
      <c r="AB38" s="39">
        <v>6796</v>
      </c>
      <c r="AC38" s="39">
        <v>7200</v>
      </c>
      <c r="AD38" s="39">
        <v>628311.68000000005</v>
      </c>
      <c r="AE38" s="39">
        <v>80372.179999999993</v>
      </c>
      <c r="AG38" s="64">
        <f t="shared" si="2"/>
        <v>944002.95000000007</v>
      </c>
      <c r="AH38" s="61">
        <f t="shared" si="3"/>
        <v>36222.199999999997</v>
      </c>
      <c r="AI38" s="63">
        <f t="shared" si="4"/>
        <v>907780.75000000012</v>
      </c>
      <c r="AJ38" s="66">
        <f t="shared" si="5"/>
        <v>1578957.77</v>
      </c>
      <c r="AK38" s="52">
        <f t="shared" si="6"/>
        <v>1609003.86</v>
      </c>
      <c r="AL38" s="56">
        <f t="shared" si="7"/>
        <v>-30046.090000000084</v>
      </c>
    </row>
    <row r="39" spans="1:38">
      <c r="A39" s="1" t="s">
        <v>967</v>
      </c>
      <c r="B39" s="1" t="s">
        <v>969</v>
      </c>
      <c r="C39" s="100">
        <v>2589</v>
      </c>
      <c r="D39" s="1" t="s">
        <v>988</v>
      </c>
      <c r="E39" s="1" t="s">
        <v>988</v>
      </c>
      <c r="F39" s="38">
        <v>686523.97</v>
      </c>
      <c r="G39" s="38">
        <v>60213.14</v>
      </c>
      <c r="H39" s="38">
        <v>54488.47</v>
      </c>
      <c r="J39" s="137">
        <v>1561783.47</v>
      </c>
      <c r="K39" s="137">
        <v>286768.75</v>
      </c>
      <c r="P39" s="62">
        <v>2429.11</v>
      </c>
      <c r="S39" s="137">
        <v>135560.49</v>
      </c>
      <c r="T39" s="137">
        <v>2339595.1</v>
      </c>
      <c r="V39" s="35">
        <v>1320994.1499999999</v>
      </c>
      <c r="X39" s="35">
        <v>1279.2</v>
      </c>
      <c r="Y39" s="35">
        <v>1194390</v>
      </c>
      <c r="AA39" s="39">
        <v>1577738</v>
      </c>
      <c r="AB39" s="39">
        <v>15626</v>
      </c>
      <c r="AC39" s="39">
        <v>18129</v>
      </c>
      <c r="AD39" s="39">
        <v>505957.41</v>
      </c>
      <c r="AE39" s="39">
        <v>226979.84</v>
      </c>
      <c r="AF39" s="39">
        <v>40</v>
      </c>
      <c r="AG39" s="64">
        <f t="shared" si="2"/>
        <v>801225.58</v>
      </c>
      <c r="AH39" s="61">
        <f t="shared" si="3"/>
        <v>2429.11</v>
      </c>
      <c r="AI39" s="63">
        <f t="shared" si="4"/>
        <v>798796.47</v>
      </c>
      <c r="AJ39" s="66">
        <f t="shared" si="5"/>
        <v>2516663.3499999996</v>
      </c>
      <c r="AK39" s="52">
        <f t="shared" si="6"/>
        <v>2344470.25</v>
      </c>
      <c r="AL39" s="56">
        <f t="shared" si="7"/>
        <v>172193.09999999963</v>
      </c>
    </row>
    <row r="40" spans="1:38">
      <c r="A40" s="1" t="s">
        <v>967</v>
      </c>
      <c r="B40" s="1" t="s">
        <v>969</v>
      </c>
      <c r="C40" s="100">
        <v>2366</v>
      </c>
      <c r="D40" s="1" t="s">
        <v>989</v>
      </c>
      <c r="E40" s="1" t="s">
        <v>989</v>
      </c>
      <c r="F40" s="38">
        <v>437964.38</v>
      </c>
      <c r="H40" s="38">
        <v>26392.55</v>
      </c>
      <c r="J40" s="137">
        <v>267991.59999999998</v>
      </c>
      <c r="K40" s="137">
        <v>117339.55</v>
      </c>
      <c r="P40" s="62">
        <v>37652.629999999997</v>
      </c>
      <c r="S40" s="137">
        <v>-785949.29</v>
      </c>
      <c r="T40" s="137">
        <v>1457071.21</v>
      </c>
      <c r="V40" s="35">
        <v>919778.39</v>
      </c>
      <c r="W40" s="35">
        <v>51000</v>
      </c>
      <c r="X40" s="35">
        <v>562.51</v>
      </c>
      <c r="Y40" s="35">
        <v>292320</v>
      </c>
      <c r="AA40" s="39">
        <v>585956</v>
      </c>
      <c r="AB40" s="39">
        <v>1320</v>
      </c>
      <c r="AC40" s="39">
        <v>14222</v>
      </c>
      <c r="AD40" s="39">
        <v>387819.66</v>
      </c>
      <c r="AE40" s="39">
        <v>128929.71</v>
      </c>
      <c r="AF40" s="39">
        <v>4500</v>
      </c>
      <c r="AG40" s="64">
        <f t="shared" si="2"/>
        <v>464356.93</v>
      </c>
      <c r="AH40" s="61">
        <f t="shared" si="3"/>
        <v>37652.629999999997</v>
      </c>
      <c r="AI40" s="63">
        <f t="shared" si="4"/>
        <v>426704.3</v>
      </c>
      <c r="AJ40" s="66">
        <f t="shared" si="5"/>
        <v>1263660.8999999999</v>
      </c>
      <c r="AK40" s="52">
        <f t="shared" si="6"/>
        <v>1122747.3699999999</v>
      </c>
      <c r="AL40" s="56">
        <f t="shared" si="7"/>
        <v>140913.53000000003</v>
      </c>
    </row>
    <row r="41" spans="1:38">
      <c r="A41" s="1" t="s">
        <v>967</v>
      </c>
      <c r="B41" s="1" t="s">
        <v>969</v>
      </c>
      <c r="C41" s="100">
        <v>5997</v>
      </c>
      <c r="D41" s="1" t="s">
        <v>990</v>
      </c>
      <c r="E41" s="1" t="s">
        <v>990</v>
      </c>
      <c r="F41" s="38">
        <v>531363.5</v>
      </c>
      <c r="G41" s="38">
        <v>14752.85</v>
      </c>
      <c r="H41" s="38">
        <v>207053.95</v>
      </c>
      <c r="J41" s="137">
        <v>458137.68</v>
      </c>
      <c r="K41" s="137">
        <v>515478.39</v>
      </c>
      <c r="P41" s="62">
        <v>882.48</v>
      </c>
      <c r="S41" s="137">
        <v>329751.03999999998</v>
      </c>
      <c r="T41" s="137">
        <v>1798384.44</v>
      </c>
      <c r="V41" s="35">
        <v>825806.5</v>
      </c>
      <c r="W41" s="35">
        <v>50400</v>
      </c>
      <c r="X41" s="35">
        <v>1803.36</v>
      </c>
      <c r="Y41" s="35">
        <v>679320</v>
      </c>
      <c r="AA41" s="39">
        <v>848007</v>
      </c>
      <c r="AB41" s="39">
        <v>14520</v>
      </c>
      <c r="AC41" s="39">
        <v>9564</v>
      </c>
      <c r="AD41" s="39">
        <v>911080.63</v>
      </c>
      <c r="AE41" s="39">
        <v>176249.82</v>
      </c>
      <c r="AF41" s="39">
        <v>140</v>
      </c>
      <c r="AG41" s="64">
        <f t="shared" si="2"/>
        <v>753170.3</v>
      </c>
      <c r="AH41" s="61">
        <f t="shared" si="3"/>
        <v>882.48</v>
      </c>
      <c r="AI41" s="63">
        <f t="shared" si="4"/>
        <v>752287.82000000007</v>
      </c>
      <c r="AJ41" s="66">
        <f t="shared" si="5"/>
        <v>1557329.8599999999</v>
      </c>
      <c r="AK41" s="52">
        <f t="shared" si="6"/>
        <v>1959561.45</v>
      </c>
      <c r="AL41" s="56">
        <f t="shared" si="7"/>
        <v>-402231.59000000008</v>
      </c>
    </row>
    <row r="42" spans="1:38">
      <c r="A42" s="1" t="s">
        <v>967</v>
      </c>
      <c r="B42" s="1" t="s">
        <v>969</v>
      </c>
      <c r="C42" s="100">
        <v>3377</v>
      </c>
      <c r="D42" s="1" t="s">
        <v>991</v>
      </c>
      <c r="E42" s="1" t="s">
        <v>991</v>
      </c>
      <c r="F42" s="38">
        <v>927278.36</v>
      </c>
      <c r="G42" s="38">
        <v>0</v>
      </c>
      <c r="H42" s="38">
        <v>88324.34</v>
      </c>
      <c r="J42" s="137">
        <v>442229.88</v>
      </c>
      <c r="K42" s="137">
        <v>131208.57</v>
      </c>
      <c r="P42" s="62">
        <v>105794.78</v>
      </c>
      <c r="S42" s="137">
        <v>36744.1</v>
      </c>
      <c r="T42" s="137">
        <v>1262156.06</v>
      </c>
      <c r="V42" s="35">
        <v>1090849.6599999999</v>
      </c>
      <c r="W42" s="35">
        <v>129775</v>
      </c>
      <c r="X42" s="35">
        <v>1407.82</v>
      </c>
      <c r="Y42" s="35">
        <v>1040640</v>
      </c>
      <c r="AA42" s="39">
        <v>1338194</v>
      </c>
      <c r="AD42" s="39">
        <v>535402.81000000006</v>
      </c>
      <c r="AE42" s="39">
        <v>157437.46</v>
      </c>
      <c r="AF42" s="39">
        <v>47292</v>
      </c>
      <c r="AG42" s="64">
        <f t="shared" si="2"/>
        <v>1015602.7</v>
      </c>
      <c r="AH42" s="61">
        <f t="shared" si="3"/>
        <v>105794.78</v>
      </c>
      <c r="AI42" s="63">
        <f t="shared" si="4"/>
        <v>909807.91999999993</v>
      </c>
      <c r="AJ42" s="66">
        <f t="shared" si="5"/>
        <v>2262672.48</v>
      </c>
      <c r="AK42" s="52">
        <f t="shared" si="6"/>
        <v>2078326.27</v>
      </c>
      <c r="AL42" s="56">
        <f t="shared" si="7"/>
        <v>184346.20999999996</v>
      </c>
    </row>
    <row r="43" spans="1:38">
      <c r="A43" s="1" t="s">
        <v>967</v>
      </c>
      <c r="B43" s="1" t="s">
        <v>969</v>
      </c>
      <c r="C43" s="100">
        <v>5823</v>
      </c>
      <c r="D43" s="1" t="s">
        <v>992</v>
      </c>
      <c r="E43" s="1" t="s">
        <v>992</v>
      </c>
      <c r="F43" s="38">
        <v>118356.84</v>
      </c>
      <c r="G43" s="38">
        <v>56927.519999999997</v>
      </c>
      <c r="H43" s="38">
        <v>270718.08000000002</v>
      </c>
      <c r="J43" s="137">
        <v>568230.46</v>
      </c>
      <c r="K43" s="137">
        <v>69945.59</v>
      </c>
      <c r="P43" s="62">
        <v>133.51</v>
      </c>
      <c r="S43" s="137">
        <v>-500122.61</v>
      </c>
      <c r="T43" s="137">
        <v>1683339.65</v>
      </c>
      <c r="V43" s="35">
        <v>976393.76</v>
      </c>
      <c r="W43" s="35">
        <v>75000</v>
      </c>
      <c r="X43" s="35">
        <v>144.66999999999999</v>
      </c>
      <c r="Y43" s="35">
        <v>455220</v>
      </c>
      <c r="AA43" s="39">
        <v>769771</v>
      </c>
      <c r="AD43" s="39">
        <v>624719.99</v>
      </c>
      <c r="AE43" s="39">
        <v>211439.5</v>
      </c>
      <c r="AG43" s="64">
        <f t="shared" si="2"/>
        <v>446002.44</v>
      </c>
      <c r="AH43" s="61">
        <f t="shared" si="3"/>
        <v>133.51</v>
      </c>
      <c r="AI43" s="63">
        <f t="shared" si="4"/>
        <v>445868.93</v>
      </c>
      <c r="AJ43" s="66">
        <f t="shared" si="5"/>
        <v>1506758.43</v>
      </c>
      <c r="AK43" s="52">
        <f t="shared" si="6"/>
        <v>1605930.49</v>
      </c>
      <c r="AL43" s="56">
        <f t="shared" si="7"/>
        <v>-99172.060000000056</v>
      </c>
    </row>
    <row r="44" spans="1:38">
      <c r="A44" s="1" t="s">
        <v>967</v>
      </c>
      <c r="B44" s="1" t="s">
        <v>969</v>
      </c>
      <c r="C44" s="100">
        <v>2905</v>
      </c>
      <c r="D44" s="1" t="s">
        <v>993</v>
      </c>
      <c r="E44" s="1" t="s">
        <v>993</v>
      </c>
      <c r="F44" s="38">
        <v>740076.21</v>
      </c>
      <c r="G44" s="38">
        <v>5550</v>
      </c>
      <c r="H44" s="38">
        <v>161227.48000000001</v>
      </c>
      <c r="J44" s="137">
        <v>504610.45</v>
      </c>
      <c r="K44" s="137">
        <v>24457.09</v>
      </c>
      <c r="P44" s="62">
        <v>1744.35</v>
      </c>
      <c r="S44" s="137">
        <v>-951102.76</v>
      </c>
      <c r="T44" s="137">
        <v>2224890.19</v>
      </c>
      <c r="V44" s="35">
        <v>1005676.41</v>
      </c>
      <c r="W44" s="35">
        <v>20000</v>
      </c>
      <c r="X44" s="35">
        <v>1468.96</v>
      </c>
      <c r="Y44" s="35">
        <v>794845</v>
      </c>
      <c r="AA44" s="39">
        <v>956075</v>
      </c>
      <c r="AB44" s="39">
        <v>8400</v>
      </c>
      <c r="AD44" s="39">
        <v>576306.88</v>
      </c>
      <c r="AE44" s="39">
        <v>120819.04</v>
      </c>
      <c r="AG44" s="64">
        <f t="shared" si="2"/>
        <v>906853.69</v>
      </c>
      <c r="AH44" s="61">
        <f t="shared" si="3"/>
        <v>1744.35</v>
      </c>
      <c r="AI44" s="63">
        <f t="shared" si="4"/>
        <v>905109.34</v>
      </c>
      <c r="AJ44" s="66">
        <f t="shared" si="5"/>
        <v>1821990.37</v>
      </c>
      <c r="AK44" s="52">
        <f t="shared" si="6"/>
        <v>1661600.92</v>
      </c>
      <c r="AL44" s="56">
        <f t="shared" si="7"/>
        <v>160389.45000000019</v>
      </c>
    </row>
    <row r="45" spans="1:38">
      <c r="A45" s="1" t="s">
        <v>967</v>
      </c>
      <c r="B45" s="1" t="s">
        <v>969</v>
      </c>
      <c r="C45" s="100">
        <v>2625</v>
      </c>
      <c r="D45" s="1" t="s">
        <v>994</v>
      </c>
      <c r="E45" s="1" t="s">
        <v>994</v>
      </c>
      <c r="F45" s="38">
        <v>328907.86</v>
      </c>
      <c r="G45" s="38">
        <v>26293.57</v>
      </c>
      <c r="H45" s="38">
        <v>63653.79</v>
      </c>
      <c r="J45" s="137">
        <v>2118481.2400000002</v>
      </c>
      <c r="K45" s="137">
        <v>1109096.1499999999</v>
      </c>
      <c r="P45" s="62">
        <v>35405.589999999997</v>
      </c>
      <c r="S45" s="137">
        <v>2978829.56</v>
      </c>
      <c r="V45" s="35">
        <v>1576834.82</v>
      </c>
      <c r="W45" s="35">
        <v>72850</v>
      </c>
      <c r="X45" s="35">
        <v>444.62</v>
      </c>
      <c r="Y45" s="35">
        <v>974160</v>
      </c>
      <c r="AA45" s="39">
        <v>1131221</v>
      </c>
      <c r="AB45" s="39">
        <v>9428</v>
      </c>
      <c r="AC45" s="39">
        <v>23352</v>
      </c>
      <c r="AD45" s="39">
        <v>444302.7</v>
      </c>
      <c r="AE45" s="39">
        <v>370488.28</v>
      </c>
      <c r="AF45" s="39">
        <v>13300</v>
      </c>
      <c r="AG45" s="64">
        <f t="shared" si="2"/>
        <v>418855.22</v>
      </c>
      <c r="AH45" s="61">
        <f t="shared" si="3"/>
        <v>35405.589999999997</v>
      </c>
      <c r="AI45" s="63">
        <f t="shared" si="4"/>
        <v>383449.63</v>
      </c>
      <c r="AJ45" s="66">
        <f t="shared" si="5"/>
        <v>2624289.4400000004</v>
      </c>
      <c r="AK45" s="52">
        <f t="shared" si="6"/>
        <v>1992091.98</v>
      </c>
      <c r="AL45" s="56">
        <f t="shared" si="7"/>
        <v>632197.46000000043</v>
      </c>
    </row>
    <row r="46" spans="1:38">
      <c r="A46" s="1" t="s">
        <v>996</v>
      </c>
      <c r="B46" s="1" t="s">
        <v>997</v>
      </c>
      <c r="C46" s="100">
        <v>5998</v>
      </c>
      <c r="D46" s="1" t="s">
        <v>999</v>
      </c>
      <c r="E46" s="1" t="s">
        <v>999</v>
      </c>
      <c r="F46" s="38">
        <v>616918.34</v>
      </c>
      <c r="G46" s="38">
        <v>30000</v>
      </c>
      <c r="H46" s="38">
        <v>61616.28</v>
      </c>
      <c r="J46" s="137">
        <v>1476176.33</v>
      </c>
      <c r="K46" s="137">
        <v>378062.69</v>
      </c>
      <c r="O46" s="62">
        <v>9225</v>
      </c>
      <c r="P46" s="62">
        <v>100.74</v>
      </c>
      <c r="S46" s="137">
        <v>1922310.49</v>
      </c>
      <c r="T46" s="137">
        <v>721555.06</v>
      </c>
      <c r="V46" s="35">
        <v>1360810.83</v>
      </c>
      <c r="W46" s="35">
        <v>15775</v>
      </c>
      <c r="X46" s="35">
        <v>956.41</v>
      </c>
      <c r="Y46" s="35">
        <v>1109907.3</v>
      </c>
      <c r="Z46" s="35">
        <v>100400</v>
      </c>
      <c r="AA46" s="39">
        <v>1751078.3</v>
      </c>
      <c r="AB46" s="39">
        <v>31740</v>
      </c>
      <c r="AD46" s="39">
        <v>637125.49</v>
      </c>
      <c r="AE46" s="39">
        <v>258323.4</v>
      </c>
      <c r="AG46" s="64">
        <f t="shared" si="2"/>
        <v>708534.62</v>
      </c>
      <c r="AH46" s="61">
        <f t="shared" si="3"/>
        <v>9325.74</v>
      </c>
      <c r="AI46" s="63">
        <f t="shared" si="4"/>
        <v>699208.88</v>
      </c>
      <c r="AJ46" s="66">
        <f t="shared" si="5"/>
        <v>2587849.54</v>
      </c>
      <c r="AK46" s="52">
        <f t="shared" si="6"/>
        <v>2678267.19</v>
      </c>
      <c r="AL46" s="56">
        <f t="shared" si="7"/>
        <v>-90417.649999999907</v>
      </c>
    </row>
    <row r="47" spans="1:38">
      <c r="A47" s="1" t="s">
        <v>996</v>
      </c>
      <c r="B47" s="1" t="s">
        <v>997</v>
      </c>
      <c r="C47" s="100">
        <v>5715</v>
      </c>
      <c r="D47" s="1" t="s">
        <v>1000</v>
      </c>
      <c r="E47" s="1" t="s">
        <v>1000</v>
      </c>
      <c r="F47" s="38">
        <v>886346.45</v>
      </c>
      <c r="G47" s="38">
        <v>14400</v>
      </c>
      <c r="H47" s="38">
        <v>60122.92</v>
      </c>
      <c r="J47" s="137">
        <v>189137.57</v>
      </c>
      <c r="K47" s="137">
        <v>285417.44</v>
      </c>
      <c r="O47" s="62">
        <v>122700</v>
      </c>
      <c r="P47" s="62">
        <v>60.64</v>
      </c>
      <c r="S47" s="137">
        <v>-365570.77</v>
      </c>
      <c r="T47" s="137">
        <v>1541680.81</v>
      </c>
      <c r="V47" s="35">
        <v>2010542.29</v>
      </c>
      <c r="W47" s="35">
        <v>14000</v>
      </c>
      <c r="X47" s="35">
        <v>803.45</v>
      </c>
      <c r="Y47" s="35">
        <v>1193603.01</v>
      </c>
      <c r="Z47" s="35">
        <v>96305</v>
      </c>
      <c r="AA47" s="39">
        <v>2108591.0099999998</v>
      </c>
      <c r="AB47" s="39">
        <v>36360</v>
      </c>
      <c r="AD47" s="39">
        <v>787391.63</v>
      </c>
      <c r="AE47" s="39">
        <v>246357.41</v>
      </c>
      <c r="AG47" s="64">
        <f t="shared" si="2"/>
        <v>960869.37</v>
      </c>
      <c r="AH47" s="61">
        <f t="shared" si="3"/>
        <v>122760.64</v>
      </c>
      <c r="AI47" s="63">
        <f t="shared" si="4"/>
        <v>838108.73</v>
      </c>
      <c r="AJ47" s="66">
        <f t="shared" si="5"/>
        <v>3315253.75</v>
      </c>
      <c r="AK47" s="52">
        <f t="shared" si="6"/>
        <v>3178700.05</v>
      </c>
      <c r="AL47" s="56">
        <f t="shared" si="7"/>
        <v>136553.70000000019</v>
      </c>
    </row>
    <row r="48" spans="1:38">
      <c r="A48" s="1" t="s">
        <v>996</v>
      </c>
      <c r="B48" s="1" t="s">
        <v>997</v>
      </c>
      <c r="C48" s="100">
        <v>4035</v>
      </c>
      <c r="D48" s="1" t="s">
        <v>1001</v>
      </c>
      <c r="E48" s="1" t="s">
        <v>1001</v>
      </c>
      <c r="F48" s="38">
        <v>727835.35</v>
      </c>
      <c r="G48" s="38">
        <v>0</v>
      </c>
      <c r="H48" s="38">
        <v>54651.34</v>
      </c>
      <c r="J48" s="137">
        <v>1030392.23</v>
      </c>
      <c r="K48" s="137">
        <v>731245.07</v>
      </c>
      <c r="P48" s="62">
        <v>53518.57</v>
      </c>
      <c r="S48" s="137">
        <v>-1197917.72</v>
      </c>
      <c r="T48" s="137">
        <v>3101072.39</v>
      </c>
      <c r="V48" s="35">
        <v>1892131.85</v>
      </c>
      <c r="X48" s="35">
        <v>950.81</v>
      </c>
      <c r="Y48" s="35">
        <v>1879536.3</v>
      </c>
      <c r="Z48" s="35">
        <v>83000</v>
      </c>
      <c r="AA48" s="39">
        <v>2534983.2999999998</v>
      </c>
      <c r="AB48" s="39">
        <v>46654</v>
      </c>
      <c r="AD48" s="39">
        <v>467003.15</v>
      </c>
      <c r="AE48" s="39">
        <v>219527.76</v>
      </c>
      <c r="AG48" s="64">
        <f t="shared" si="2"/>
        <v>782486.69</v>
      </c>
      <c r="AH48" s="61">
        <f t="shared" si="3"/>
        <v>53518.57</v>
      </c>
      <c r="AI48" s="63">
        <f t="shared" si="4"/>
        <v>728968.12</v>
      </c>
      <c r="AJ48" s="66">
        <f t="shared" si="5"/>
        <v>3855618.96</v>
      </c>
      <c r="AK48" s="52">
        <f t="shared" si="6"/>
        <v>3268168.21</v>
      </c>
      <c r="AL48" s="56">
        <f t="shared" si="7"/>
        <v>587450.75</v>
      </c>
    </row>
    <row r="49" spans="1:38">
      <c r="A49" s="1" t="s">
        <v>996</v>
      </c>
      <c r="B49" s="1" t="s">
        <v>997</v>
      </c>
      <c r="C49" s="100">
        <v>2694</v>
      </c>
      <c r="D49" s="1" t="s">
        <v>1002</v>
      </c>
      <c r="E49" s="1" t="s">
        <v>1002</v>
      </c>
      <c r="F49" s="38">
        <v>302488.73</v>
      </c>
      <c r="G49" s="38">
        <v>0</v>
      </c>
      <c r="H49" s="38">
        <v>65901.02</v>
      </c>
      <c r="J49" s="137">
        <v>2138473.5699999998</v>
      </c>
      <c r="K49" s="137">
        <v>247849.33</v>
      </c>
      <c r="O49" s="62">
        <v>55405</v>
      </c>
      <c r="P49" s="62">
        <v>121.02</v>
      </c>
      <c r="S49" s="137">
        <v>-18684.240000000002</v>
      </c>
      <c r="T49" s="137">
        <v>2713140.37</v>
      </c>
      <c r="V49" s="35">
        <v>1193644.8899999999</v>
      </c>
      <c r="W49" s="35">
        <v>54900</v>
      </c>
      <c r="X49" s="35">
        <v>146.06</v>
      </c>
      <c r="Y49" s="35">
        <v>981022.6</v>
      </c>
      <c r="Z49" s="35">
        <v>81600</v>
      </c>
      <c r="AA49" s="39">
        <v>1564032.6</v>
      </c>
      <c r="AB49" s="39">
        <v>6550</v>
      </c>
      <c r="AD49" s="39">
        <v>461276.21</v>
      </c>
      <c r="AE49" s="39">
        <v>274724.24</v>
      </c>
      <c r="AG49" s="64">
        <f t="shared" si="2"/>
        <v>368389.75</v>
      </c>
      <c r="AH49" s="61">
        <f t="shared" si="3"/>
        <v>55526.02</v>
      </c>
      <c r="AI49" s="63">
        <f t="shared" si="4"/>
        <v>312863.73</v>
      </c>
      <c r="AJ49" s="66">
        <f t="shared" si="5"/>
        <v>2311313.5499999998</v>
      </c>
      <c r="AK49" s="52">
        <f t="shared" si="6"/>
        <v>2306583.0499999998</v>
      </c>
      <c r="AL49" s="56">
        <f t="shared" si="7"/>
        <v>4730.5</v>
      </c>
    </row>
    <row r="50" spans="1:38">
      <c r="A50" s="1" t="s">
        <v>996</v>
      </c>
      <c r="B50" s="1" t="s">
        <v>997</v>
      </c>
      <c r="C50" s="100">
        <v>4634</v>
      </c>
      <c r="D50" s="1" t="s">
        <v>1003</v>
      </c>
      <c r="E50" s="1" t="s">
        <v>1003</v>
      </c>
      <c r="F50" s="38">
        <v>870857.93</v>
      </c>
      <c r="G50" s="38">
        <v>0</v>
      </c>
      <c r="H50" s="38">
        <v>58492.42</v>
      </c>
      <c r="J50" s="137">
        <v>291647.71999999997</v>
      </c>
      <c r="K50" s="137">
        <v>223388.22</v>
      </c>
      <c r="M50" s="62">
        <v>48502.5</v>
      </c>
      <c r="O50" s="62">
        <v>290912</v>
      </c>
      <c r="P50" s="62">
        <v>3888.16</v>
      </c>
      <c r="S50" s="137">
        <v>-900852.76</v>
      </c>
      <c r="T50" s="137">
        <v>2152655.08</v>
      </c>
      <c r="V50" s="35">
        <v>1981200.85</v>
      </c>
      <c r="W50" s="35">
        <v>27750</v>
      </c>
      <c r="X50" s="35">
        <v>1317</v>
      </c>
      <c r="Y50" s="35">
        <v>1121980.8999999999</v>
      </c>
      <c r="Z50" s="35">
        <v>2249420</v>
      </c>
      <c r="AA50" s="39">
        <v>2174438.9</v>
      </c>
      <c r="AB50" s="39">
        <v>33955</v>
      </c>
      <c r="AD50" s="39">
        <v>3125714.67</v>
      </c>
      <c r="AE50" s="39">
        <v>198278.87</v>
      </c>
      <c r="AG50" s="64">
        <f t="shared" si="2"/>
        <v>929350.35000000009</v>
      </c>
      <c r="AH50" s="61">
        <f t="shared" si="3"/>
        <v>343302.66</v>
      </c>
      <c r="AI50" s="63">
        <f t="shared" si="4"/>
        <v>586047.69000000018</v>
      </c>
      <c r="AJ50" s="66">
        <f t="shared" si="5"/>
        <v>5381668.75</v>
      </c>
      <c r="AK50" s="52">
        <f t="shared" si="6"/>
        <v>5532387.4400000004</v>
      </c>
      <c r="AL50" s="56">
        <f t="shared" si="7"/>
        <v>-150718.69000000041</v>
      </c>
    </row>
    <row r="51" spans="1:38">
      <c r="A51" s="1" t="s">
        <v>996</v>
      </c>
      <c r="B51" s="1" t="s">
        <v>997</v>
      </c>
      <c r="C51" s="100">
        <v>3717</v>
      </c>
      <c r="D51" s="1" t="s">
        <v>1004</v>
      </c>
      <c r="E51" s="1" t="s">
        <v>1004</v>
      </c>
      <c r="F51" s="38">
        <v>430094.62</v>
      </c>
      <c r="G51" s="38">
        <v>0</v>
      </c>
      <c r="H51" s="38">
        <v>32733.21</v>
      </c>
      <c r="J51" s="137">
        <v>600218.06000000006</v>
      </c>
      <c r="K51" s="137">
        <v>364362.61</v>
      </c>
      <c r="O51" s="62">
        <v>43500</v>
      </c>
      <c r="P51" s="62">
        <v>72.31</v>
      </c>
      <c r="S51" s="137">
        <v>-1486728.88</v>
      </c>
      <c r="T51" s="137">
        <v>2872107.81</v>
      </c>
      <c r="V51" s="35">
        <v>1373827.29</v>
      </c>
      <c r="X51" s="35">
        <v>593.70000000000005</v>
      </c>
      <c r="Y51" s="35">
        <v>899049.2</v>
      </c>
      <c r="Z51" s="35">
        <v>74600</v>
      </c>
      <c r="AA51" s="39">
        <v>1602503.2</v>
      </c>
      <c r="AB51" s="39">
        <v>23680</v>
      </c>
      <c r="AD51" s="39">
        <v>466233.16</v>
      </c>
      <c r="AE51" s="39">
        <v>257196.57</v>
      </c>
      <c r="AG51" s="64">
        <f t="shared" si="2"/>
        <v>462827.83</v>
      </c>
      <c r="AH51" s="61">
        <f t="shared" si="3"/>
        <v>43572.31</v>
      </c>
      <c r="AI51" s="63">
        <f t="shared" si="4"/>
        <v>419255.52</v>
      </c>
      <c r="AJ51" s="66">
        <f t="shared" si="5"/>
        <v>2348070.19</v>
      </c>
      <c r="AK51" s="52">
        <f t="shared" si="6"/>
        <v>2349612.9299999997</v>
      </c>
      <c r="AL51" s="56">
        <f t="shared" si="7"/>
        <v>-1542.7399999997579</v>
      </c>
    </row>
    <row r="52" spans="1:38">
      <c r="A52" s="1" t="s">
        <v>1006</v>
      </c>
      <c r="B52" s="1" t="s">
        <v>1007</v>
      </c>
      <c r="C52" s="100">
        <v>4146</v>
      </c>
      <c r="D52" s="1" t="s">
        <v>1008</v>
      </c>
      <c r="E52" s="1" t="s">
        <v>1008</v>
      </c>
      <c r="F52" s="38">
        <v>572461.41</v>
      </c>
      <c r="G52" s="38">
        <v>0</v>
      </c>
      <c r="H52" s="38">
        <v>18450.830000000002</v>
      </c>
      <c r="J52" s="137">
        <v>533604.03</v>
      </c>
      <c r="K52" s="137">
        <v>110965.02</v>
      </c>
      <c r="P52" s="62">
        <v>53129.5</v>
      </c>
      <c r="S52" s="137">
        <v>-1125704.79</v>
      </c>
      <c r="T52" s="137">
        <v>2033236.3</v>
      </c>
      <c r="V52" s="35">
        <v>1547298.33</v>
      </c>
      <c r="X52" s="35">
        <v>475.8</v>
      </c>
      <c r="Y52" s="35">
        <v>716310</v>
      </c>
      <c r="AA52" s="39">
        <v>1425083</v>
      </c>
      <c r="AD52" s="39">
        <v>439430.32</v>
      </c>
      <c r="AE52" s="39">
        <v>124750.53</v>
      </c>
      <c r="AG52" s="64">
        <f t="shared" si="2"/>
        <v>590912.24</v>
      </c>
      <c r="AH52" s="61">
        <f t="shared" si="3"/>
        <v>53129.5</v>
      </c>
      <c r="AI52" s="63">
        <f t="shared" si="4"/>
        <v>537782.74</v>
      </c>
      <c r="AJ52" s="66">
        <f t="shared" si="5"/>
        <v>2264084.13</v>
      </c>
      <c r="AK52" s="52">
        <f t="shared" si="6"/>
        <v>1989263.85</v>
      </c>
      <c r="AL52" s="56">
        <f t="shared" si="7"/>
        <v>274820.2799999998</v>
      </c>
    </row>
    <row r="53" spans="1:38">
      <c r="A53" s="1" t="s">
        <v>1006</v>
      </c>
      <c r="B53" s="1" t="s">
        <v>1007</v>
      </c>
      <c r="C53" s="100">
        <v>4321</v>
      </c>
      <c r="D53" s="1" t="s">
        <v>1009</v>
      </c>
      <c r="E53" s="1" t="s">
        <v>1009</v>
      </c>
      <c r="F53" s="38">
        <v>397625.42</v>
      </c>
      <c r="G53" s="38">
        <v>0</v>
      </c>
      <c r="H53" s="38">
        <v>51830.63</v>
      </c>
      <c r="J53" s="137">
        <v>2227602.96</v>
      </c>
      <c r="K53" s="137">
        <v>690516.63</v>
      </c>
      <c r="P53" s="62">
        <v>66188.42</v>
      </c>
      <c r="S53" s="137">
        <v>2865315.57</v>
      </c>
      <c r="T53" s="137">
        <v>575288.56999999995</v>
      </c>
      <c r="V53" s="35">
        <v>1507385.81</v>
      </c>
      <c r="X53" s="35">
        <v>633.07000000000005</v>
      </c>
      <c r="Y53" s="35">
        <v>526950</v>
      </c>
      <c r="AA53" s="39">
        <v>1127394</v>
      </c>
      <c r="AC53" s="39">
        <v>10640</v>
      </c>
      <c r="AD53" s="39">
        <v>754134.28</v>
      </c>
      <c r="AE53" s="39">
        <v>282017.52</v>
      </c>
      <c r="AG53" s="64">
        <f t="shared" si="2"/>
        <v>449456.05</v>
      </c>
      <c r="AH53" s="61">
        <f t="shared" si="3"/>
        <v>66188.42</v>
      </c>
      <c r="AI53" s="63">
        <f t="shared" si="4"/>
        <v>383267.63</v>
      </c>
      <c r="AJ53" s="66">
        <f t="shared" si="5"/>
        <v>2034968.8800000001</v>
      </c>
      <c r="AK53" s="52">
        <f t="shared" si="6"/>
        <v>2174185.7999999998</v>
      </c>
      <c r="AL53" s="56">
        <f t="shared" si="7"/>
        <v>-139216.91999999969</v>
      </c>
    </row>
    <row r="54" spans="1:38">
      <c r="A54" s="1" t="s">
        <v>1006</v>
      </c>
      <c r="B54" s="1" t="s">
        <v>1007</v>
      </c>
      <c r="C54" s="100">
        <v>4397</v>
      </c>
      <c r="D54" s="1" t="s">
        <v>1010</v>
      </c>
      <c r="E54" s="1" t="s">
        <v>1010</v>
      </c>
      <c r="F54" s="38">
        <v>638166.31999999995</v>
      </c>
      <c r="G54" s="38">
        <v>0</v>
      </c>
      <c r="H54" s="38">
        <v>13659.45</v>
      </c>
      <c r="J54" s="137">
        <v>2670088.2999999998</v>
      </c>
      <c r="K54" s="137">
        <v>198004.86</v>
      </c>
      <c r="P54" s="62">
        <v>60529.26</v>
      </c>
      <c r="S54" s="137">
        <v>2202184.7999999998</v>
      </c>
      <c r="T54" s="137">
        <v>1317062.58</v>
      </c>
      <c r="V54" s="35">
        <v>1163613.6499999999</v>
      </c>
      <c r="X54" s="35">
        <v>870.26</v>
      </c>
      <c r="Y54" s="35">
        <v>888930</v>
      </c>
      <c r="AA54" s="39">
        <v>1435031</v>
      </c>
      <c r="AD54" s="39">
        <v>430031.15</v>
      </c>
      <c r="AE54" s="39">
        <v>248209.47</v>
      </c>
      <c r="AG54" s="64">
        <f t="shared" si="2"/>
        <v>651825.7699999999</v>
      </c>
      <c r="AH54" s="61">
        <f t="shared" si="3"/>
        <v>60529.26</v>
      </c>
      <c r="AI54" s="63">
        <f t="shared" si="4"/>
        <v>591296.50999999989</v>
      </c>
      <c r="AJ54" s="66">
        <f t="shared" si="5"/>
        <v>2053413.91</v>
      </c>
      <c r="AK54" s="52">
        <f t="shared" si="6"/>
        <v>2113271.62</v>
      </c>
      <c r="AL54" s="56">
        <f t="shared" si="7"/>
        <v>-59857.710000000196</v>
      </c>
    </row>
    <row r="55" spans="1:38">
      <c r="A55" s="1" t="s">
        <v>1006</v>
      </c>
      <c r="B55" s="1" t="s">
        <v>1007</v>
      </c>
      <c r="C55" s="100">
        <v>3526</v>
      </c>
      <c r="D55" s="1" t="s">
        <v>1011</v>
      </c>
      <c r="E55" s="1" t="s">
        <v>1011</v>
      </c>
      <c r="F55" s="38">
        <v>415008.36</v>
      </c>
      <c r="G55" s="38">
        <v>15000</v>
      </c>
      <c r="H55" s="38">
        <v>48661.27</v>
      </c>
      <c r="J55" s="137">
        <v>243129.06</v>
      </c>
      <c r="K55" s="137">
        <v>415214.13</v>
      </c>
      <c r="P55" s="62">
        <v>64639.44</v>
      </c>
      <c r="S55" s="137">
        <v>-1213971.79</v>
      </c>
      <c r="T55" s="137">
        <v>2202516.2599999998</v>
      </c>
      <c r="V55" s="35">
        <v>1348123.04</v>
      </c>
      <c r="X55" s="35">
        <v>292.02</v>
      </c>
      <c r="Y55" s="35">
        <v>493920</v>
      </c>
      <c r="AA55" s="39">
        <v>990971</v>
      </c>
      <c r="AD55" s="39">
        <v>552122.4</v>
      </c>
      <c r="AE55" s="39">
        <v>215412.75</v>
      </c>
      <c r="AG55" s="64">
        <f t="shared" si="2"/>
        <v>478669.63</v>
      </c>
      <c r="AH55" s="61">
        <f t="shared" si="3"/>
        <v>64639.44</v>
      </c>
      <c r="AI55" s="63">
        <f t="shared" si="4"/>
        <v>414030.19</v>
      </c>
      <c r="AJ55" s="66">
        <f t="shared" si="5"/>
        <v>1842335.06</v>
      </c>
      <c r="AK55" s="52">
        <f t="shared" si="6"/>
        <v>1758506.15</v>
      </c>
      <c r="AL55" s="56">
        <f t="shared" si="7"/>
        <v>83828.910000000149</v>
      </c>
    </row>
    <row r="56" spans="1:38">
      <c r="A56" s="1" t="s">
        <v>1006</v>
      </c>
      <c r="B56" s="1" t="s">
        <v>1007</v>
      </c>
      <c r="C56" s="100">
        <v>3611</v>
      </c>
      <c r="D56" s="1" t="s">
        <v>1012</v>
      </c>
      <c r="E56" s="1" t="s">
        <v>1012</v>
      </c>
      <c r="F56" s="38">
        <v>430550.68</v>
      </c>
      <c r="G56" s="38">
        <v>33150</v>
      </c>
      <c r="H56" s="38">
        <v>20536</v>
      </c>
      <c r="J56" s="137">
        <v>517376.03</v>
      </c>
      <c r="K56" s="137">
        <v>141607.79</v>
      </c>
      <c r="P56" s="62">
        <v>1542.65</v>
      </c>
      <c r="S56" s="137">
        <v>-1102537.53</v>
      </c>
      <c r="T56" s="137">
        <v>2224684.62</v>
      </c>
      <c r="V56" s="35">
        <v>1224674.77</v>
      </c>
      <c r="X56" s="35">
        <v>488.18</v>
      </c>
      <c r="Y56" s="35">
        <v>323910</v>
      </c>
      <c r="AA56" s="39">
        <v>879951</v>
      </c>
      <c r="AD56" s="39">
        <v>415428.38</v>
      </c>
      <c r="AE56" s="39">
        <v>234162.81</v>
      </c>
      <c r="AG56" s="64">
        <f t="shared" si="2"/>
        <v>484236.68</v>
      </c>
      <c r="AH56" s="61">
        <f t="shared" si="3"/>
        <v>1542.65</v>
      </c>
      <c r="AI56" s="63">
        <f t="shared" si="4"/>
        <v>482694.02999999997</v>
      </c>
      <c r="AJ56" s="66">
        <f t="shared" si="5"/>
        <v>1549072.95</v>
      </c>
      <c r="AK56" s="52">
        <f t="shared" si="6"/>
        <v>1529542.19</v>
      </c>
      <c r="AL56" s="56">
        <f t="shared" si="7"/>
        <v>19530.760000000009</v>
      </c>
    </row>
    <row r="57" spans="1:38">
      <c r="A57" s="1" t="s">
        <v>1014</v>
      </c>
      <c r="B57" s="1" t="s">
        <v>1016</v>
      </c>
      <c r="C57" s="100">
        <v>5502</v>
      </c>
      <c r="D57" s="1" t="s">
        <v>1018</v>
      </c>
      <c r="E57" s="1" t="s">
        <v>1018</v>
      </c>
      <c r="F57" s="38">
        <v>864847.43</v>
      </c>
      <c r="G57" s="38">
        <v>4500</v>
      </c>
      <c r="H57" s="38">
        <v>33381.74</v>
      </c>
      <c r="J57" s="137">
        <v>109981.72</v>
      </c>
      <c r="K57" s="137">
        <v>357877.24</v>
      </c>
      <c r="L57" s="62">
        <v>42957.14</v>
      </c>
      <c r="M57" s="62">
        <v>12820</v>
      </c>
      <c r="P57" s="62">
        <v>117308.5</v>
      </c>
      <c r="T57" s="137">
        <v>916898.58</v>
      </c>
      <c r="V57" s="35">
        <v>1576249.89</v>
      </c>
      <c r="X57" s="35">
        <v>910.49</v>
      </c>
      <c r="Y57" s="35">
        <v>1604300</v>
      </c>
      <c r="Z57" s="35">
        <v>9000</v>
      </c>
      <c r="AA57" s="39">
        <v>2311410.9300000002</v>
      </c>
      <c r="AC57" s="39">
        <v>96044</v>
      </c>
      <c r="AD57" s="39">
        <v>394556.03</v>
      </c>
      <c r="AE57" s="39">
        <v>107845.51</v>
      </c>
      <c r="AG57" s="64">
        <f t="shared" si="2"/>
        <v>902729.17</v>
      </c>
      <c r="AH57" s="61">
        <f t="shared" si="3"/>
        <v>173085.64</v>
      </c>
      <c r="AI57" s="63">
        <f t="shared" si="4"/>
        <v>729643.53</v>
      </c>
      <c r="AJ57" s="66">
        <f t="shared" si="5"/>
        <v>3190460.38</v>
      </c>
      <c r="AK57" s="52">
        <f t="shared" si="6"/>
        <v>2909856.4699999997</v>
      </c>
      <c r="AL57" s="56">
        <f t="shared" si="7"/>
        <v>280603.91000000015</v>
      </c>
    </row>
    <row r="58" spans="1:38">
      <c r="A58" s="1" t="s">
        <v>1014</v>
      </c>
      <c r="B58" s="1" t="s">
        <v>1016</v>
      </c>
      <c r="C58" s="100">
        <v>5423</v>
      </c>
      <c r="D58" s="1" t="s">
        <v>1019</v>
      </c>
      <c r="E58" s="1" t="s">
        <v>1019</v>
      </c>
      <c r="F58" s="38">
        <v>412034.3</v>
      </c>
      <c r="G58" s="38">
        <v>0</v>
      </c>
      <c r="H58" s="38">
        <v>34092.589999999997</v>
      </c>
      <c r="J58" s="137">
        <v>1389428.05</v>
      </c>
      <c r="K58" s="137">
        <v>531432.02</v>
      </c>
      <c r="L58" s="62">
        <v>1408.23</v>
      </c>
      <c r="M58" s="62">
        <v>17400</v>
      </c>
      <c r="P58" s="62">
        <v>163048.1</v>
      </c>
      <c r="T58" s="137">
        <v>2274291.7999999998</v>
      </c>
      <c r="V58" s="35">
        <v>1422395.09</v>
      </c>
      <c r="X58" s="35">
        <v>880.14</v>
      </c>
      <c r="Y58" s="35">
        <v>1015100</v>
      </c>
      <c r="Z58" s="35">
        <v>9000</v>
      </c>
      <c r="AA58" s="39">
        <v>1795967</v>
      </c>
      <c r="AC58" s="39">
        <v>39800</v>
      </c>
      <c r="AD58" s="39">
        <v>583485.77</v>
      </c>
      <c r="AE58" s="39">
        <v>117283.63</v>
      </c>
      <c r="AG58" s="64">
        <f t="shared" si="2"/>
        <v>446126.89</v>
      </c>
      <c r="AH58" s="61">
        <f t="shared" si="3"/>
        <v>181856.33000000002</v>
      </c>
      <c r="AI58" s="63">
        <f t="shared" si="4"/>
        <v>264270.56</v>
      </c>
      <c r="AJ58" s="66">
        <f t="shared" si="5"/>
        <v>2447375.23</v>
      </c>
      <c r="AK58" s="52">
        <f t="shared" si="6"/>
        <v>2536536.4</v>
      </c>
      <c r="AL58" s="56">
        <f t="shared" si="7"/>
        <v>-89161.169999999925</v>
      </c>
    </row>
    <row r="59" spans="1:38">
      <c r="A59" s="1" t="s">
        <v>1014</v>
      </c>
      <c r="B59" s="1" t="s">
        <v>1016</v>
      </c>
      <c r="C59" s="100">
        <v>7718</v>
      </c>
      <c r="D59" s="1" t="s">
        <v>1020</v>
      </c>
      <c r="E59" s="1" t="s">
        <v>1020</v>
      </c>
      <c r="F59" s="38">
        <v>796019.87</v>
      </c>
      <c r="G59" s="38">
        <v>6840</v>
      </c>
      <c r="H59" s="38">
        <v>175076.86</v>
      </c>
      <c r="J59" s="137">
        <v>340193.24</v>
      </c>
      <c r="K59" s="137">
        <v>544288.18000000005</v>
      </c>
      <c r="P59" s="62">
        <v>18222.400000000001</v>
      </c>
      <c r="T59" s="137">
        <v>1171164.74</v>
      </c>
      <c r="V59" s="35">
        <v>1807423.2</v>
      </c>
      <c r="X59" s="35">
        <v>796.95</v>
      </c>
      <c r="Y59" s="35">
        <v>1354966</v>
      </c>
      <c r="Z59" s="35">
        <v>14500</v>
      </c>
      <c r="AA59" s="39">
        <v>1547817.71</v>
      </c>
      <c r="AC59" s="39">
        <v>78600</v>
      </c>
      <c r="AD59" s="39">
        <v>729357.96</v>
      </c>
      <c r="AE59" s="39">
        <v>114993.73</v>
      </c>
      <c r="AF59" s="39">
        <v>33885.74</v>
      </c>
      <c r="AG59" s="64">
        <f t="shared" si="2"/>
        <v>977936.73</v>
      </c>
      <c r="AH59" s="61">
        <f t="shared" si="3"/>
        <v>18222.400000000001</v>
      </c>
      <c r="AI59" s="63">
        <f t="shared" si="4"/>
        <v>959714.33</v>
      </c>
      <c r="AJ59" s="66">
        <f t="shared" si="5"/>
        <v>3177686.15</v>
      </c>
      <c r="AK59" s="52">
        <f t="shared" si="6"/>
        <v>2504655.14</v>
      </c>
      <c r="AL59" s="56">
        <f t="shared" si="7"/>
        <v>673031.00999999978</v>
      </c>
    </row>
    <row r="60" spans="1:38">
      <c r="A60" s="1" t="s">
        <v>1014</v>
      </c>
      <c r="B60" s="1" t="s">
        <v>1016</v>
      </c>
      <c r="C60" s="100">
        <v>3079</v>
      </c>
      <c r="D60" s="1" t="s">
        <v>1021</v>
      </c>
      <c r="E60" s="1" t="s">
        <v>1021</v>
      </c>
      <c r="F60" s="38">
        <v>113620.85</v>
      </c>
      <c r="G60" s="38">
        <v>51288.26</v>
      </c>
      <c r="H60" s="38">
        <v>54109.68</v>
      </c>
      <c r="J60" s="137">
        <v>759221.43</v>
      </c>
      <c r="K60" s="137">
        <v>503468.18</v>
      </c>
      <c r="O60" s="62">
        <v>399</v>
      </c>
      <c r="P60" s="62">
        <v>56715.99</v>
      </c>
      <c r="T60" s="137">
        <v>1325156.6499999999</v>
      </c>
      <c r="V60" s="35">
        <v>1289704.44</v>
      </c>
      <c r="X60" s="35">
        <v>200.82</v>
      </c>
      <c r="Y60" s="35">
        <v>1633180</v>
      </c>
      <c r="Z60" s="35">
        <v>7500</v>
      </c>
      <c r="AA60" s="39">
        <v>2147302</v>
      </c>
      <c r="AC60" s="39">
        <v>76195.5</v>
      </c>
      <c r="AD60" s="39">
        <v>536460.65</v>
      </c>
      <c r="AE60" s="39">
        <v>71190.350000000006</v>
      </c>
      <c r="AG60" s="64">
        <f t="shared" si="2"/>
        <v>219018.79</v>
      </c>
      <c r="AH60" s="61">
        <f t="shared" si="3"/>
        <v>57114.99</v>
      </c>
      <c r="AI60" s="63">
        <f t="shared" si="4"/>
        <v>161903.80000000002</v>
      </c>
      <c r="AJ60" s="66">
        <f t="shared" si="5"/>
        <v>2930585.26</v>
      </c>
      <c r="AK60" s="52">
        <f t="shared" si="6"/>
        <v>2831148.5</v>
      </c>
      <c r="AL60" s="56">
        <f t="shared" si="7"/>
        <v>99436.759999999776</v>
      </c>
    </row>
    <row r="61" spans="1:38">
      <c r="A61" s="1" t="s">
        <v>1014</v>
      </c>
      <c r="B61" s="1" t="s">
        <v>1016</v>
      </c>
      <c r="C61" s="100">
        <v>2599</v>
      </c>
      <c r="D61" s="1" t="s">
        <v>1022</v>
      </c>
      <c r="E61" s="1" t="s">
        <v>1022</v>
      </c>
      <c r="F61" s="38">
        <v>330459.77</v>
      </c>
      <c r="G61" s="38">
        <v>10755.82</v>
      </c>
      <c r="H61" s="38">
        <v>32730.62</v>
      </c>
      <c r="J61" s="137">
        <v>313320.45</v>
      </c>
      <c r="K61" s="137">
        <v>294469.34999999998</v>
      </c>
      <c r="L61" s="62">
        <v>7500</v>
      </c>
      <c r="P61" s="62">
        <v>17751.189999999999</v>
      </c>
      <c r="S61" s="137">
        <v>-774026.73</v>
      </c>
      <c r="T61" s="137">
        <v>1419953.5</v>
      </c>
      <c r="V61" s="35">
        <v>1149844.45</v>
      </c>
      <c r="X61" s="35">
        <v>398.08</v>
      </c>
      <c r="Y61" s="35">
        <v>1095490</v>
      </c>
      <c r="Z61" s="35">
        <v>4500</v>
      </c>
      <c r="AA61" s="39">
        <v>1499266</v>
      </c>
      <c r="AC61" s="39">
        <v>33144</v>
      </c>
      <c r="AD61" s="39">
        <v>360584.11</v>
      </c>
      <c r="AE61" s="39">
        <v>46680.37</v>
      </c>
      <c r="AG61" s="64">
        <f t="shared" si="2"/>
        <v>373946.21</v>
      </c>
      <c r="AH61" s="61">
        <f t="shared" si="3"/>
        <v>25251.19</v>
      </c>
      <c r="AI61" s="63">
        <f t="shared" si="4"/>
        <v>348695.02</v>
      </c>
      <c r="AJ61" s="66">
        <f t="shared" si="5"/>
        <v>2250232.5300000003</v>
      </c>
      <c r="AK61" s="52">
        <f t="shared" si="6"/>
        <v>1939674.48</v>
      </c>
      <c r="AL61" s="56">
        <f t="shared" si="7"/>
        <v>310558.05000000028</v>
      </c>
    </row>
    <row r="62" spans="1:38">
      <c r="A62" s="1" t="s">
        <v>1014</v>
      </c>
      <c r="B62" s="1" t="s">
        <v>1016</v>
      </c>
      <c r="C62" s="100">
        <v>1922</v>
      </c>
      <c r="D62" s="1" t="s">
        <v>1023</v>
      </c>
      <c r="E62" s="1" t="s">
        <v>1023</v>
      </c>
      <c r="F62" s="38">
        <v>413058.22</v>
      </c>
      <c r="G62" s="38">
        <v>0</v>
      </c>
      <c r="H62" s="38">
        <v>30905.14</v>
      </c>
      <c r="J62" s="137">
        <v>437076.76</v>
      </c>
      <c r="K62" s="137">
        <v>190819.8</v>
      </c>
      <c r="P62" s="62">
        <v>85692.35</v>
      </c>
      <c r="S62" s="137">
        <v>-1199018.43</v>
      </c>
      <c r="T62" s="137">
        <v>1982389.67</v>
      </c>
      <c r="V62" s="35">
        <v>1278110.33</v>
      </c>
      <c r="X62" s="35">
        <v>468.6</v>
      </c>
      <c r="Y62" s="35">
        <v>980830</v>
      </c>
      <c r="Z62" s="35">
        <v>7500</v>
      </c>
      <c r="AA62" s="39">
        <v>1410099</v>
      </c>
      <c r="AC62" s="39">
        <v>58400</v>
      </c>
      <c r="AD62" s="39">
        <v>444906.58</v>
      </c>
      <c r="AE62" s="39">
        <v>150707.01999999999</v>
      </c>
      <c r="AG62" s="64">
        <f t="shared" si="2"/>
        <v>443963.36</v>
      </c>
      <c r="AH62" s="61">
        <f t="shared" si="3"/>
        <v>85692.35</v>
      </c>
      <c r="AI62" s="63">
        <f t="shared" si="4"/>
        <v>358271.01</v>
      </c>
      <c r="AJ62" s="66">
        <f t="shared" si="5"/>
        <v>2266908.9300000002</v>
      </c>
      <c r="AK62" s="52">
        <f t="shared" si="6"/>
        <v>2064112.6</v>
      </c>
      <c r="AL62" s="56">
        <f t="shared" si="7"/>
        <v>202796.33000000007</v>
      </c>
    </row>
    <row r="63" spans="1:38">
      <c r="A63" s="1" t="s">
        <v>1014</v>
      </c>
      <c r="B63" s="1" t="s">
        <v>1016</v>
      </c>
      <c r="C63" s="100">
        <v>1327</v>
      </c>
      <c r="D63" s="1" t="s">
        <v>1024</v>
      </c>
      <c r="E63" s="1" t="s">
        <v>1024</v>
      </c>
      <c r="F63" s="38">
        <v>689235.27</v>
      </c>
      <c r="G63" s="38">
        <v>0</v>
      </c>
      <c r="H63" s="38">
        <v>100744.49</v>
      </c>
      <c r="J63" s="137">
        <v>1165336.75</v>
      </c>
      <c r="K63" s="137">
        <v>416868.37</v>
      </c>
      <c r="P63" s="62">
        <v>70554.73</v>
      </c>
      <c r="T63" s="137">
        <v>2013138.1</v>
      </c>
      <c r="V63" s="35">
        <v>1031356.24</v>
      </c>
      <c r="X63" s="35">
        <v>535.85</v>
      </c>
      <c r="Y63" s="35">
        <v>983695</v>
      </c>
      <c r="Z63" s="35">
        <v>4500</v>
      </c>
      <c r="AA63" s="39">
        <v>1303118</v>
      </c>
      <c r="AC63" s="39">
        <v>57499.5</v>
      </c>
      <c r="AD63" s="39">
        <v>309833.59999999998</v>
      </c>
      <c r="AE63" s="39">
        <v>61143.94</v>
      </c>
      <c r="AG63" s="64">
        <f t="shared" si="2"/>
        <v>789979.76</v>
      </c>
      <c r="AH63" s="61">
        <f t="shared" si="3"/>
        <v>70554.73</v>
      </c>
      <c r="AI63" s="63">
        <f t="shared" si="4"/>
        <v>719425.03</v>
      </c>
      <c r="AJ63" s="66">
        <f t="shared" si="5"/>
        <v>2020087.0899999999</v>
      </c>
      <c r="AK63" s="52">
        <f t="shared" si="6"/>
        <v>1731595.04</v>
      </c>
      <c r="AL63" s="56">
        <f t="shared" si="7"/>
        <v>288492.04999999981</v>
      </c>
    </row>
    <row r="64" spans="1:38">
      <c r="A64" s="1" t="s">
        <v>1014</v>
      </c>
      <c r="B64" s="1" t="s">
        <v>1016</v>
      </c>
      <c r="C64" s="100">
        <v>2620</v>
      </c>
      <c r="D64" s="1" t="s">
        <v>1025</v>
      </c>
      <c r="E64" s="1" t="s">
        <v>1025</v>
      </c>
      <c r="F64" s="38">
        <v>535016.25</v>
      </c>
      <c r="G64" s="38">
        <v>18060</v>
      </c>
      <c r="H64" s="38">
        <v>106221.1</v>
      </c>
      <c r="J64" s="137">
        <v>556377.68000000005</v>
      </c>
      <c r="K64" s="137">
        <v>468508.32</v>
      </c>
      <c r="P64" s="62">
        <v>28463.97</v>
      </c>
      <c r="T64" s="137">
        <v>1292560.8799999999</v>
      </c>
      <c r="V64" s="35">
        <v>1247293.83</v>
      </c>
      <c r="X64" s="35">
        <v>386.51</v>
      </c>
      <c r="Y64" s="35">
        <v>1262425</v>
      </c>
      <c r="Z64" s="35">
        <v>4555</v>
      </c>
      <c r="AA64" s="39">
        <v>1690812.89</v>
      </c>
      <c r="AC64" s="39">
        <v>90217</v>
      </c>
      <c r="AD64" s="39">
        <v>343309.63</v>
      </c>
      <c r="AE64" s="39">
        <v>27162.32</v>
      </c>
      <c r="AG64" s="64">
        <f t="shared" si="2"/>
        <v>659297.35</v>
      </c>
      <c r="AH64" s="61">
        <f t="shared" si="3"/>
        <v>28463.97</v>
      </c>
      <c r="AI64" s="63">
        <f t="shared" si="4"/>
        <v>630833.38</v>
      </c>
      <c r="AJ64" s="66">
        <f t="shared" si="5"/>
        <v>2514660.34</v>
      </c>
      <c r="AK64" s="52">
        <f t="shared" si="6"/>
        <v>2151501.84</v>
      </c>
      <c r="AL64" s="56">
        <f t="shared" si="7"/>
        <v>363158.5</v>
      </c>
    </row>
    <row r="65" spans="1:38">
      <c r="A65" s="1" t="s">
        <v>1014</v>
      </c>
      <c r="B65" s="1" t="s">
        <v>1016</v>
      </c>
      <c r="C65" s="100">
        <v>3034</v>
      </c>
      <c r="D65" s="1" t="s">
        <v>1026</v>
      </c>
      <c r="E65" s="1" t="s">
        <v>1026</v>
      </c>
      <c r="F65" s="38">
        <v>272156.2</v>
      </c>
      <c r="G65" s="38">
        <v>49444.65</v>
      </c>
      <c r="H65" s="38">
        <v>57436.78</v>
      </c>
      <c r="J65" s="137">
        <v>1076628.8</v>
      </c>
      <c r="K65" s="137">
        <v>-9750.8799999999992</v>
      </c>
      <c r="L65" s="62">
        <v>6615.6</v>
      </c>
      <c r="M65" s="62">
        <v>13246.26</v>
      </c>
      <c r="O65" s="62">
        <v>65808</v>
      </c>
      <c r="P65" s="62">
        <v>11660.18</v>
      </c>
      <c r="S65" s="137">
        <v>885177.03</v>
      </c>
      <c r="T65" s="137">
        <v>457634.96</v>
      </c>
      <c r="V65" s="35">
        <v>802739.1</v>
      </c>
      <c r="X65" s="35">
        <v>257.82</v>
      </c>
      <c r="Y65" s="35">
        <v>621600</v>
      </c>
      <c r="Z65" s="35">
        <v>4500</v>
      </c>
      <c r="AA65" s="39">
        <v>926873</v>
      </c>
      <c r="AC65" s="39">
        <v>81039.5</v>
      </c>
      <c r="AD65" s="39">
        <v>387254.97</v>
      </c>
      <c r="AE65" s="39">
        <v>28155.93</v>
      </c>
      <c r="AG65" s="64">
        <f t="shared" si="2"/>
        <v>379037.63</v>
      </c>
      <c r="AH65" s="61">
        <f t="shared" si="3"/>
        <v>97330.040000000008</v>
      </c>
      <c r="AI65" s="63">
        <f t="shared" si="4"/>
        <v>281707.58999999997</v>
      </c>
      <c r="AJ65" s="66">
        <f t="shared" si="5"/>
        <v>1429096.92</v>
      </c>
      <c r="AK65" s="52">
        <f t="shared" si="6"/>
        <v>1423323.4</v>
      </c>
      <c r="AL65" s="56">
        <f t="shared" si="7"/>
        <v>5773.5200000000186</v>
      </c>
    </row>
    <row r="66" spans="1:38">
      <c r="A66" s="1" t="s">
        <v>1014</v>
      </c>
      <c r="B66" s="1" t="s">
        <v>1016</v>
      </c>
      <c r="C66" s="100">
        <v>5087</v>
      </c>
      <c r="D66" s="1" t="s">
        <v>1027</v>
      </c>
      <c r="E66" s="1" t="s">
        <v>1027</v>
      </c>
      <c r="F66" s="38">
        <v>442112.39</v>
      </c>
      <c r="G66" s="38">
        <v>2070</v>
      </c>
      <c r="H66" s="38">
        <v>43803.75</v>
      </c>
      <c r="J66" s="137">
        <v>59479.519999999997</v>
      </c>
      <c r="K66" s="137">
        <v>380379.83</v>
      </c>
      <c r="P66" s="62">
        <v>12062.43</v>
      </c>
      <c r="S66" s="137">
        <v>-436934.64</v>
      </c>
      <c r="T66" s="137">
        <v>1208029.25</v>
      </c>
      <c r="V66" s="35">
        <v>1404778.26</v>
      </c>
      <c r="X66" s="35">
        <v>665.75</v>
      </c>
      <c r="Y66" s="35">
        <v>1183670</v>
      </c>
      <c r="Z66" s="35">
        <v>6000</v>
      </c>
      <c r="AA66" s="39">
        <v>1783345</v>
      </c>
      <c r="AC66" s="39">
        <v>63300</v>
      </c>
      <c r="AD66" s="39">
        <v>437001.93</v>
      </c>
      <c r="AE66" s="39">
        <v>166778.63</v>
      </c>
      <c r="AG66" s="64">
        <f t="shared" si="2"/>
        <v>487986.14</v>
      </c>
      <c r="AH66" s="61">
        <f t="shared" si="3"/>
        <v>12062.43</v>
      </c>
      <c r="AI66" s="63">
        <f t="shared" si="4"/>
        <v>475923.71</v>
      </c>
      <c r="AJ66" s="66">
        <f t="shared" si="5"/>
        <v>2595114.0099999998</v>
      </c>
      <c r="AK66" s="52">
        <f t="shared" si="6"/>
        <v>2450425.56</v>
      </c>
      <c r="AL66" s="56">
        <f t="shared" si="7"/>
        <v>144688.44999999972</v>
      </c>
    </row>
    <row r="67" spans="1:38">
      <c r="A67" s="1" t="s">
        <v>1014</v>
      </c>
      <c r="B67" s="1" t="s">
        <v>1016</v>
      </c>
      <c r="C67" s="100">
        <v>4487</v>
      </c>
      <c r="D67" s="1" t="s">
        <v>1028</v>
      </c>
      <c r="E67" s="1" t="s">
        <v>1028</v>
      </c>
      <c r="F67" s="38">
        <v>839995.08</v>
      </c>
      <c r="G67" s="38">
        <v>157807.06</v>
      </c>
      <c r="H67" s="38">
        <v>127256.6</v>
      </c>
      <c r="J67" s="137">
        <v>1303631.8899999999</v>
      </c>
      <c r="K67" s="137">
        <v>711005.34</v>
      </c>
      <c r="L67" s="62">
        <v>14400</v>
      </c>
      <c r="P67" s="62">
        <v>77176.53</v>
      </c>
      <c r="S67" s="137">
        <v>-1961047.38</v>
      </c>
      <c r="T67" s="137">
        <v>4681579.5599999996</v>
      </c>
      <c r="V67" s="35">
        <v>1752808.83</v>
      </c>
      <c r="X67" s="35">
        <v>1202.04</v>
      </c>
      <c r="Y67" s="35">
        <v>1437460</v>
      </c>
      <c r="Z67" s="35">
        <v>9000</v>
      </c>
      <c r="AA67" s="39">
        <v>2114186</v>
      </c>
      <c r="AC67" s="39">
        <v>104316</v>
      </c>
      <c r="AD67" s="39">
        <v>529418.62</v>
      </c>
      <c r="AE67" s="39">
        <v>124962.99</v>
      </c>
      <c r="AG67" s="64">
        <f t="shared" si="2"/>
        <v>1125058.74</v>
      </c>
      <c r="AH67" s="61">
        <f t="shared" si="3"/>
        <v>91576.53</v>
      </c>
      <c r="AI67" s="63">
        <f t="shared" si="4"/>
        <v>1033482.21</v>
      </c>
      <c r="AJ67" s="66">
        <f t="shared" si="5"/>
        <v>3200470.87</v>
      </c>
      <c r="AK67" s="52">
        <f t="shared" si="6"/>
        <v>2872883.6100000003</v>
      </c>
      <c r="AL67" s="56">
        <f t="shared" si="7"/>
        <v>327587.25999999978</v>
      </c>
    </row>
    <row r="68" spans="1:38">
      <c r="A68" s="1" t="s">
        <v>1014</v>
      </c>
      <c r="B68" s="1" t="s">
        <v>1016</v>
      </c>
      <c r="C68" s="100">
        <v>3627</v>
      </c>
      <c r="D68" s="1" t="s">
        <v>1029</v>
      </c>
      <c r="E68" s="1" t="s">
        <v>1029</v>
      </c>
      <c r="F68" s="38">
        <v>423155.92</v>
      </c>
      <c r="G68" s="38">
        <v>0</v>
      </c>
      <c r="H68" s="38">
        <v>148639.03</v>
      </c>
      <c r="J68" s="137">
        <v>165414</v>
      </c>
      <c r="K68" s="137">
        <v>781599.01</v>
      </c>
      <c r="O68" s="62">
        <v>597</v>
      </c>
      <c r="P68" s="62">
        <v>323870.05</v>
      </c>
      <c r="T68" s="137">
        <v>978097.8</v>
      </c>
      <c r="V68" s="35">
        <v>1410325.38</v>
      </c>
      <c r="X68" s="35">
        <v>404.43</v>
      </c>
      <c r="Y68" s="35">
        <v>810730</v>
      </c>
      <c r="Z68" s="35">
        <v>4500</v>
      </c>
      <c r="AA68" s="39">
        <v>1338805</v>
      </c>
      <c r="AC68" s="39">
        <v>69367</v>
      </c>
      <c r="AD68" s="39">
        <v>558575.41</v>
      </c>
      <c r="AE68" s="39">
        <v>42969.29</v>
      </c>
      <c r="AG68" s="64">
        <f t="shared" si="2"/>
        <v>571794.94999999995</v>
      </c>
      <c r="AH68" s="61">
        <f t="shared" si="3"/>
        <v>324467.05</v>
      </c>
      <c r="AI68" s="63">
        <f t="shared" si="4"/>
        <v>247327.89999999997</v>
      </c>
      <c r="AJ68" s="66">
        <f t="shared" si="5"/>
        <v>2225959.8099999996</v>
      </c>
      <c r="AK68" s="52">
        <f t="shared" si="6"/>
        <v>2009716.7000000002</v>
      </c>
      <c r="AL68" s="56">
        <f t="shared" si="7"/>
        <v>216243.1099999994</v>
      </c>
    </row>
    <row r="69" spans="1:38">
      <c r="A69" s="1" t="s">
        <v>1014</v>
      </c>
      <c r="B69" s="1" t="s">
        <v>1016</v>
      </c>
      <c r="C69" s="100">
        <v>3320</v>
      </c>
      <c r="D69" s="1" t="s">
        <v>1030</v>
      </c>
      <c r="E69" s="1" t="s">
        <v>1030</v>
      </c>
      <c r="F69" s="38">
        <v>321162.11</v>
      </c>
      <c r="H69" s="38">
        <v>74081.75</v>
      </c>
      <c r="J69" s="137">
        <v>374442.38</v>
      </c>
      <c r="K69" s="137">
        <v>438490.58</v>
      </c>
      <c r="P69" s="62">
        <v>121641.54</v>
      </c>
      <c r="T69" s="137">
        <v>925566.64</v>
      </c>
      <c r="V69" s="35">
        <v>1380465.98</v>
      </c>
      <c r="X69" s="35">
        <v>399.11</v>
      </c>
      <c r="Y69" s="35">
        <v>1666800</v>
      </c>
      <c r="Z69" s="35">
        <v>5500</v>
      </c>
      <c r="AA69" s="39">
        <v>2065818.35</v>
      </c>
      <c r="AC69" s="39">
        <v>82600</v>
      </c>
      <c r="AD69" s="39">
        <v>591891.4</v>
      </c>
      <c r="AE69" s="39">
        <v>151886.70000000001</v>
      </c>
      <c r="AG69" s="64">
        <f t="shared" ref="AG69:AG132" si="9">SUM(F69:I69)</f>
        <v>395243.86</v>
      </c>
      <c r="AH69" s="61">
        <f t="shared" ref="AH69:AH132" si="10">SUM(L69:P69)</f>
        <v>121641.54</v>
      </c>
      <c r="AI69" s="63">
        <f t="shared" ref="AI69:AI132" si="11">AG69-AH69</f>
        <v>273602.32</v>
      </c>
      <c r="AJ69" s="66">
        <f t="shared" ref="AJ69:AJ132" si="12">SUM(U69:Z69)</f>
        <v>3053165.09</v>
      </c>
      <c r="AK69" s="52">
        <f t="shared" ref="AK69:AK132" si="13">SUM(AA69:AF69)</f>
        <v>2892196.45</v>
      </c>
      <c r="AL69" s="56">
        <f t="shared" ref="AL69:AL132" si="14">AJ69-AK69</f>
        <v>160968.63999999966</v>
      </c>
    </row>
    <row r="70" spans="1:38" s="144" customFormat="1">
      <c r="A70" s="144" t="s">
        <v>1014</v>
      </c>
      <c r="B70" s="144" t="s">
        <v>1016</v>
      </c>
      <c r="C70" s="145">
        <v>1136</v>
      </c>
      <c r="D70" s="149" t="s">
        <v>1465</v>
      </c>
      <c r="E70" s="149" t="s">
        <v>1465</v>
      </c>
      <c r="F70" s="38">
        <v>509173.3</v>
      </c>
      <c r="G70" s="38"/>
      <c r="H70" s="38">
        <v>88033.64</v>
      </c>
      <c r="I70" s="38"/>
      <c r="J70" s="137">
        <v>5166666.6399999997</v>
      </c>
      <c r="K70" s="137">
        <v>797490.17</v>
      </c>
      <c r="L70" s="62"/>
      <c r="M70" s="62"/>
      <c r="N70" s="62"/>
      <c r="O70" s="62"/>
      <c r="P70" s="62">
        <v>0</v>
      </c>
      <c r="Q70" s="137"/>
      <c r="R70" s="137"/>
      <c r="S70" s="137"/>
      <c r="T70" s="137">
        <v>6403982.4100000001</v>
      </c>
      <c r="U70" s="35"/>
      <c r="V70" s="35">
        <v>1054772.45</v>
      </c>
      <c r="W70" s="35"/>
      <c r="X70" s="35">
        <v>390.79</v>
      </c>
      <c r="Y70" s="35">
        <v>537666.39</v>
      </c>
      <c r="Z70" s="35"/>
      <c r="AA70" s="39">
        <v>676864.5</v>
      </c>
      <c r="AB70" s="39"/>
      <c r="AC70" s="39">
        <v>58764</v>
      </c>
      <c r="AD70" s="39">
        <v>259994.69</v>
      </c>
      <c r="AE70" s="39">
        <v>439825.1</v>
      </c>
      <c r="AF70" s="39"/>
      <c r="AG70" s="64">
        <f t="shared" si="9"/>
        <v>597206.93999999994</v>
      </c>
      <c r="AH70" s="61">
        <f t="shared" si="10"/>
        <v>0</v>
      </c>
      <c r="AI70" s="63">
        <f t="shared" si="11"/>
        <v>597206.93999999994</v>
      </c>
      <c r="AJ70" s="66">
        <f t="shared" si="12"/>
        <v>1592829.63</v>
      </c>
      <c r="AK70" s="52">
        <f t="shared" si="13"/>
        <v>1435448.29</v>
      </c>
      <c r="AL70" s="56">
        <f t="shared" si="14"/>
        <v>157381.33999999985</v>
      </c>
    </row>
    <row r="71" spans="1:38" s="115" customFormat="1">
      <c r="A71" s="115" t="s">
        <v>1032</v>
      </c>
      <c r="B71" s="115" t="s">
        <v>1033</v>
      </c>
      <c r="C71" s="116">
        <v>6250</v>
      </c>
      <c r="D71" s="115" t="s">
        <v>1035</v>
      </c>
      <c r="E71" s="115" t="s">
        <v>1035</v>
      </c>
      <c r="F71" s="38">
        <v>394744.05</v>
      </c>
      <c r="G71" s="38">
        <v>0</v>
      </c>
      <c r="H71" s="38">
        <v>124680</v>
      </c>
      <c r="I71" s="38"/>
      <c r="J71" s="137">
        <v>951559.09</v>
      </c>
      <c r="K71" s="137">
        <v>121814.9</v>
      </c>
      <c r="L71" s="62"/>
      <c r="M71" s="62"/>
      <c r="N71" s="62"/>
      <c r="O71" s="62"/>
      <c r="P71" s="62">
        <v>660.93</v>
      </c>
      <c r="Q71" s="137"/>
      <c r="R71" s="137"/>
      <c r="S71" s="137">
        <v>-818246.62</v>
      </c>
      <c r="T71" s="137">
        <v>2227185.62</v>
      </c>
      <c r="U71" s="35">
        <v>293.95</v>
      </c>
      <c r="V71" s="35">
        <v>1727225.48</v>
      </c>
      <c r="W71" s="35"/>
      <c r="X71" s="35">
        <v>640.28</v>
      </c>
      <c r="Y71" s="35">
        <v>1561560</v>
      </c>
      <c r="Z71" s="35"/>
      <c r="AA71" s="39">
        <v>2500484</v>
      </c>
      <c r="AB71" s="39">
        <v>8120</v>
      </c>
      <c r="AC71" s="39">
        <v>1200</v>
      </c>
      <c r="AD71" s="39">
        <v>505728.95</v>
      </c>
      <c r="AE71" s="39">
        <v>90988.65</v>
      </c>
      <c r="AF71" s="39"/>
      <c r="AG71" s="64">
        <f t="shared" si="9"/>
        <v>519424.05</v>
      </c>
      <c r="AH71" s="61">
        <f t="shared" si="10"/>
        <v>660.93</v>
      </c>
      <c r="AI71" s="63">
        <f t="shared" si="11"/>
        <v>518763.12</v>
      </c>
      <c r="AJ71" s="66">
        <f t="shared" si="12"/>
        <v>3289719.71</v>
      </c>
      <c r="AK71" s="52">
        <f t="shared" si="13"/>
        <v>3106521.6</v>
      </c>
      <c r="AL71" s="56">
        <f t="shared" si="14"/>
        <v>183198.10999999987</v>
      </c>
    </row>
    <row r="72" spans="1:38" s="115" customFormat="1">
      <c r="A72" s="115" t="s">
        <v>1032</v>
      </c>
      <c r="B72" s="115" t="s">
        <v>1033</v>
      </c>
      <c r="C72" s="116">
        <v>4055</v>
      </c>
      <c r="D72" s="115" t="s">
        <v>1036</v>
      </c>
      <c r="E72" s="115" t="s">
        <v>1036</v>
      </c>
      <c r="F72" s="38">
        <v>401743.06</v>
      </c>
      <c r="G72" s="38">
        <v>0</v>
      </c>
      <c r="H72" s="38">
        <v>246915.55</v>
      </c>
      <c r="I72" s="38"/>
      <c r="J72" s="137">
        <v>445394.88</v>
      </c>
      <c r="K72" s="137">
        <v>115680.1</v>
      </c>
      <c r="L72" s="62"/>
      <c r="M72" s="62"/>
      <c r="N72" s="62"/>
      <c r="O72" s="62"/>
      <c r="P72" s="62">
        <v>72072.649999999994</v>
      </c>
      <c r="Q72" s="137"/>
      <c r="R72" s="137"/>
      <c r="S72" s="137">
        <v>-3099081.06</v>
      </c>
      <c r="T72" s="137">
        <v>4014093.13</v>
      </c>
      <c r="U72" s="35">
        <v>188.65</v>
      </c>
      <c r="V72" s="35">
        <v>1571467.98</v>
      </c>
      <c r="W72" s="35"/>
      <c r="X72" s="35">
        <v>266.29000000000002</v>
      </c>
      <c r="Y72" s="35">
        <v>1639500</v>
      </c>
      <c r="Z72" s="35"/>
      <c r="AA72" s="39">
        <v>2451970</v>
      </c>
      <c r="AB72" s="39"/>
      <c r="AC72" s="39"/>
      <c r="AD72" s="39">
        <v>468162.49</v>
      </c>
      <c r="AE72" s="39">
        <v>68641.56</v>
      </c>
      <c r="AF72" s="39"/>
      <c r="AG72" s="64">
        <f t="shared" si="9"/>
        <v>648658.61</v>
      </c>
      <c r="AH72" s="61">
        <f t="shared" si="10"/>
        <v>72072.649999999994</v>
      </c>
      <c r="AI72" s="63">
        <f t="shared" si="11"/>
        <v>576585.96</v>
      </c>
      <c r="AJ72" s="66">
        <f t="shared" si="12"/>
        <v>3211422.92</v>
      </c>
      <c r="AK72" s="52">
        <f t="shared" si="13"/>
        <v>2988774.0500000003</v>
      </c>
      <c r="AL72" s="56">
        <f t="shared" si="14"/>
        <v>222648.86999999965</v>
      </c>
    </row>
    <row r="73" spans="1:38" s="115" customFormat="1">
      <c r="A73" s="115" t="s">
        <v>1032</v>
      </c>
      <c r="B73" s="115" t="s">
        <v>1033</v>
      </c>
      <c r="C73" s="116">
        <v>4970</v>
      </c>
      <c r="D73" s="115" t="s">
        <v>1037</v>
      </c>
      <c r="E73" s="115" t="s">
        <v>1037</v>
      </c>
      <c r="F73" s="38">
        <v>464730.01</v>
      </c>
      <c r="G73" s="38">
        <v>0</v>
      </c>
      <c r="H73" s="38">
        <v>92705.88</v>
      </c>
      <c r="I73" s="38"/>
      <c r="J73" s="137">
        <v>169242.34</v>
      </c>
      <c r="K73" s="137">
        <v>241488.7</v>
      </c>
      <c r="L73" s="62"/>
      <c r="M73" s="62"/>
      <c r="N73" s="62"/>
      <c r="O73" s="62"/>
      <c r="P73" s="62">
        <v>1027.08</v>
      </c>
      <c r="Q73" s="137">
        <v>10000</v>
      </c>
      <c r="R73" s="137"/>
      <c r="S73" s="137">
        <v>-1076102.1299999999</v>
      </c>
      <c r="T73" s="137">
        <v>2082417.38</v>
      </c>
      <c r="U73" s="35">
        <v>39.85</v>
      </c>
      <c r="V73" s="35">
        <v>1168467.45</v>
      </c>
      <c r="W73" s="35"/>
      <c r="X73" s="35">
        <v>1081.47</v>
      </c>
      <c r="Y73" s="35">
        <v>1542781</v>
      </c>
      <c r="Z73" s="35"/>
      <c r="AA73" s="39">
        <v>2325378</v>
      </c>
      <c r="AB73" s="39">
        <v>30250</v>
      </c>
      <c r="AC73" s="39">
        <v>660</v>
      </c>
      <c r="AD73" s="39">
        <v>320818.99</v>
      </c>
      <c r="AE73" s="39">
        <v>84438.18</v>
      </c>
      <c r="AF73" s="39"/>
      <c r="AG73" s="64">
        <f t="shared" si="9"/>
        <v>557435.89</v>
      </c>
      <c r="AH73" s="61">
        <f t="shared" si="10"/>
        <v>1027.08</v>
      </c>
      <c r="AI73" s="63">
        <f t="shared" si="11"/>
        <v>556408.81000000006</v>
      </c>
      <c r="AJ73" s="66">
        <f t="shared" si="12"/>
        <v>2712369.77</v>
      </c>
      <c r="AK73" s="52">
        <f t="shared" si="13"/>
        <v>2761545.1700000004</v>
      </c>
      <c r="AL73" s="56">
        <f t="shared" si="14"/>
        <v>-49175.400000000373</v>
      </c>
    </row>
    <row r="74" spans="1:38" s="115" customFormat="1">
      <c r="A74" s="115" t="s">
        <v>1032</v>
      </c>
      <c r="B74" s="115" t="s">
        <v>1033</v>
      </c>
      <c r="C74" s="116">
        <v>3955</v>
      </c>
      <c r="D74" s="115" t="s">
        <v>1038</v>
      </c>
      <c r="E74" s="115" t="s">
        <v>1038</v>
      </c>
      <c r="F74" s="38">
        <v>449761.4</v>
      </c>
      <c r="G74" s="38">
        <v>0</v>
      </c>
      <c r="H74" s="38">
        <v>21701.32</v>
      </c>
      <c r="I74" s="38"/>
      <c r="J74" s="137">
        <v>4</v>
      </c>
      <c r="K74" s="137">
        <v>106269.47</v>
      </c>
      <c r="L74" s="62"/>
      <c r="M74" s="62"/>
      <c r="N74" s="62"/>
      <c r="O74" s="62"/>
      <c r="P74" s="62">
        <v>71145.78</v>
      </c>
      <c r="Q74" s="137"/>
      <c r="R74" s="137"/>
      <c r="S74" s="137">
        <v>-1467182.52</v>
      </c>
      <c r="T74" s="137">
        <v>2028298.74</v>
      </c>
      <c r="U74" s="35"/>
      <c r="V74" s="35">
        <v>980107.47</v>
      </c>
      <c r="W74" s="35"/>
      <c r="X74" s="35">
        <v>1093.83</v>
      </c>
      <c r="Y74" s="35">
        <v>1378350</v>
      </c>
      <c r="Z74" s="35"/>
      <c r="AA74" s="39">
        <v>2051684.5</v>
      </c>
      <c r="AB74" s="39">
        <v>7326</v>
      </c>
      <c r="AC74" s="39"/>
      <c r="AD74" s="39">
        <v>344212.8</v>
      </c>
      <c r="AE74" s="39">
        <v>10853.81</v>
      </c>
      <c r="AF74" s="39"/>
      <c r="AG74" s="64">
        <f t="shared" si="9"/>
        <v>471462.72000000003</v>
      </c>
      <c r="AH74" s="61">
        <f t="shared" si="10"/>
        <v>71145.78</v>
      </c>
      <c r="AI74" s="63">
        <f t="shared" si="11"/>
        <v>400316.94000000006</v>
      </c>
      <c r="AJ74" s="66">
        <f t="shared" si="12"/>
        <v>2359551.2999999998</v>
      </c>
      <c r="AK74" s="52">
        <f t="shared" si="13"/>
        <v>2414077.11</v>
      </c>
      <c r="AL74" s="56">
        <f t="shared" si="14"/>
        <v>-54525.810000000056</v>
      </c>
    </row>
    <row r="75" spans="1:38" s="115" customFormat="1">
      <c r="A75" s="115" t="s">
        <v>1032</v>
      </c>
      <c r="B75" s="115" t="s">
        <v>1033</v>
      </c>
      <c r="C75" s="116">
        <v>4239</v>
      </c>
      <c r="D75" s="115" t="s">
        <v>1039</v>
      </c>
      <c r="E75" s="115" t="s">
        <v>1039</v>
      </c>
      <c r="F75" s="38">
        <v>282218.38</v>
      </c>
      <c r="G75" s="38">
        <v>0</v>
      </c>
      <c r="H75" s="38">
        <v>83578.070000000007</v>
      </c>
      <c r="I75" s="38"/>
      <c r="J75" s="137">
        <v>87509.85</v>
      </c>
      <c r="K75" s="137">
        <v>91347.51</v>
      </c>
      <c r="L75" s="62"/>
      <c r="M75" s="62"/>
      <c r="N75" s="62"/>
      <c r="O75" s="62"/>
      <c r="P75" s="62">
        <v>62508.56</v>
      </c>
      <c r="Q75" s="137"/>
      <c r="R75" s="137"/>
      <c r="S75" s="137">
        <v>-2275234.0099999998</v>
      </c>
      <c r="T75" s="137">
        <v>2569886.96</v>
      </c>
      <c r="U75" s="35"/>
      <c r="V75" s="35">
        <v>1228456.71</v>
      </c>
      <c r="W75" s="35"/>
      <c r="X75" s="35">
        <v>296.44</v>
      </c>
      <c r="Y75" s="35">
        <v>1191690</v>
      </c>
      <c r="Z75" s="35"/>
      <c r="AA75" s="39">
        <v>1875658</v>
      </c>
      <c r="AB75" s="39">
        <v>15140</v>
      </c>
      <c r="AC75" s="39"/>
      <c r="AD75" s="39">
        <v>277998.09000000003</v>
      </c>
      <c r="AE75" s="39">
        <v>64154.76</v>
      </c>
      <c r="AF75" s="39"/>
      <c r="AG75" s="64">
        <f t="shared" si="9"/>
        <v>365796.45</v>
      </c>
      <c r="AH75" s="61">
        <f t="shared" si="10"/>
        <v>62508.56</v>
      </c>
      <c r="AI75" s="63">
        <f t="shared" si="11"/>
        <v>303287.89</v>
      </c>
      <c r="AJ75" s="66">
        <f t="shared" si="12"/>
        <v>2420443.15</v>
      </c>
      <c r="AK75" s="52">
        <f t="shared" si="13"/>
        <v>2232950.8499999996</v>
      </c>
      <c r="AL75" s="56">
        <f t="shared" si="14"/>
        <v>187492.30000000028</v>
      </c>
    </row>
    <row r="76" spans="1:38" s="115" customFormat="1">
      <c r="A76" s="115" t="s">
        <v>1032</v>
      </c>
      <c r="B76" s="115" t="s">
        <v>1033</v>
      </c>
      <c r="C76" s="116">
        <v>1985</v>
      </c>
      <c r="D76" s="115" t="s">
        <v>1040</v>
      </c>
      <c r="E76" s="115" t="s">
        <v>1040</v>
      </c>
      <c r="F76" s="245">
        <v>244338.45</v>
      </c>
      <c r="G76" s="245">
        <v>0</v>
      </c>
      <c r="H76" s="245">
        <v>50550.84</v>
      </c>
      <c r="I76" s="38"/>
      <c r="J76" s="137">
        <v>127032.28</v>
      </c>
      <c r="K76" s="137">
        <v>34952.29</v>
      </c>
      <c r="L76" s="62"/>
      <c r="M76" s="62"/>
      <c r="N76" s="62"/>
      <c r="O76" s="62"/>
      <c r="P76" s="62">
        <v>247.79</v>
      </c>
      <c r="Q76" s="137"/>
      <c r="R76" s="137"/>
      <c r="S76" s="137">
        <v>-991819.01</v>
      </c>
      <c r="T76" s="137">
        <v>1423307.83</v>
      </c>
      <c r="U76" s="35"/>
      <c r="V76" s="35">
        <v>912328.08</v>
      </c>
      <c r="W76" s="35"/>
      <c r="X76" s="35">
        <v>789.29</v>
      </c>
      <c r="Y76" s="35">
        <v>1388020</v>
      </c>
      <c r="Z76" s="35"/>
      <c r="AA76" s="39">
        <v>1927241</v>
      </c>
      <c r="AB76" s="39"/>
      <c r="AC76" s="39"/>
      <c r="AD76" s="39">
        <v>259272.66</v>
      </c>
      <c r="AE76" s="39">
        <v>89486.46</v>
      </c>
      <c r="AF76" s="39"/>
      <c r="AG76" s="64">
        <f t="shared" si="9"/>
        <v>294889.29000000004</v>
      </c>
      <c r="AH76" s="61">
        <f t="shared" si="10"/>
        <v>247.79</v>
      </c>
      <c r="AI76" s="63">
        <f t="shared" si="11"/>
        <v>294641.50000000006</v>
      </c>
      <c r="AJ76" s="66">
        <f t="shared" si="12"/>
        <v>2301137.37</v>
      </c>
      <c r="AK76" s="52">
        <f t="shared" si="13"/>
        <v>2276000.12</v>
      </c>
      <c r="AL76" s="56">
        <f t="shared" si="14"/>
        <v>25137.25</v>
      </c>
    </row>
    <row r="77" spans="1:38" s="115" customFormat="1">
      <c r="A77" s="115" t="s">
        <v>1032</v>
      </c>
      <c r="B77" s="115" t="s">
        <v>1033</v>
      </c>
      <c r="C77" s="116">
        <v>1937</v>
      </c>
      <c r="D77" s="115" t="s">
        <v>1041</v>
      </c>
      <c r="E77" s="115" t="s">
        <v>1041</v>
      </c>
      <c r="F77" s="38">
        <v>35548.42</v>
      </c>
      <c r="G77" s="38">
        <v>0</v>
      </c>
      <c r="H77" s="38">
        <v>135351.79</v>
      </c>
      <c r="I77" s="38"/>
      <c r="J77" s="137">
        <v>235407.04</v>
      </c>
      <c r="K77" s="137">
        <v>101876.6</v>
      </c>
      <c r="L77" s="62"/>
      <c r="M77" s="62"/>
      <c r="N77" s="62"/>
      <c r="O77" s="62"/>
      <c r="P77" s="62">
        <v>355.92</v>
      </c>
      <c r="Q77" s="137"/>
      <c r="R77" s="137"/>
      <c r="S77" s="137">
        <v>-1402706.24</v>
      </c>
      <c r="T77" s="137">
        <v>2051654.89</v>
      </c>
      <c r="U77" s="35"/>
      <c r="V77" s="35">
        <v>1100079.26</v>
      </c>
      <c r="W77" s="35"/>
      <c r="X77" s="35">
        <v>430.09</v>
      </c>
      <c r="Y77" s="35">
        <v>1351200</v>
      </c>
      <c r="Z77" s="35"/>
      <c r="AA77" s="39">
        <v>1988693</v>
      </c>
      <c r="AB77" s="39">
        <v>7920</v>
      </c>
      <c r="AC77" s="39"/>
      <c r="AD77" s="39">
        <v>468714.07</v>
      </c>
      <c r="AE77" s="39">
        <v>127503</v>
      </c>
      <c r="AF77" s="39"/>
      <c r="AG77" s="64">
        <f t="shared" si="9"/>
        <v>170900.21000000002</v>
      </c>
      <c r="AH77" s="61">
        <f t="shared" si="10"/>
        <v>355.92</v>
      </c>
      <c r="AI77" s="63">
        <f t="shared" si="11"/>
        <v>170544.29</v>
      </c>
      <c r="AJ77" s="66">
        <f t="shared" si="12"/>
        <v>2451709.35</v>
      </c>
      <c r="AK77" s="52">
        <f t="shared" si="13"/>
        <v>2592830.0699999998</v>
      </c>
      <c r="AL77" s="56">
        <f t="shared" si="14"/>
        <v>-141120.71999999974</v>
      </c>
    </row>
    <row r="78" spans="1:38">
      <c r="A78" s="1" t="s">
        <v>1043</v>
      </c>
      <c r="B78" s="1" t="s">
        <v>1044</v>
      </c>
      <c r="C78" s="100">
        <v>3712</v>
      </c>
      <c r="D78" s="1" t="s">
        <v>1046</v>
      </c>
      <c r="E78" s="1" t="s">
        <v>1046</v>
      </c>
      <c r="F78" s="38">
        <v>345545.85</v>
      </c>
      <c r="G78" s="38">
        <v>0</v>
      </c>
      <c r="H78" s="38">
        <v>101274.23</v>
      </c>
      <c r="J78" s="137">
        <v>924215.82</v>
      </c>
      <c r="K78" s="137">
        <v>88865.47</v>
      </c>
      <c r="P78" s="62">
        <v>52552.9</v>
      </c>
      <c r="S78" s="137">
        <v>-172720.4</v>
      </c>
      <c r="T78" s="137">
        <v>1625943.2</v>
      </c>
      <c r="V78" s="35">
        <v>1169557.32</v>
      </c>
      <c r="X78" s="35">
        <v>537.97</v>
      </c>
      <c r="Y78" s="35">
        <v>1077720</v>
      </c>
      <c r="AA78" s="39">
        <v>1644587</v>
      </c>
      <c r="AD78" s="39">
        <v>464689.15</v>
      </c>
      <c r="AE78" s="39">
        <v>184413.47</v>
      </c>
      <c r="AG78" s="64">
        <f t="shared" si="9"/>
        <v>446820.07999999996</v>
      </c>
      <c r="AH78" s="61">
        <f t="shared" si="10"/>
        <v>52552.9</v>
      </c>
      <c r="AI78" s="63">
        <f t="shared" si="11"/>
        <v>394267.17999999993</v>
      </c>
      <c r="AJ78" s="66">
        <f t="shared" si="12"/>
        <v>2247815.29</v>
      </c>
      <c r="AK78" s="52">
        <f t="shared" si="13"/>
        <v>2293689.62</v>
      </c>
      <c r="AL78" s="56">
        <f t="shared" si="14"/>
        <v>-45874.330000000075</v>
      </c>
    </row>
    <row r="79" spans="1:38">
      <c r="A79" s="1" t="s">
        <v>1043</v>
      </c>
      <c r="B79" s="1" t="s">
        <v>1044</v>
      </c>
      <c r="C79" s="100">
        <v>3845</v>
      </c>
      <c r="D79" s="1" t="s">
        <v>1047</v>
      </c>
      <c r="E79" s="1" t="s">
        <v>1047</v>
      </c>
      <c r="F79" s="38">
        <v>224003.28</v>
      </c>
      <c r="G79" s="38">
        <v>0</v>
      </c>
      <c r="H79" s="38">
        <v>90399.41</v>
      </c>
      <c r="J79" s="137">
        <v>475393.29</v>
      </c>
      <c r="K79" s="137">
        <v>90957.38</v>
      </c>
      <c r="P79" s="62">
        <v>71118.539999999994</v>
      </c>
      <c r="S79" s="137">
        <v>-913991.55</v>
      </c>
      <c r="T79" s="137">
        <v>1700209.39</v>
      </c>
      <c r="V79" s="35">
        <v>1570691.7</v>
      </c>
      <c r="X79" s="35">
        <v>304.67</v>
      </c>
      <c r="Y79" s="35">
        <v>721170</v>
      </c>
      <c r="Z79" s="35">
        <v>285</v>
      </c>
      <c r="AA79" s="39">
        <v>1481759.5</v>
      </c>
      <c r="AD79" s="39">
        <v>663096.68999999994</v>
      </c>
      <c r="AE79" s="39">
        <v>124178.2</v>
      </c>
      <c r="AG79" s="64">
        <f t="shared" si="9"/>
        <v>314402.69</v>
      </c>
      <c r="AH79" s="61">
        <f t="shared" si="10"/>
        <v>71118.539999999994</v>
      </c>
      <c r="AI79" s="63">
        <f t="shared" si="11"/>
        <v>243284.15000000002</v>
      </c>
      <c r="AJ79" s="66">
        <f t="shared" si="12"/>
        <v>2292451.37</v>
      </c>
      <c r="AK79" s="52">
        <f t="shared" si="13"/>
        <v>2269034.39</v>
      </c>
      <c r="AL79" s="56">
        <f t="shared" si="14"/>
        <v>23416.979999999981</v>
      </c>
    </row>
    <row r="80" spans="1:38">
      <c r="A80" s="1" t="s">
        <v>1043</v>
      </c>
      <c r="B80" s="1" t="s">
        <v>1044</v>
      </c>
      <c r="C80" s="100">
        <v>3190</v>
      </c>
      <c r="D80" s="1" t="s">
        <v>1048</v>
      </c>
      <c r="E80" s="1" t="s">
        <v>1048</v>
      </c>
      <c r="F80" s="38">
        <v>247400.3</v>
      </c>
      <c r="G80" s="38">
        <v>18400</v>
      </c>
      <c r="H80" s="38">
        <v>62055.74</v>
      </c>
      <c r="J80" s="137">
        <v>509409.44</v>
      </c>
      <c r="K80" s="137">
        <v>112962.12</v>
      </c>
      <c r="P80" s="62">
        <v>695.4</v>
      </c>
      <c r="S80" s="137">
        <v>-547304.16</v>
      </c>
      <c r="T80" s="137">
        <v>1448416.88</v>
      </c>
      <c r="V80" s="35">
        <v>1081033.02</v>
      </c>
      <c r="X80" s="35">
        <v>394.62</v>
      </c>
      <c r="Y80" s="35">
        <v>904140</v>
      </c>
      <c r="AA80" s="39">
        <v>1440848</v>
      </c>
      <c r="AB80" s="39">
        <v>11648</v>
      </c>
      <c r="AD80" s="39">
        <v>343369.6</v>
      </c>
      <c r="AE80" s="39">
        <v>141282.56</v>
      </c>
      <c r="AG80" s="64">
        <f t="shared" si="9"/>
        <v>327856.03999999998</v>
      </c>
      <c r="AH80" s="61">
        <f t="shared" si="10"/>
        <v>695.4</v>
      </c>
      <c r="AI80" s="63">
        <f t="shared" si="11"/>
        <v>327160.63999999996</v>
      </c>
      <c r="AJ80" s="66">
        <f t="shared" si="12"/>
        <v>1985567.6400000001</v>
      </c>
      <c r="AK80" s="52">
        <f t="shared" si="13"/>
        <v>1937148.1600000001</v>
      </c>
      <c r="AL80" s="56">
        <f t="shared" si="14"/>
        <v>48419.479999999981</v>
      </c>
    </row>
    <row r="81" spans="1:38">
      <c r="A81" s="1" t="s">
        <v>1043</v>
      </c>
      <c r="B81" s="1" t="s">
        <v>1044</v>
      </c>
      <c r="C81" s="100">
        <v>1536</v>
      </c>
      <c r="D81" s="1" t="s">
        <v>1049</v>
      </c>
      <c r="E81" s="1" t="s">
        <v>1049</v>
      </c>
      <c r="F81" s="38">
        <v>232257.71</v>
      </c>
      <c r="G81" s="38">
        <v>0</v>
      </c>
      <c r="H81" s="38">
        <v>16769.79</v>
      </c>
      <c r="J81" s="137">
        <v>564528.05000000005</v>
      </c>
      <c r="K81" s="137">
        <v>507791.7</v>
      </c>
      <c r="P81" s="62">
        <v>24953.21</v>
      </c>
      <c r="S81" s="137">
        <v>-727238.81</v>
      </c>
      <c r="T81" s="137">
        <v>2079850.72</v>
      </c>
      <c r="V81" s="35">
        <v>1124048.8899999999</v>
      </c>
      <c r="X81" s="35">
        <v>346.92</v>
      </c>
      <c r="Y81" s="35">
        <v>1294620</v>
      </c>
      <c r="AA81" s="39">
        <v>1916612</v>
      </c>
      <c r="AD81" s="39">
        <v>366329</v>
      </c>
      <c r="AE81" s="39">
        <v>192292.68</v>
      </c>
      <c r="AG81" s="64">
        <f t="shared" si="9"/>
        <v>249027.5</v>
      </c>
      <c r="AH81" s="61">
        <f t="shared" si="10"/>
        <v>24953.21</v>
      </c>
      <c r="AI81" s="63">
        <f t="shared" si="11"/>
        <v>224074.29</v>
      </c>
      <c r="AJ81" s="66">
        <f t="shared" si="12"/>
        <v>2419015.8099999996</v>
      </c>
      <c r="AK81" s="52">
        <f t="shared" si="13"/>
        <v>2475233.6800000002</v>
      </c>
      <c r="AL81" s="56">
        <f t="shared" si="14"/>
        <v>-56217.870000000577</v>
      </c>
    </row>
    <row r="82" spans="1:38">
      <c r="A82" s="1" t="s">
        <v>1043</v>
      </c>
      <c r="B82" s="1" t="s">
        <v>1044</v>
      </c>
      <c r="C82" s="100">
        <v>4034</v>
      </c>
      <c r="D82" s="1" t="s">
        <v>1050</v>
      </c>
      <c r="E82" s="1" t="s">
        <v>1050</v>
      </c>
      <c r="F82" s="38">
        <v>93857.35</v>
      </c>
      <c r="G82" s="38">
        <v>0</v>
      </c>
      <c r="H82" s="38">
        <v>32304</v>
      </c>
      <c r="J82" s="137">
        <v>512420.06</v>
      </c>
      <c r="K82" s="137">
        <v>142190.17000000001</v>
      </c>
      <c r="P82" s="62">
        <v>243.36</v>
      </c>
      <c r="S82" s="137">
        <v>-675635.07</v>
      </c>
      <c r="T82" s="137">
        <v>1478004.6</v>
      </c>
      <c r="V82" s="35">
        <v>1211813.1100000001</v>
      </c>
      <c r="X82" s="35">
        <v>294.44</v>
      </c>
      <c r="Y82" s="35">
        <v>687940</v>
      </c>
      <c r="AA82" s="39">
        <v>1256923</v>
      </c>
      <c r="AB82" s="39">
        <v>2990</v>
      </c>
      <c r="AD82" s="39">
        <v>535243.75</v>
      </c>
      <c r="AE82" s="39">
        <v>126732.11</v>
      </c>
      <c r="AG82" s="64">
        <f t="shared" si="9"/>
        <v>126161.35</v>
      </c>
      <c r="AH82" s="61">
        <f t="shared" si="10"/>
        <v>243.36</v>
      </c>
      <c r="AI82" s="63">
        <f t="shared" si="11"/>
        <v>125917.99</v>
      </c>
      <c r="AJ82" s="66">
        <f t="shared" si="12"/>
        <v>1900047.55</v>
      </c>
      <c r="AK82" s="52">
        <f t="shared" si="13"/>
        <v>1921888.86</v>
      </c>
      <c r="AL82" s="56">
        <f t="shared" si="14"/>
        <v>-21841.310000000056</v>
      </c>
    </row>
    <row r="83" spans="1:38">
      <c r="A83" s="1" t="s">
        <v>1043</v>
      </c>
      <c r="B83" s="1" t="s">
        <v>1044</v>
      </c>
      <c r="C83" s="100">
        <v>6213</v>
      </c>
      <c r="D83" s="1" t="s">
        <v>1051</v>
      </c>
      <c r="E83" s="1" t="s">
        <v>1051</v>
      </c>
      <c r="F83" s="38">
        <v>390347.67</v>
      </c>
      <c r="G83" s="38">
        <v>0</v>
      </c>
      <c r="H83" s="38">
        <v>101609.45</v>
      </c>
      <c r="I83" s="245"/>
      <c r="J83" s="293">
        <v>383151.57</v>
      </c>
      <c r="K83" s="293">
        <v>93094.68</v>
      </c>
      <c r="L83" s="295"/>
      <c r="P83" s="62">
        <v>98917.77</v>
      </c>
      <c r="S83" s="137">
        <v>-911526.19</v>
      </c>
      <c r="T83" s="137">
        <v>1774409.19</v>
      </c>
      <c r="V83" s="35">
        <v>1631109.92</v>
      </c>
      <c r="X83" s="35">
        <v>603.04999999999995</v>
      </c>
      <c r="Y83" s="35">
        <v>2125040</v>
      </c>
      <c r="AA83" s="39">
        <v>2900987.5</v>
      </c>
      <c r="AB83" s="39">
        <v>18000</v>
      </c>
      <c r="AD83" s="39">
        <v>688846.47</v>
      </c>
      <c r="AE83" s="39">
        <v>142516.4</v>
      </c>
      <c r="AG83" s="64">
        <f t="shared" si="9"/>
        <v>491957.12</v>
      </c>
      <c r="AH83" s="61">
        <f t="shared" si="10"/>
        <v>98917.77</v>
      </c>
      <c r="AI83" s="63">
        <f t="shared" si="11"/>
        <v>393039.35</v>
      </c>
      <c r="AJ83" s="66">
        <f t="shared" si="12"/>
        <v>3756752.9699999997</v>
      </c>
      <c r="AK83" s="52">
        <f t="shared" si="13"/>
        <v>3750350.3699999996</v>
      </c>
      <c r="AL83" s="56">
        <f t="shared" si="14"/>
        <v>6402.6000000000931</v>
      </c>
    </row>
    <row r="84" spans="1:38">
      <c r="A84" s="1" t="s">
        <v>1043</v>
      </c>
      <c r="B84" s="1" t="s">
        <v>1044</v>
      </c>
      <c r="C84" s="100">
        <v>4054</v>
      </c>
      <c r="D84" s="1" t="s">
        <v>1052</v>
      </c>
      <c r="E84" s="1" t="s">
        <v>1052</v>
      </c>
      <c r="F84" s="38">
        <v>262982.26</v>
      </c>
      <c r="G84" s="38">
        <v>0</v>
      </c>
      <c r="H84" s="38">
        <v>43922</v>
      </c>
      <c r="J84" s="137">
        <v>612155.67000000004</v>
      </c>
      <c r="K84" s="137">
        <v>63905.81</v>
      </c>
      <c r="P84" s="62">
        <v>58938.01</v>
      </c>
      <c r="S84" s="137">
        <v>-605842.42000000004</v>
      </c>
      <c r="T84" s="137">
        <v>1568940.19</v>
      </c>
      <c r="V84" s="35">
        <v>1081462.3999999999</v>
      </c>
      <c r="X84" s="35">
        <v>487.3</v>
      </c>
      <c r="Y84" s="35">
        <v>650300</v>
      </c>
      <c r="AA84" s="39">
        <v>1005395</v>
      </c>
      <c r="AB84" s="39">
        <v>11500</v>
      </c>
      <c r="AD84" s="39">
        <v>632839.54</v>
      </c>
      <c r="AE84" s="39">
        <v>121585.2</v>
      </c>
      <c r="AG84" s="64">
        <f t="shared" si="9"/>
        <v>306904.26</v>
      </c>
      <c r="AH84" s="61">
        <f t="shared" si="10"/>
        <v>58938.01</v>
      </c>
      <c r="AI84" s="63">
        <f t="shared" si="11"/>
        <v>247966.25</v>
      </c>
      <c r="AJ84" s="66">
        <f t="shared" si="12"/>
        <v>1732249.7</v>
      </c>
      <c r="AK84" s="52">
        <f t="shared" si="13"/>
        <v>1771319.74</v>
      </c>
      <c r="AL84" s="56">
        <f t="shared" si="14"/>
        <v>-39070.040000000037</v>
      </c>
    </row>
    <row r="85" spans="1:38">
      <c r="A85" s="1" t="s">
        <v>1043</v>
      </c>
      <c r="B85" s="1" t="s">
        <v>1044</v>
      </c>
      <c r="C85" s="100">
        <v>3457</v>
      </c>
      <c r="D85" s="1" t="s">
        <v>1053</v>
      </c>
      <c r="E85" s="1" t="s">
        <v>1053</v>
      </c>
      <c r="F85" s="38">
        <v>336780.44</v>
      </c>
      <c r="G85" s="38">
        <v>0</v>
      </c>
      <c r="H85" s="38">
        <v>18282.810000000001</v>
      </c>
      <c r="J85" s="137">
        <v>697854.79</v>
      </c>
      <c r="K85" s="137">
        <v>140403.17000000001</v>
      </c>
      <c r="P85" s="62">
        <v>62476.68</v>
      </c>
      <c r="S85" s="137">
        <v>-275636.25</v>
      </c>
      <c r="T85" s="137">
        <v>1499346.49</v>
      </c>
      <c r="V85" s="35">
        <v>1193505.44</v>
      </c>
      <c r="X85" s="35">
        <v>550.69000000000005</v>
      </c>
      <c r="Y85" s="35">
        <v>691650</v>
      </c>
      <c r="AA85" s="39">
        <v>1180475</v>
      </c>
      <c r="AD85" s="39">
        <v>580692.74</v>
      </c>
      <c r="AE85" s="39">
        <v>217404.1</v>
      </c>
      <c r="AG85" s="64">
        <f t="shared" si="9"/>
        <v>355063.25</v>
      </c>
      <c r="AH85" s="61">
        <f t="shared" si="10"/>
        <v>62476.68</v>
      </c>
      <c r="AI85" s="63">
        <f t="shared" si="11"/>
        <v>292586.57</v>
      </c>
      <c r="AJ85" s="66">
        <f t="shared" si="12"/>
        <v>1885706.13</v>
      </c>
      <c r="AK85" s="52">
        <f t="shared" si="13"/>
        <v>1978571.84</v>
      </c>
      <c r="AL85" s="56">
        <f t="shared" si="14"/>
        <v>-92865.710000000196</v>
      </c>
    </row>
    <row r="86" spans="1:38">
      <c r="A86" s="1" t="s">
        <v>1043</v>
      </c>
      <c r="B86" s="1" t="s">
        <v>1044</v>
      </c>
      <c r="C86" s="100">
        <v>1347</v>
      </c>
      <c r="D86" s="1" t="s">
        <v>1054</v>
      </c>
      <c r="E86" s="1" t="s">
        <v>1054</v>
      </c>
      <c r="F86" s="38">
        <v>174748.04</v>
      </c>
      <c r="G86" s="38">
        <v>0</v>
      </c>
      <c r="H86" s="38">
        <v>85666.48</v>
      </c>
      <c r="J86" s="137">
        <v>599369.35</v>
      </c>
      <c r="K86" s="137">
        <v>80499.42</v>
      </c>
      <c r="P86" s="62">
        <v>389.48</v>
      </c>
      <c r="S86" s="137">
        <v>-1398864.88</v>
      </c>
      <c r="T86" s="137">
        <v>2293429.0699999998</v>
      </c>
      <c r="V86" s="35">
        <v>712283.44</v>
      </c>
      <c r="X86" s="35">
        <v>1041.0899999999999</v>
      </c>
      <c r="Y86" s="35">
        <v>1141920</v>
      </c>
      <c r="AA86" s="39">
        <v>1460881.09</v>
      </c>
      <c r="AD86" s="39">
        <v>251631.53</v>
      </c>
      <c r="AE86" s="39">
        <v>97402.29</v>
      </c>
      <c r="AG86" s="64">
        <f t="shared" si="9"/>
        <v>260414.52000000002</v>
      </c>
      <c r="AH86" s="61">
        <f t="shared" si="10"/>
        <v>389.48</v>
      </c>
      <c r="AI86" s="63">
        <f t="shared" si="11"/>
        <v>260025.04</v>
      </c>
      <c r="AJ86" s="66">
        <f t="shared" si="12"/>
        <v>1855244.5299999998</v>
      </c>
      <c r="AK86" s="52">
        <f t="shared" si="13"/>
        <v>1809914.9100000001</v>
      </c>
      <c r="AL86" s="56">
        <f t="shared" si="14"/>
        <v>45329.619999999646</v>
      </c>
    </row>
    <row r="87" spans="1:38">
      <c r="A87" s="1" t="s">
        <v>1056</v>
      </c>
      <c r="B87" s="1" t="s">
        <v>1057</v>
      </c>
      <c r="C87" s="100">
        <v>2097</v>
      </c>
      <c r="D87" s="1" t="s">
        <v>1059</v>
      </c>
      <c r="E87" s="1" t="s">
        <v>1059</v>
      </c>
      <c r="F87" s="38">
        <v>582217.52</v>
      </c>
      <c r="G87" s="38">
        <v>0</v>
      </c>
      <c r="H87" s="38">
        <v>35812.22</v>
      </c>
      <c r="J87" s="137">
        <v>748261.85</v>
      </c>
      <c r="K87" s="137">
        <v>101332.5</v>
      </c>
      <c r="O87" s="62">
        <v>98000</v>
      </c>
      <c r="P87" s="62">
        <v>0</v>
      </c>
      <c r="S87" s="137">
        <v>-274917.81</v>
      </c>
      <c r="T87" s="137">
        <v>1525529.54</v>
      </c>
      <c r="V87" s="35">
        <v>702396.05</v>
      </c>
      <c r="X87" s="35">
        <v>688.85</v>
      </c>
      <c r="Y87" s="35">
        <v>584090</v>
      </c>
      <c r="Z87" s="35">
        <v>4828.74</v>
      </c>
      <c r="AA87" s="39">
        <v>766076</v>
      </c>
      <c r="AC87" s="39">
        <v>25202</v>
      </c>
      <c r="AD87" s="39">
        <v>303027.18</v>
      </c>
      <c r="AE87" s="39">
        <v>78686.100000000006</v>
      </c>
      <c r="AG87" s="64">
        <f t="shared" si="9"/>
        <v>618029.74</v>
      </c>
      <c r="AH87" s="61">
        <f t="shared" si="10"/>
        <v>98000</v>
      </c>
      <c r="AI87" s="63">
        <f t="shared" si="11"/>
        <v>520029.74</v>
      </c>
      <c r="AJ87" s="66">
        <f t="shared" si="12"/>
        <v>1292003.6399999999</v>
      </c>
      <c r="AK87" s="52">
        <f t="shared" si="13"/>
        <v>1172991.28</v>
      </c>
      <c r="AL87" s="56">
        <f t="shared" si="14"/>
        <v>119012.35999999987</v>
      </c>
    </row>
    <row r="88" spans="1:38">
      <c r="A88" s="1" t="s">
        <v>1056</v>
      </c>
      <c r="B88" s="1" t="s">
        <v>1057</v>
      </c>
      <c r="C88" s="100">
        <v>1298</v>
      </c>
      <c r="D88" s="1" t="s">
        <v>1060</v>
      </c>
      <c r="E88" s="1" t="s">
        <v>1060</v>
      </c>
      <c r="F88" s="38">
        <v>338261.98</v>
      </c>
      <c r="G88" s="38">
        <v>0</v>
      </c>
      <c r="H88" s="38">
        <v>45376.73</v>
      </c>
      <c r="J88" s="137">
        <v>677121.82</v>
      </c>
      <c r="K88" s="137">
        <v>122502.87</v>
      </c>
      <c r="P88" s="62">
        <v>0</v>
      </c>
      <c r="S88" s="137">
        <v>-338973.46</v>
      </c>
      <c r="T88" s="137">
        <v>1451545.03</v>
      </c>
      <c r="V88" s="35">
        <v>583965.55000000005</v>
      </c>
      <c r="X88" s="35">
        <v>441.81</v>
      </c>
      <c r="Y88" s="35">
        <v>722959</v>
      </c>
      <c r="AA88" s="39">
        <v>910603</v>
      </c>
      <c r="AC88" s="39">
        <v>17880</v>
      </c>
      <c r="AD88" s="39">
        <v>232073.97</v>
      </c>
      <c r="AE88" s="39">
        <v>76117.56</v>
      </c>
      <c r="AG88" s="64">
        <f t="shared" si="9"/>
        <v>383638.70999999996</v>
      </c>
      <c r="AH88" s="61">
        <f t="shared" si="10"/>
        <v>0</v>
      </c>
      <c r="AI88" s="63">
        <f t="shared" si="11"/>
        <v>383638.70999999996</v>
      </c>
      <c r="AJ88" s="66">
        <f t="shared" si="12"/>
        <v>1307366.3600000001</v>
      </c>
      <c r="AK88" s="52">
        <f t="shared" si="13"/>
        <v>1236674.53</v>
      </c>
      <c r="AL88" s="56">
        <f t="shared" si="14"/>
        <v>70691.830000000075</v>
      </c>
    </row>
    <row r="89" spans="1:38">
      <c r="A89" s="1" t="s">
        <v>1056</v>
      </c>
      <c r="B89" s="1" t="s">
        <v>1057</v>
      </c>
      <c r="C89" s="100">
        <v>2787</v>
      </c>
      <c r="D89" s="1" t="s">
        <v>1061</v>
      </c>
      <c r="E89" s="1" t="s">
        <v>1061</v>
      </c>
      <c r="F89" s="38">
        <v>522512.13</v>
      </c>
      <c r="G89" s="38">
        <v>0</v>
      </c>
      <c r="H89" s="38">
        <v>42120.74</v>
      </c>
      <c r="J89" s="137">
        <v>2473947.85</v>
      </c>
      <c r="K89" s="137">
        <v>23814.67</v>
      </c>
      <c r="P89" s="62">
        <v>46200</v>
      </c>
      <c r="R89" s="137">
        <v>2725092.07</v>
      </c>
      <c r="T89" s="137">
        <v>328050.34000000003</v>
      </c>
      <c r="V89" s="35">
        <v>702226.94</v>
      </c>
      <c r="X89" s="35">
        <v>937.1</v>
      </c>
      <c r="Y89" s="35">
        <v>897780</v>
      </c>
      <c r="AA89" s="39">
        <v>995233</v>
      </c>
      <c r="AC89" s="39">
        <v>17812</v>
      </c>
      <c r="AD89" s="39">
        <v>482571</v>
      </c>
      <c r="AE89" s="39">
        <v>142275.06</v>
      </c>
      <c r="AG89" s="64">
        <f t="shared" si="9"/>
        <v>564632.87</v>
      </c>
      <c r="AH89" s="61">
        <f t="shared" si="10"/>
        <v>46200</v>
      </c>
      <c r="AI89" s="63">
        <f t="shared" si="11"/>
        <v>518432.87</v>
      </c>
      <c r="AJ89" s="66">
        <f t="shared" si="12"/>
        <v>1600944.04</v>
      </c>
      <c r="AK89" s="52">
        <f t="shared" si="13"/>
        <v>1637891.06</v>
      </c>
      <c r="AL89" s="56">
        <f t="shared" si="14"/>
        <v>-36947.020000000019</v>
      </c>
    </row>
    <row r="90" spans="1:38">
      <c r="A90" s="1" t="s">
        <v>1056</v>
      </c>
      <c r="B90" s="1" t="s">
        <v>1057</v>
      </c>
      <c r="C90" s="100">
        <v>1798</v>
      </c>
      <c r="D90" s="1" t="s">
        <v>1062</v>
      </c>
      <c r="E90" s="1" t="s">
        <v>1062</v>
      </c>
      <c r="F90" s="38">
        <v>426570.91</v>
      </c>
      <c r="G90" s="38">
        <v>0</v>
      </c>
      <c r="H90" s="38">
        <v>18817.39</v>
      </c>
      <c r="J90" s="137">
        <v>190879.11</v>
      </c>
      <c r="K90" s="137">
        <v>85928.04</v>
      </c>
      <c r="O90" s="62">
        <v>66750</v>
      </c>
      <c r="P90" s="62">
        <v>0</v>
      </c>
      <c r="S90" s="137">
        <v>-1263657.24</v>
      </c>
      <c r="T90" s="137">
        <v>1852229.71</v>
      </c>
      <c r="V90" s="35">
        <v>572934.52</v>
      </c>
      <c r="X90" s="35">
        <v>603</v>
      </c>
      <c r="Y90" s="35">
        <v>1176070</v>
      </c>
      <c r="AA90" s="39">
        <v>1331322</v>
      </c>
      <c r="AC90" s="39">
        <v>19480</v>
      </c>
      <c r="AD90" s="39">
        <v>303134.09999999998</v>
      </c>
      <c r="AE90" s="39">
        <v>28798.44</v>
      </c>
      <c r="AG90" s="64">
        <f t="shared" si="9"/>
        <v>445388.3</v>
      </c>
      <c r="AH90" s="61">
        <f t="shared" si="10"/>
        <v>66750</v>
      </c>
      <c r="AI90" s="63">
        <f t="shared" si="11"/>
        <v>378638.3</v>
      </c>
      <c r="AJ90" s="66">
        <f t="shared" si="12"/>
        <v>1749607.52</v>
      </c>
      <c r="AK90" s="52">
        <f t="shared" si="13"/>
        <v>1682734.54</v>
      </c>
      <c r="AL90" s="56">
        <f t="shared" si="14"/>
        <v>66872.979999999981</v>
      </c>
    </row>
    <row r="91" spans="1:38">
      <c r="A91" s="1" t="s">
        <v>1064</v>
      </c>
      <c r="B91" s="1" t="s">
        <v>1065</v>
      </c>
      <c r="C91" s="100">
        <v>5840</v>
      </c>
      <c r="D91" s="1" t="s">
        <v>1067</v>
      </c>
      <c r="E91" s="1" t="s">
        <v>1067</v>
      </c>
      <c r="F91" s="38">
        <v>402367.41</v>
      </c>
      <c r="G91" s="38">
        <v>0</v>
      </c>
      <c r="H91" s="38">
        <v>114922.36</v>
      </c>
      <c r="J91" s="137">
        <v>459085.91</v>
      </c>
      <c r="K91" s="137">
        <v>21213.41</v>
      </c>
      <c r="P91" s="62">
        <v>176.15</v>
      </c>
      <c r="S91" s="137">
        <v>-1557077.52</v>
      </c>
      <c r="T91" s="137">
        <v>2483113.87</v>
      </c>
      <c r="V91" s="35">
        <v>1133361.92</v>
      </c>
      <c r="W91" s="35">
        <v>145950</v>
      </c>
      <c r="X91" s="35">
        <v>870.72</v>
      </c>
      <c r="Y91" s="35">
        <v>1178460</v>
      </c>
      <c r="Z91" s="35">
        <v>13500</v>
      </c>
      <c r="AA91" s="39">
        <v>1427622</v>
      </c>
      <c r="AC91" s="39">
        <v>33272</v>
      </c>
      <c r="AD91" s="39">
        <v>868422.82</v>
      </c>
      <c r="AE91" s="39">
        <v>71449.23</v>
      </c>
      <c r="AG91" s="64">
        <f t="shared" si="9"/>
        <v>517289.76999999996</v>
      </c>
      <c r="AH91" s="61">
        <f t="shared" si="10"/>
        <v>176.15</v>
      </c>
      <c r="AI91" s="63">
        <f t="shared" si="11"/>
        <v>517113.61999999994</v>
      </c>
      <c r="AJ91" s="66">
        <f t="shared" si="12"/>
        <v>2472142.6399999997</v>
      </c>
      <c r="AK91" s="52">
        <f t="shared" si="13"/>
        <v>2400766.0499999998</v>
      </c>
      <c r="AL91" s="56">
        <f t="shared" si="14"/>
        <v>71376.589999999851</v>
      </c>
    </row>
    <row r="92" spans="1:38">
      <c r="A92" s="1" t="s">
        <v>1064</v>
      </c>
      <c r="B92" s="1" t="s">
        <v>1065</v>
      </c>
      <c r="C92" s="100">
        <v>2523</v>
      </c>
      <c r="D92" s="1" t="s">
        <v>1068</v>
      </c>
      <c r="E92" s="1" t="s">
        <v>1068</v>
      </c>
      <c r="F92" s="38">
        <v>143289.42000000001</v>
      </c>
      <c r="G92" s="38">
        <v>0</v>
      </c>
      <c r="H92" s="38">
        <v>76611.429999999993</v>
      </c>
      <c r="J92" s="137">
        <v>199084.56</v>
      </c>
      <c r="K92" s="137">
        <v>66119.98</v>
      </c>
      <c r="P92" s="62">
        <v>74634.7</v>
      </c>
      <c r="S92" s="137">
        <v>-1540780.3</v>
      </c>
      <c r="T92" s="137">
        <v>1997915.47</v>
      </c>
      <c r="V92" s="35">
        <v>638037.31999999995</v>
      </c>
      <c r="W92" s="35">
        <v>121500</v>
      </c>
      <c r="X92" s="35">
        <v>184.43</v>
      </c>
      <c r="Y92" s="35">
        <v>509660</v>
      </c>
      <c r="Z92" s="35">
        <v>14000</v>
      </c>
      <c r="AA92" s="39">
        <v>683442</v>
      </c>
      <c r="AC92" s="39">
        <v>21900</v>
      </c>
      <c r="AD92" s="39">
        <v>538333.03</v>
      </c>
      <c r="AE92" s="39">
        <v>86371.199999999997</v>
      </c>
      <c r="AG92" s="64">
        <f t="shared" si="9"/>
        <v>219900.85</v>
      </c>
      <c r="AH92" s="61">
        <f t="shared" si="10"/>
        <v>74634.7</v>
      </c>
      <c r="AI92" s="63">
        <f t="shared" si="11"/>
        <v>145266.15000000002</v>
      </c>
      <c r="AJ92" s="66">
        <f t="shared" si="12"/>
        <v>1283381.75</v>
      </c>
      <c r="AK92" s="52">
        <f t="shared" si="13"/>
        <v>1330046.23</v>
      </c>
      <c r="AL92" s="56">
        <f t="shared" si="14"/>
        <v>-46664.479999999981</v>
      </c>
    </row>
    <row r="93" spans="1:38">
      <c r="A93" s="1" t="s">
        <v>1064</v>
      </c>
      <c r="B93" s="1" t="s">
        <v>1065</v>
      </c>
      <c r="C93" s="100">
        <v>3532</v>
      </c>
      <c r="D93" s="1" t="s">
        <v>1069</v>
      </c>
      <c r="E93" s="1" t="s">
        <v>1069</v>
      </c>
      <c r="F93" s="38">
        <v>281042.98</v>
      </c>
      <c r="G93" s="38">
        <v>0</v>
      </c>
      <c r="H93" s="38">
        <v>85709.56</v>
      </c>
      <c r="I93" s="142"/>
      <c r="J93" s="141">
        <v>311717.44</v>
      </c>
      <c r="K93" s="141">
        <v>28963.64</v>
      </c>
      <c r="L93" s="139"/>
      <c r="M93" s="139"/>
      <c r="N93" s="139"/>
      <c r="O93" s="139"/>
      <c r="P93" s="139">
        <v>75598.13</v>
      </c>
      <c r="Q93" s="141"/>
      <c r="R93" s="141"/>
      <c r="S93" s="141">
        <v>-1701933.48</v>
      </c>
      <c r="T93" s="141">
        <v>2356721.7400000002</v>
      </c>
      <c r="U93" s="140"/>
      <c r="V93" s="140">
        <v>980334.11</v>
      </c>
      <c r="W93" s="140">
        <v>50000</v>
      </c>
      <c r="X93" s="140">
        <v>474.08</v>
      </c>
      <c r="Y93" s="140">
        <v>709110</v>
      </c>
      <c r="Z93" s="140">
        <v>13500</v>
      </c>
      <c r="AA93" s="244">
        <v>921251</v>
      </c>
      <c r="AB93" s="244"/>
      <c r="AC93" s="244">
        <v>32254</v>
      </c>
      <c r="AD93" s="244">
        <v>714828.54</v>
      </c>
      <c r="AE93" s="244">
        <v>108037.42</v>
      </c>
      <c r="AF93" s="244"/>
      <c r="AG93" s="64">
        <f t="shared" si="9"/>
        <v>366752.54</v>
      </c>
      <c r="AH93" s="61">
        <f t="shared" si="10"/>
        <v>75598.13</v>
      </c>
      <c r="AI93" s="63">
        <f t="shared" si="11"/>
        <v>291154.40999999997</v>
      </c>
      <c r="AJ93" s="66">
        <f t="shared" si="12"/>
        <v>1753418.19</v>
      </c>
      <c r="AK93" s="52">
        <f t="shared" si="13"/>
        <v>1776370.96</v>
      </c>
      <c r="AL93" s="56">
        <f t="shared" si="14"/>
        <v>-22952.770000000019</v>
      </c>
    </row>
    <row r="94" spans="1:38">
      <c r="A94" s="1" t="s">
        <v>1064</v>
      </c>
      <c r="B94" s="1" t="s">
        <v>1065</v>
      </c>
      <c r="C94" s="100">
        <v>6043</v>
      </c>
      <c r="D94" s="1" t="s">
        <v>1070</v>
      </c>
      <c r="E94" s="1" t="s">
        <v>1070</v>
      </c>
      <c r="F94" s="38">
        <v>444736.23</v>
      </c>
      <c r="G94" s="38">
        <v>0</v>
      </c>
      <c r="H94" s="38">
        <v>106523.84</v>
      </c>
      <c r="J94" s="137">
        <v>102621.06</v>
      </c>
      <c r="K94" s="137">
        <v>4656.03</v>
      </c>
      <c r="P94" s="62">
        <v>165783.51999999999</v>
      </c>
      <c r="S94" s="137">
        <v>-324571.21999999997</v>
      </c>
      <c r="T94" s="137">
        <v>679279.9</v>
      </c>
      <c r="V94" s="35">
        <v>1183049.06</v>
      </c>
      <c r="W94" s="35">
        <v>120000</v>
      </c>
      <c r="X94" s="35">
        <v>517.66</v>
      </c>
      <c r="Y94" s="35">
        <v>776250</v>
      </c>
      <c r="Z94" s="35">
        <v>27000</v>
      </c>
      <c r="AA94" s="39">
        <v>1103859</v>
      </c>
      <c r="AC94" s="39">
        <v>28960</v>
      </c>
      <c r="AD94" s="39">
        <v>793354.33</v>
      </c>
      <c r="AE94" s="39">
        <v>42598.43</v>
      </c>
      <c r="AG94" s="64">
        <f t="shared" si="9"/>
        <v>551260.06999999995</v>
      </c>
      <c r="AH94" s="61">
        <f t="shared" si="10"/>
        <v>165783.51999999999</v>
      </c>
      <c r="AI94" s="63">
        <f t="shared" si="11"/>
        <v>385476.54999999993</v>
      </c>
      <c r="AJ94" s="66">
        <f t="shared" si="12"/>
        <v>2106816.7199999997</v>
      </c>
      <c r="AK94" s="52">
        <f t="shared" si="13"/>
        <v>1968771.76</v>
      </c>
      <c r="AL94" s="56">
        <f t="shared" si="14"/>
        <v>138044.95999999973</v>
      </c>
    </row>
    <row r="95" spans="1:38">
      <c r="A95" s="1" t="s">
        <v>1064</v>
      </c>
      <c r="B95" s="1" t="s">
        <v>1065</v>
      </c>
      <c r="C95" s="100">
        <v>3905</v>
      </c>
      <c r="D95" s="1" t="s">
        <v>1071</v>
      </c>
      <c r="E95" s="1" t="s">
        <v>1071</v>
      </c>
      <c r="F95" s="38">
        <v>333302.07</v>
      </c>
      <c r="G95" s="38">
        <v>0</v>
      </c>
      <c r="H95" s="38">
        <v>151303.57999999999</v>
      </c>
      <c r="J95" s="137">
        <v>679737.93</v>
      </c>
      <c r="K95" s="137">
        <v>73034.710000000006</v>
      </c>
      <c r="P95" s="62">
        <v>57163.24</v>
      </c>
      <c r="S95" s="137">
        <v>-1988583.28</v>
      </c>
      <c r="T95" s="137">
        <v>3020527.22</v>
      </c>
      <c r="V95" s="35">
        <v>923470.2</v>
      </c>
      <c r="W95" s="35">
        <v>121071</v>
      </c>
      <c r="X95" s="35">
        <v>435.56</v>
      </c>
      <c r="Y95" s="35">
        <v>637740</v>
      </c>
      <c r="Z95" s="35">
        <v>18000</v>
      </c>
      <c r="AA95" s="39">
        <v>858146</v>
      </c>
      <c r="AC95" s="39">
        <v>32452</v>
      </c>
      <c r="AD95" s="39">
        <v>562940.43999999994</v>
      </c>
      <c r="AE95" s="39">
        <v>98907.21</v>
      </c>
      <c r="AG95" s="64">
        <f t="shared" si="9"/>
        <v>484605.65</v>
      </c>
      <c r="AH95" s="61">
        <f t="shared" si="10"/>
        <v>57163.24</v>
      </c>
      <c r="AI95" s="63">
        <f t="shared" si="11"/>
        <v>427442.41000000003</v>
      </c>
      <c r="AJ95" s="66">
        <f t="shared" si="12"/>
        <v>1700716.76</v>
      </c>
      <c r="AK95" s="52">
        <f t="shared" si="13"/>
        <v>1552445.65</v>
      </c>
      <c r="AL95" s="56">
        <f t="shared" si="14"/>
        <v>148271.1100000001</v>
      </c>
    </row>
    <row r="96" spans="1:38">
      <c r="A96" s="1" t="s">
        <v>1064</v>
      </c>
      <c r="B96" s="1" t="s">
        <v>1065</v>
      </c>
      <c r="C96" s="100">
        <v>4288</v>
      </c>
      <c r="D96" s="1" t="s">
        <v>1072</v>
      </c>
      <c r="E96" s="1" t="s">
        <v>1072</v>
      </c>
      <c r="F96" s="38">
        <v>158300.59</v>
      </c>
      <c r="G96" s="38">
        <v>0</v>
      </c>
      <c r="H96" s="38">
        <v>21228.22</v>
      </c>
      <c r="J96" s="137">
        <v>4</v>
      </c>
      <c r="K96" s="137">
        <v>91084.25</v>
      </c>
      <c r="M96" s="62">
        <v>787.5</v>
      </c>
      <c r="P96" s="62">
        <v>1184.68</v>
      </c>
      <c r="S96" s="137">
        <v>-14923.29</v>
      </c>
      <c r="T96" s="137">
        <v>266818</v>
      </c>
      <c r="V96" s="35">
        <v>992821.5</v>
      </c>
      <c r="X96" s="35">
        <v>255.39</v>
      </c>
      <c r="Y96" s="35">
        <v>665613</v>
      </c>
      <c r="Z96" s="35">
        <v>13500</v>
      </c>
      <c r="AA96" s="39">
        <v>849518</v>
      </c>
      <c r="AC96" s="39">
        <v>11997</v>
      </c>
      <c r="AD96" s="39">
        <v>757867.14</v>
      </c>
      <c r="AE96" s="39">
        <v>36057.58</v>
      </c>
      <c r="AG96" s="64">
        <f t="shared" si="9"/>
        <v>179528.81</v>
      </c>
      <c r="AH96" s="61">
        <f t="shared" si="10"/>
        <v>1972.18</v>
      </c>
      <c r="AI96" s="63">
        <f t="shared" si="11"/>
        <v>177556.63</v>
      </c>
      <c r="AJ96" s="66">
        <f t="shared" si="12"/>
        <v>1672189.8900000001</v>
      </c>
      <c r="AK96" s="52">
        <f t="shared" si="13"/>
        <v>1655439.7200000002</v>
      </c>
      <c r="AL96" s="56">
        <f t="shared" si="14"/>
        <v>16750.169999999925</v>
      </c>
    </row>
    <row r="97" spans="1:38">
      <c r="A97" s="1" t="s">
        <v>1064</v>
      </c>
      <c r="B97" s="1" t="s">
        <v>1065</v>
      </c>
      <c r="C97" s="100">
        <v>3437</v>
      </c>
      <c r="D97" s="1" t="s">
        <v>1073</v>
      </c>
      <c r="E97" s="1" t="s">
        <v>1073</v>
      </c>
      <c r="F97" s="38">
        <v>236756.35</v>
      </c>
      <c r="G97" s="38">
        <v>0</v>
      </c>
      <c r="H97" s="38">
        <v>126036.38</v>
      </c>
      <c r="J97" s="137">
        <v>5</v>
      </c>
      <c r="K97" s="137">
        <v>28981.03</v>
      </c>
      <c r="P97" s="62">
        <v>2298.54</v>
      </c>
      <c r="S97" s="137">
        <v>-1632092.78</v>
      </c>
      <c r="T97" s="137">
        <v>1863128.3</v>
      </c>
      <c r="V97" s="35">
        <v>720963.16</v>
      </c>
      <c r="W97" s="35">
        <v>175560</v>
      </c>
      <c r="X97" s="35">
        <v>324.43</v>
      </c>
      <c r="Y97" s="35">
        <v>960030</v>
      </c>
      <c r="Z97" s="35">
        <v>27000</v>
      </c>
      <c r="AA97" s="39">
        <v>1131515</v>
      </c>
      <c r="AC97" s="39">
        <v>24762</v>
      </c>
      <c r="AD97" s="39">
        <v>511926.46</v>
      </c>
      <c r="AE97" s="39">
        <v>57229.43</v>
      </c>
      <c r="AG97" s="64">
        <f t="shared" si="9"/>
        <v>362792.73</v>
      </c>
      <c r="AH97" s="61">
        <f t="shared" si="10"/>
        <v>2298.54</v>
      </c>
      <c r="AI97" s="63">
        <f t="shared" si="11"/>
        <v>360494.19</v>
      </c>
      <c r="AJ97" s="66">
        <f t="shared" si="12"/>
        <v>1883877.59</v>
      </c>
      <c r="AK97" s="52">
        <f t="shared" si="13"/>
        <v>1725432.89</v>
      </c>
      <c r="AL97" s="56">
        <f t="shared" si="14"/>
        <v>158444.70000000019</v>
      </c>
    </row>
    <row r="98" spans="1:38">
      <c r="A98" s="1" t="s">
        <v>1064</v>
      </c>
      <c r="B98" s="1" t="s">
        <v>1065</v>
      </c>
      <c r="C98" s="100">
        <v>6940</v>
      </c>
      <c r="D98" s="1" t="s">
        <v>1074</v>
      </c>
      <c r="E98" s="1" t="s">
        <v>1074</v>
      </c>
      <c r="F98" s="38">
        <v>190230.11</v>
      </c>
      <c r="G98" s="38">
        <v>111845</v>
      </c>
      <c r="H98" s="38">
        <v>139477.85</v>
      </c>
      <c r="J98" s="137">
        <v>888399.21</v>
      </c>
      <c r="K98" s="137">
        <v>49691.26</v>
      </c>
      <c r="P98" s="62">
        <v>3828.46</v>
      </c>
      <c r="S98" s="137">
        <v>18475.669999999998</v>
      </c>
      <c r="T98" s="137">
        <v>1170515.6499999999</v>
      </c>
      <c r="V98" s="35">
        <v>1182910.28</v>
      </c>
      <c r="W98" s="35">
        <v>264251</v>
      </c>
      <c r="X98" s="35">
        <v>356.38</v>
      </c>
      <c r="Y98" s="35">
        <v>444870</v>
      </c>
      <c r="Z98" s="35">
        <v>9000</v>
      </c>
      <c r="AA98" s="39">
        <v>723236.5</v>
      </c>
      <c r="AC98" s="39">
        <v>18426</v>
      </c>
      <c r="AD98" s="39">
        <v>891001</v>
      </c>
      <c r="AE98" s="39">
        <v>81900.509999999995</v>
      </c>
      <c r="AG98" s="64">
        <f t="shared" si="9"/>
        <v>441552.95999999996</v>
      </c>
      <c r="AH98" s="61">
        <f t="shared" si="10"/>
        <v>3828.46</v>
      </c>
      <c r="AI98" s="63">
        <f t="shared" si="11"/>
        <v>437724.49999999994</v>
      </c>
      <c r="AJ98" s="66">
        <f t="shared" si="12"/>
        <v>1901387.66</v>
      </c>
      <c r="AK98" s="52">
        <f t="shared" si="13"/>
        <v>1714564.01</v>
      </c>
      <c r="AL98" s="56">
        <f t="shared" si="14"/>
        <v>186823.64999999991</v>
      </c>
    </row>
    <row r="99" spans="1:38">
      <c r="A99" s="1" t="s">
        <v>1064</v>
      </c>
      <c r="B99" s="1" t="s">
        <v>1065</v>
      </c>
      <c r="C99" s="100">
        <v>3709</v>
      </c>
      <c r="D99" s="1" t="s">
        <v>1075</v>
      </c>
      <c r="E99" s="1" t="s">
        <v>1075</v>
      </c>
      <c r="F99" s="38">
        <v>197057.3</v>
      </c>
      <c r="G99" s="38">
        <v>0</v>
      </c>
      <c r="H99" s="38">
        <v>31922.84</v>
      </c>
      <c r="J99" s="137">
        <v>201405.32</v>
      </c>
      <c r="K99" s="137">
        <v>7114.26</v>
      </c>
      <c r="P99" s="62">
        <v>21.59</v>
      </c>
      <c r="S99" s="137">
        <v>-1709469.43</v>
      </c>
      <c r="T99" s="137">
        <v>2174004.7799999998</v>
      </c>
      <c r="V99" s="35">
        <v>841348.09</v>
      </c>
      <c r="X99" s="35">
        <v>341.04</v>
      </c>
      <c r="Y99" s="35">
        <v>531090</v>
      </c>
      <c r="AA99" s="39">
        <v>703705</v>
      </c>
      <c r="AC99" s="39">
        <v>15750</v>
      </c>
      <c r="AD99" s="39">
        <v>580720.57999999996</v>
      </c>
      <c r="AE99" s="39">
        <v>99660.77</v>
      </c>
      <c r="AG99" s="64">
        <f t="shared" si="9"/>
        <v>228980.13999999998</v>
      </c>
      <c r="AH99" s="61">
        <f t="shared" si="10"/>
        <v>21.59</v>
      </c>
      <c r="AI99" s="63">
        <f t="shared" si="11"/>
        <v>228958.55</v>
      </c>
      <c r="AJ99" s="66">
        <f t="shared" si="12"/>
        <v>1372779.13</v>
      </c>
      <c r="AK99" s="52">
        <f t="shared" si="13"/>
        <v>1399836.35</v>
      </c>
      <c r="AL99" s="56">
        <f t="shared" si="14"/>
        <v>-27057.220000000205</v>
      </c>
    </row>
    <row r="100" spans="1:38">
      <c r="A100" s="1" t="s">
        <v>1064</v>
      </c>
      <c r="B100" s="1" t="s">
        <v>1065</v>
      </c>
      <c r="C100" s="100">
        <v>6836</v>
      </c>
      <c r="D100" s="1" t="s">
        <v>1076</v>
      </c>
      <c r="E100" s="1" t="s">
        <v>1076</v>
      </c>
      <c r="F100" s="38">
        <v>333721.36</v>
      </c>
      <c r="G100" s="38">
        <v>0</v>
      </c>
      <c r="H100" s="38">
        <v>43351.62</v>
      </c>
      <c r="J100" s="137">
        <v>340022.24</v>
      </c>
      <c r="K100" s="137">
        <v>12480.77</v>
      </c>
      <c r="P100" s="62">
        <v>103</v>
      </c>
      <c r="S100" s="137">
        <v>-1023235.71</v>
      </c>
      <c r="T100" s="137">
        <v>1708771</v>
      </c>
      <c r="V100" s="35">
        <v>1201746.51</v>
      </c>
      <c r="W100" s="35">
        <v>145000</v>
      </c>
      <c r="X100" s="35">
        <v>549.39</v>
      </c>
      <c r="Y100" s="35">
        <v>1068570</v>
      </c>
      <c r="Z100" s="35">
        <v>13500</v>
      </c>
      <c r="AA100" s="39">
        <v>1337008</v>
      </c>
      <c r="AC100" s="39">
        <v>27870</v>
      </c>
      <c r="AD100" s="39">
        <v>955566.23</v>
      </c>
      <c r="AE100" s="39">
        <v>64983.97</v>
      </c>
      <c r="AG100" s="64">
        <f t="shared" si="9"/>
        <v>377072.98</v>
      </c>
      <c r="AH100" s="61">
        <f t="shared" si="10"/>
        <v>103</v>
      </c>
      <c r="AI100" s="63">
        <f t="shared" si="11"/>
        <v>376969.98</v>
      </c>
      <c r="AJ100" s="66">
        <f t="shared" si="12"/>
        <v>2429365.9</v>
      </c>
      <c r="AK100" s="52">
        <f t="shared" si="13"/>
        <v>2385428.2000000002</v>
      </c>
      <c r="AL100" s="56">
        <f t="shared" si="14"/>
        <v>43937.699999999721</v>
      </c>
    </row>
    <row r="101" spans="1:38">
      <c r="A101" s="1" t="s">
        <v>1064</v>
      </c>
      <c r="B101" s="1" t="s">
        <v>1065</v>
      </c>
      <c r="C101" s="100">
        <v>5080</v>
      </c>
      <c r="D101" s="1" t="s">
        <v>1077</v>
      </c>
      <c r="E101" s="1" t="s">
        <v>1077</v>
      </c>
      <c r="F101" s="38">
        <v>225039.43</v>
      </c>
      <c r="G101" s="38">
        <v>0</v>
      </c>
      <c r="H101" s="38">
        <v>230735.65</v>
      </c>
      <c r="J101" s="137">
        <v>403007.46</v>
      </c>
      <c r="K101" s="137">
        <v>21256.55</v>
      </c>
      <c r="P101" s="62">
        <v>1436.52</v>
      </c>
      <c r="S101" s="137">
        <v>-1391961.23</v>
      </c>
      <c r="T101" s="137">
        <v>2266060.31</v>
      </c>
      <c r="V101" s="35">
        <v>1074228.23</v>
      </c>
      <c r="W101" s="35">
        <v>300</v>
      </c>
      <c r="X101" s="35">
        <v>682.66</v>
      </c>
      <c r="Y101" s="35">
        <v>1116990</v>
      </c>
      <c r="Z101" s="35">
        <v>27000</v>
      </c>
      <c r="AA101" s="39">
        <v>1317585</v>
      </c>
      <c r="AC101" s="39">
        <v>19460</v>
      </c>
      <c r="AD101" s="39">
        <v>790991.52</v>
      </c>
      <c r="AE101" s="39">
        <v>86660.88</v>
      </c>
      <c r="AG101" s="64">
        <f t="shared" si="9"/>
        <v>455775.07999999996</v>
      </c>
      <c r="AH101" s="61">
        <f t="shared" si="10"/>
        <v>1436.52</v>
      </c>
      <c r="AI101" s="63">
        <f t="shared" si="11"/>
        <v>454338.55999999994</v>
      </c>
      <c r="AJ101" s="66">
        <f t="shared" si="12"/>
        <v>2219200.8899999997</v>
      </c>
      <c r="AK101" s="52">
        <f t="shared" si="13"/>
        <v>2214697.4</v>
      </c>
      <c r="AL101" s="56">
        <f t="shared" si="14"/>
        <v>4503.4899999997579</v>
      </c>
    </row>
    <row r="102" spans="1:38">
      <c r="A102" s="1" t="s">
        <v>1064</v>
      </c>
      <c r="B102" s="1" t="s">
        <v>1065</v>
      </c>
      <c r="C102" s="100">
        <v>3095</v>
      </c>
      <c r="D102" s="1" t="s">
        <v>1078</v>
      </c>
      <c r="E102" s="1" t="s">
        <v>1078</v>
      </c>
      <c r="F102" s="38">
        <v>84635.43</v>
      </c>
      <c r="G102" s="38">
        <v>0</v>
      </c>
      <c r="H102" s="38">
        <v>89315.97</v>
      </c>
      <c r="J102" s="137">
        <v>52089.89</v>
      </c>
      <c r="K102" s="137">
        <v>39124.559999999998</v>
      </c>
      <c r="P102" s="62">
        <v>629.63</v>
      </c>
      <c r="S102" s="137">
        <v>-633974.31999999995</v>
      </c>
      <c r="T102" s="137">
        <v>855883.42</v>
      </c>
      <c r="V102" s="35">
        <v>733761.74</v>
      </c>
      <c r="W102" s="35">
        <v>80000</v>
      </c>
      <c r="X102" s="35">
        <v>313.07</v>
      </c>
      <c r="Y102" s="35">
        <v>994320</v>
      </c>
      <c r="Z102" s="35">
        <v>13500</v>
      </c>
      <c r="AA102" s="39">
        <v>1182372</v>
      </c>
      <c r="AC102" s="39">
        <v>24484.01</v>
      </c>
      <c r="AD102" s="39">
        <v>548748.46</v>
      </c>
      <c r="AE102" s="39">
        <v>23663.22</v>
      </c>
      <c r="AG102" s="64">
        <f t="shared" si="9"/>
        <v>173951.4</v>
      </c>
      <c r="AH102" s="61">
        <f t="shared" si="10"/>
        <v>629.63</v>
      </c>
      <c r="AI102" s="63">
        <f t="shared" si="11"/>
        <v>173321.77</v>
      </c>
      <c r="AJ102" s="66">
        <f t="shared" si="12"/>
        <v>1821894.81</v>
      </c>
      <c r="AK102" s="52">
        <f t="shared" si="13"/>
        <v>1779267.69</v>
      </c>
      <c r="AL102" s="56">
        <f t="shared" si="14"/>
        <v>42627.120000000112</v>
      </c>
    </row>
    <row r="103" spans="1:38">
      <c r="A103" s="1" t="s">
        <v>1064</v>
      </c>
      <c r="B103" s="1" t="s">
        <v>1065</v>
      </c>
      <c r="C103" s="100">
        <v>3465</v>
      </c>
      <c r="D103" s="1" t="s">
        <v>1079</v>
      </c>
      <c r="E103" s="1" t="s">
        <v>1079</v>
      </c>
      <c r="F103" s="38">
        <v>112728.94</v>
      </c>
      <c r="G103" s="38">
        <v>0</v>
      </c>
      <c r="H103" s="38">
        <v>95289.73</v>
      </c>
      <c r="J103" s="137">
        <v>1633760.22</v>
      </c>
      <c r="K103" s="137">
        <v>14262.72</v>
      </c>
      <c r="P103" s="62">
        <v>51623.9</v>
      </c>
      <c r="S103" s="137">
        <v>-1122776.49</v>
      </c>
      <c r="T103" s="137">
        <v>2982456.62</v>
      </c>
      <c r="V103" s="35">
        <v>760308.49</v>
      </c>
      <c r="W103" s="35">
        <v>28300</v>
      </c>
      <c r="X103" s="35">
        <v>167.13</v>
      </c>
      <c r="Y103" s="35">
        <v>565380</v>
      </c>
      <c r="AA103" s="39">
        <v>714750</v>
      </c>
      <c r="AB103" s="39">
        <v>15000</v>
      </c>
      <c r="AC103" s="39">
        <v>15689</v>
      </c>
      <c r="AD103" s="39">
        <v>585677.30000000005</v>
      </c>
      <c r="AE103" s="39">
        <v>78301.740000000005</v>
      </c>
      <c r="AG103" s="64">
        <f t="shared" si="9"/>
        <v>208018.66999999998</v>
      </c>
      <c r="AH103" s="61">
        <f t="shared" si="10"/>
        <v>51623.9</v>
      </c>
      <c r="AI103" s="63">
        <f t="shared" si="11"/>
        <v>156394.76999999999</v>
      </c>
      <c r="AJ103" s="66">
        <f t="shared" si="12"/>
        <v>1354155.62</v>
      </c>
      <c r="AK103" s="52">
        <f t="shared" si="13"/>
        <v>1409418.04</v>
      </c>
      <c r="AL103" s="56">
        <f t="shared" si="14"/>
        <v>-55262.419999999925</v>
      </c>
    </row>
    <row r="104" spans="1:38">
      <c r="A104" s="1" t="s">
        <v>1064</v>
      </c>
      <c r="B104" s="1" t="s">
        <v>1065</v>
      </c>
      <c r="C104" s="100">
        <v>4221</v>
      </c>
      <c r="D104" s="1" t="s">
        <v>1080</v>
      </c>
      <c r="E104" s="1" t="s">
        <v>1080</v>
      </c>
      <c r="F104" s="38">
        <v>759938.91</v>
      </c>
      <c r="G104" s="38">
        <v>0</v>
      </c>
      <c r="H104" s="38">
        <v>201945.38</v>
      </c>
      <c r="J104" s="137">
        <v>372964.22</v>
      </c>
      <c r="K104" s="137">
        <v>86970.86</v>
      </c>
      <c r="M104" s="62">
        <v>7762.5</v>
      </c>
      <c r="P104" s="62">
        <v>374.52</v>
      </c>
      <c r="S104" s="137">
        <v>-2697394.26</v>
      </c>
      <c r="T104" s="137">
        <v>4193008</v>
      </c>
      <c r="V104" s="35">
        <v>1281963.5</v>
      </c>
      <c r="W104" s="35">
        <v>168722</v>
      </c>
      <c r="X104" s="35">
        <v>768.92</v>
      </c>
      <c r="Y104" s="35">
        <v>540210</v>
      </c>
      <c r="Z104" s="35">
        <v>15000</v>
      </c>
      <c r="AA104" s="39">
        <v>737733</v>
      </c>
      <c r="AC104" s="39">
        <v>32872</v>
      </c>
      <c r="AD104" s="39">
        <v>1168190.3700000001</v>
      </c>
      <c r="AE104" s="39">
        <v>149800.44</v>
      </c>
      <c r="AG104" s="64">
        <f t="shared" si="9"/>
        <v>961884.29</v>
      </c>
      <c r="AH104" s="61">
        <f t="shared" si="10"/>
        <v>8137.02</v>
      </c>
      <c r="AI104" s="63">
        <f t="shared" si="11"/>
        <v>953747.27</v>
      </c>
      <c r="AJ104" s="66">
        <f t="shared" si="12"/>
        <v>2006664.42</v>
      </c>
      <c r="AK104" s="52">
        <f t="shared" si="13"/>
        <v>2088595.81</v>
      </c>
      <c r="AL104" s="56">
        <f t="shared" si="14"/>
        <v>-81931.39000000013</v>
      </c>
    </row>
    <row r="105" spans="1:38">
      <c r="A105" s="1" t="s">
        <v>1064</v>
      </c>
      <c r="B105" s="1" t="s">
        <v>1065</v>
      </c>
      <c r="C105" s="100">
        <v>5006</v>
      </c>
      <c r="D105" s="1" t="s">
        <v>1081</v>
      </c>
      <c r="E105" s="1" t="s">
        <v>1081</v>
      </c>
      <c r="F105" s="38">
        <v>564780.89</v>
      </c>
      <c r="G105" s="38">
        <v>0</v>
      </c>
      <c r="H105" s="38">
        <v>79652.37</v>
      </c>
      <c r="J105" s="137">
        <v>758372.2</v>
      </c>
      <c r="K105" s="137">
        <v>24900.85</v>
      </c>
      <c r="P105" s="62">
        <v>102540.68</v>
      </c>
      <c r="S105" s="137">
        <v>-3178262.07</v>
      </c>
      <c r="T105" s="137">
        <v>4349913</v>
      </c>
      <c r="V105" s="35">
        <v>1227702.52</v>
      </c>
      <c r="W105" s="35">
        <v>110950</v>
      </c>
      <c r="X105" s="35">
        <v>743.53</v>
      </c>
      <c r="Y105" s="35">
        <v>488230</v>
      </c>
      <c r="Z105" s="35">
        <v>13500</v>
      </c>
      <c r="AA105" s="39">
        <v>791005</v>
      </c>
      <c r="AC105" s="39">
        <v>8460</v>
      </c>
      <c r="AD105" s="39">
        <v>801462.2</v>
      </c>
      <c r="AE105" s="39">
        <v>86684.15</v>
      </c>
      <c r="AG105" s="64">
        <f t="shared" si="9"/>
        <v>644433.26</v>
      </c>
      <c r="AH105" s="61">
        <f t="shared" si="10"/>
        <v>102540.68</v>
      </c>
      <c r="AI105" s="63">
        <f t="shared" si="11"/>
        <v>541892.58000000007</v>
      </c>
      <c r="AJ105" s="66">
        <f t="shared" si="12"/>
        <v>1841126.05</v>
      </c>
      <c r="AK105" s="52">
        <f t="shared" si="13"/>
        <v>1687611.3499999999</v>
      </c>
      <c r="AL105" s="56">
        <f t="shared" si="14"/>
        <v>153514.70000000019</v>
      </c>
    </row>
    <row r="106" spans="1:38">
      <c r="A106" s="1" t="s">
        <v>1064</v>
      </c>
      <c r="B106" s="1" t="s">
        <v>1065</v>
      </c>
      <c r="C106" s="100">
        <v>4619</v>
      </c>
      <c r="D106" s="1" t="s">
        <v>1082</v>
      </c>
      <c r="E106" s="1" t="s">
        <v>1082</v>
      </c>
      <c r="F106" s="38">
        <v>471727.26</v>
      </c>
      <c r="G106" s="38">
        <v>0</v>
      </c>
      <c r="H106" s="38">
        <v>79922.39</v>
      </c>
      <c r="J106" s="137">
        <v>387161.05</v>
      </c>
      <c r="K106" s="137">
        <v>73306.080000000002</v>
      </c>
      <c r="P106" s="62">
        <v>1064.6199999999999</v>
      </c>
      <c r="S106" s="137">
        <v>-822522.45</v>
      </c>
      <c r="T106" s="137">
        <v>1615889.77</v>
      </c>
      <c r="V106" s="35">
        <v>999286.38</v>
      </c>
      <c r="W106" s="35">
        <v>217405</v>
      </c>
      <c r="X106" s="35">
        <v>634.67999999999995</v>
      </c>
      <c r="Y106" s="35">
        <v>410850</v>
      </c>
      <c r="Z106" s="35">
        <v>13500</v>
      </c>
      <c r="AA106" s="39">
        <v>632414</v>
      </c>
      <c r="AC106" s="39">
        <v>23885</v>
      </c>
      <c r="AD106" s="39">
        <v>723724.13</v>
      </c>
      <c r="AE106" s="39">
        <v>43968.09</v>
      </c>
      <c r="AG106" s="64">
        <f t="shared" si="9"/>
        <v>551649.65</v>
      </c>
      <c r="AH106" s="61">
        <f t="shared" si="10"/>
        <v>1064.6199999999999</v>
      </c>
      <c r="AI106" s="63">
        <f t="shared" si="11"/>
        <v>550585.03</v>
      </c>
      <c r="AJ106" s="66">
        <f t="shared" si="12"/>
        <v>1641676.0599999998</v>
      </c>
      <c r="AK106" s="52">
        <f t="shared" si="13"/>
        <v>1423991.22</v>
      </c>
      <c r="AL106" s="56">
        <f t="shared" si="14"/>
        <v>217684.83999999985</v>
      </c>
    </row>
    <row r="107" spans="1:38">
      <c r="A107" s="1" t="s">
        <v>1064</v>
      </c>
      <c r="B107" s="1" t="s">
        <v>1065</v>
      </c>
      <c r="C107" s="100">
        <v>2910</v>
      </c>
      <c r="D107" s="1" t="s">
        <v>1083</v>
      </c>
      <c r="E107" s="1" t="s">
        <v>1083</v>
      </c>
      <c r="F107" s="38">
        <v>348685.08</v>
      </c>
      <c r="G107" s="38">
        <v>0</v>
      </c>
      <c r="H107" s="38">
        <v>49830.26</v>
      </c>
      <c r="J107" s="137">
        <v>495944.32</v>
      </c>
      <c r="K107" s="137">
        <v>81508.95</v>
      </c>
      <c r="P107" s="62">
        <v>0</v>
      </c>
      <c r="S107" s="137">
        <v>-1436436</v>
      </c>
      <c r="T107" s="137">
        <v>2389700.83</v>
      </c>
      <c r="V107" s="35">
        <v>782834.99</v>
      </c>
      <c r="W107" s="35">
        <v>50000</v>
      </c>
      <c r="X107" s="35">
        <v>797.43</v>
      </c>
      <c r="Y107" s="35">
        <v>907560</v>
      </c>
      <c r="Z107" s="35">
        <v>27000</v>
      </c>
      <c r="AA107" s="39">
        <v>1097140</v>
      </c>
      <c r="AC107" s="39">
        <v>32382</v>
      </c>
      <c r="AD107" s="39">
        <v>507687.61</v>
      </c>
      <c r="AE107" s="39">
        <v>108279.03</v>
      </c>
      <c r="AG107" s="64">
        <f t="shared" si="9"/>
        <v>398515.34</v>
      </c>
      <c r="AH107" s="61">
        <f t="shared" si="10"/>
        <v>0</v>
      </c>
      <c r="AI107" s="63">
        <f t="shared" si="11"/>
        <v>398515.34</v>
      </c>
      <c r="AJ107" s="66">
        <f t="shared" si="12"/>
        <v>1768192.42</v>
      </c>
      <c r="AK107" s="52">
        <f t="shared" si="13"/>
        <v>1745488.64</v>
      </c>
      <c r="AL107" s="56">
        <f t="shared" si="14"/>
        <v>22703.780000000028</v>
      </c>
    </row>
    <row r="108" spans="1:38">
      <c r="A108" s="1" t="s">
        <v>1064</v>
      </c>
      <c r="B108" s="1" t="s">
        <v>1065</v>
      </c>
      <c r="C108" s="100">
        <v>3086</v>
      </c>
      <c r="D108" s="1" t="s">
        <v>1084</v>
      </c>
      <c r="E108" s="1" t="s">
        <v>1084</v>
      </c>
      <c r="F108" s="38">
        <v>220553.36</v>
      </c>
      <c r="G108" s="38">
        <v>0</v>
      </c>
      <c r="H108" s="38">
        <v>149707.88</v>
      </c>
      <c r="J108" s="137">
        <v>494190.66</v>
      </c>
      <c r="K108" s="137">
        <v>4921.71</v>
      </c>
      <c r="P108" s="62">
        <v>380.96</v>
      </c>
      <c r="S108" s="137">
        <v>-4588031.5</v>
      </c>
      <c r="T108" s="137">
        <v>5385590.1100000003</v>
      </c>
      <c r="V108" s="35">
        <v>671106.72</v>
      </c>
      <c r="W108" s="35">
        <v>112700</v>
      </c>
      <c r="X108" s="35">
        <v>264.43</v>
      </c>
      <c r="Y108" s="35">
        <v>210600</v>
      </c>
      <c r="AA108" s="39">
        <v>375160</v>
      </c>
      <c r="AC108" s="39">
        <v>32190</v>
      </c>
      <c r="AD108" s="39">
        <v>430243.76</v>
      </c>
      <c r="AE108" s="39">
        <v>85643.35</v>
      </c>
      <c r="AG108" s="64">
        <f t="shared" si="9"/>
        <v>370261.24</v>
      </c>
      <c r="AH108" s="61">
        <f t="shared" si="10"/>
        <v>380.96</v>
      </c>
      <c r="AI108" s="63">
        <f t="shared" si="11"/>
        <v>369880.27999999997</v>
      </c>
      <c r="AJ108" s="66">
        <f t="shared" si="12"/>
        <v>994671.15</v>
      </c>
      <c r="AK108" s="52">
        <f t="shared" si="13"/>
        <v>923237.11</v>
      </c>
      <c r="AL108" s="56">
        <f t="shared" si="14"/>
        <v>71434.040000000037</v>
      </c>
    </row>
    <row r="109" spans="1:38">
      <c r="A109" s="1" t="s">
        <v>1086</v>
      </c>
      <c r="B109" s="1" t="s">
        <v>1087</v>
      </c>
      <c r="C109" s="100">
        <v>2784</v>
      </c>
      <c r="D109" s="1" t="s">
        <v>1089</v>
      </c>
      <c r="E109" s="1" t="s">
        <v>1089</v>
      </c>
      <c r="F109" s="38">
        <v>122319.71</v>
      </c>
      <c r="G109" s="38">
        <v>0</v>
      </c>
      <c r="H109" s="38">
        <v>41666.720000000001</v>
      </c>
      <c r="J109" s="137">
        <v>380482.3</v>
      </c>
      <c r="K109" s="137">
        <v>124708.1</v>
      </c>
      <c r="P109" s="62">
        <v>520.21</v>
      </c>
      <c r="S109" s="137">
        <v>-1025353.09</v>
      </c>
      <c r="T109" s="137">
        <v>1851650.31</v>
      </c>
      <c r="V109" s="35">
        <v>614008.09</v>
      </c>
      <c r="X109" s="35">
        <v>387.03</v>
      </c>
      <c r="Y109" s="35">
        <v>772170</v>
      </c>
      <c r="Z109" s="35">
        <v>113855</v>
      </c>
      <c r="AA109" s="39">
        <v>1130757</v>
      </c>
      <c r="AD109" s="39">
        <v>423595.73</v>
      </c>
      <c r="AE109" s="39">
        <v>103707.99</v>
      </c>
      <c r="AG109" s="64">
        <f t="shared" si="9"/>
        <v>163986.43</v>
      </c>
      <c r="AH109" s="61">
        <f t="shared" si="10"/>
        <v>520.21</v>
      </c>
      <c r="AI109" s="63">
        <f t="shared" si="11"/>
        <v>163466.22</v>
      </c>
      <c r="AJ109" s="66">
        <f t="shared" si="12"/>
        <v>1500420.12</v>
      </c>
      <c r="AK109" s="52">
        <f t="shared" si="13"/>
        <v>1658060.72</v>
      </c>
      <c r="AL109" s="56">
        <f t="shared" si="14"/>
        <v>-157640.59999999986</v>
      </c>
    </row>
    <row r="110" spans="1:38">
      <c r="A110" s="1" t="s">
        <v>1086</v>
      </c>
      <c r="B110" s="1" t="s">
        <v>1087</v>
      </c>
      <c r="C110" s="100">
        <v>3919</v>
      </c>
      <c r="D110" s="1" t="s">
        <v>1090</v>
      </c>
      <c r="E110" s="1" t="s">
        <v>1090</v>
      </c>
      <c r="F110" s="38">
        <v>328054.63</v>
      </c>
      <c r="G110" s="38">
        <v>0</v>
      </c>
      <c r="H110" s="38">
        <v>35352.03</v>
      </c>
      <c r="J110" s="137">
        <v>840161.82</v>
      </c>
      <c r="K110" s="137">
        <v>112184.11</v>
      </c>
      <c r="P110" s="62">
        <v>70652.98</v>
      </c>
      <c r="S110" s="137">
        <v>-101733.18</v>
      </c>
      <c r="T110" s="137">
        <v>1448584.45</v>
      </c>
      <c r="V110" s="35">
        <v>968663.53</v>
      </c>
      <c r="X110" s="35">
        <v>373.44</v>
      </c>
      <c r="Y110" s="35">
        <v>977490</v>
      </c>
      <c r="Z110" s="35">
        <v>119177</v>
      </c>
      <c r="AA110" s="39">
        <v>1537632</v>
      </c>
      <c r="AD110" s="39">
        <v>475057.38</v>
      </c>
      <c r="AE110" s="39">
        <v>154766.25</v>
      </c>
      <c r="AG110" s="64">
        <f t="shared" si="9"/>
        <v>363406.66000000003</v>
      </c>
      <c r="AH110" s="61">
        <f t="shared" si="10"/>
        <v>70652.98</v>
      </c>
      <c r="AI110" s="63">
        <f t="shared" si="11"/>
        <v>292753.68000000005</v>
      </c>
      <c r="AJ110" s="66">
        <f t="shared" si="12"/>
        <v>2065703.97</v>
      </c>
      <c r="AK110" s="52">
        <f t="shared" si="13"/>
        <v>2167455.63</v>
      </c>
      <c r="AL110" s="56">
        <f t="shared" si="14"/>
        <v>-101751.65999999992</v>
      </c>
    </row>
    <row r="111" spans="1:38">
      <c r="A111" s="1" t="s">
        <v>1086</v>
      </c>
      <c r="B111" s="1" t="s">
        <v>1087</v>
      </c>
      <c r="C111" s="100">
        <v>4437</v>
      </c>
      <c r="D111" s="1" t="s">
        <v>1091</v>
      </c>
      <c r="E111" s="1" t="s">
        <v>1091</v>
      </c>
      <c r="F111" s="38">
        <v>206173.11</v>
      </c>
      <c r="G111" s="38">
        <v>0</v>
      </c>
      <c r="H111" s="38">
        <v>37780.400000000001</v>
      </c>
      <c r="J111" s="137">
        <v>283315.38</v>
      </c>
      <c r="K111" s="137">
        <v>108072.68</v>
      </c>
      <c r="P111" s="62">
        <v>72</v>
      </c>
      <c r="S111" s="137">
        <v>-1532961.21</v>
      </c>
      <c r="T111" s="137">
        <v>2294612.94</v>
      </c>
      <c r="V111" s="35">
        <v>936797.33</v>
      </c>
      <c r="W111" s="35">
        <v>23000</v>
      </c>
      <c r="X111" s="35">
        <v>1078.71</v>
      </c>
      <c r="Y111" s="35">
        <v>1192320</v>
      </c>
      <c r="Z111" s="35">
        <v>84728</v>
      </c>
      <c r="AA111" s="39">
        <v>1692740</v>
      </c>
      <c r="AD111" s="39">
        <v>477666.15</v>
      </c>
      <c r="AE111" s="39">
        <v>193900.05</v>
      </c>
      <c r="AG111" s="64">
        <f t="shared" si="9"/>
        <v>243953.50999999998</v>
      </c>
      <c r="AH111" s="61">
        <f t="shared" si="10"/>
        <v>72</v>
      </c>
      <c r="AI111" s="63">
        <f t="shared" si="11"/>
        <v>243881.50999999998</v>
      </c>
      <c r="AJ111" s="66">
        <f t="shared" si="12"/>
        <v>2237924.04</v>
      </c>
      <c r="AK111" s="52">
        <f t="shared" si="13"/>
        <v>2364306.1999999997</v>
      </c>
      <c r="AL111" s="56">
        <f t="shared" si="14"/>
        <v>-126382.15999999968</v>
      </c>
    </row>
    <row r="112" spans="1:38">
      <c r="A112" s="1" t="s">
        <v>1086</v>
      </c>
      <c r="B112" s="1" t="s">
        <v>1087</v>
      </c>
      <c r="C112" s="100">
        <v>1951</v>
      </c>
      <c r="D112" s="1" t="s">
        <v>1092</v>
      </c>
      <c r="E112" s="1" t="s">
        <v>1092</v>
      </c>
      <c r="F112" s="38">
        <v>106425.60000000001</v>
      </c>
      <c r="G112" s="38">
        <v>0</v>
      </c>
      <c r="H112" s="38">
        <v>51104.65</v>
      </c>
      <c r="J112" s="137">
        <v>274948.69</v>
      </c>
      <c r="K112" s="137">
        <v>73267.89</v>
      </c>
      <c r="P112" s="62">
        <v>1487.55</v>
      </c>
      <c r="S112" s="137">
        <v>-1025953.57</v>
      </c>
      <c r="T112" s="137">
        <v>1767292.42</v>
      </c>
      <c r="V112" s="35">
        <v>590017.37</v>
      </c>
      <c r="W112" s="35">
        <v>5000</v>
      </c>
      <c r="X112" s="35">
        <v>1052.96</v>
      </c>
      <c r="Y112" s="35">
        <v>856890</v>
      </c>
      <c r="Z112" s="35">
        <v>18261</v>
      </c>
      <c r="AA112" s="39">
        <v>1100644</v>
      </c>
      <c r="AD112" s="39">
        <v>514855.74</v>
      </c>
      <c r="AE112" s="39">
        <v>92801.16</v>
      </c>
      <c r="AG112" s="64">
        <f t="shared" si="9"/>
        <v>157530.25</v>
      </c>
      <c r="AH112" s="61">
        <f t="shared" si="10"/>
        <v>1487.55</v>
      </c>
      <c r="AI112" s="63">
        <f t="shared" si="11"/>
        <v>156042.70000000001</v>
      </c>
      <c r="AJ112" s="66">
        <f t="shared" si="12"/>
        <v>1471221.33</v>
      </c>
      <c r="AK112" s="52">
        <f t="shared" si="13"/>
        <v>1708300.9</v>
      </c>
      <c r="AL112" s="56">
        <f t="shared" si="14"/>
        <v>-237079.56999999983</v>
      </c>
    </row>
    <row r="113" spans="1:38">
      <c r="A113" s="1" t="s">
        <v>1086</v>
      </c>
      <c r="B113" s="1" t="s">
        <v>1087</v>
      </c>
      <c r="C113" s="100">
        <v>4335</v>
      </c>
      <c r="D113" s="1" t="s">
        <v>1093</v>
      </c>
      <c r="E113" s="1" t="s">
        <v>1093</v>
      </c>
      <c r="F113" s="38">
        <v>37728.300000000003</v>
      </c>
      <c r="G113" s="38">
        <v>66000</v>
      </c>
      <c r="H113" s="38">
        <v>0</v>
      </c>
      <c r="J113" s="137">
        <v>808103.72</v>
      </c>
      <c r="K113" s="137">
        <v>99600.7</v>
      </c>
      <c r="P113" s="62">
        <v>441.26</v>
      </c>
      <c r="S113" s="137">
        <v>-432988</v>
      </c>
      <c r="T113" s="137">
        <v>1775492.61</v>
      </c>
      <c r="V113" s="35">
        <v>934677.83</v>
      </c>
      <c r="X113" s="35">
        <v>557.79</v>
      </c>
      <c r="Y113" s="35">
        <v>661640</v>
      </c>
      <c r="Z113" s="35">
        <v>129586</v>
      </c>
      <c r="AA113" s="39">
        <v>1195182</v>
      </c>
      <c r="AD113" s="39">
        <v>739955.91</v>
      </c>
      <c r="AE113" s="39">
        <v>122836.86</v>
      </c>
      <c r="AG113" s="64">
        <f t="shared" si="9"/>
        <v>103728.3</v>
      </c>
      <c r="AH113" s="61">
        <f t="shared" si="10"/>
        <v>441.26</v>
      </c>
      <c r="AI113" s="63">
        <f t="shared" si="11"/>
        <v>103287.04000000001</v>
      </c>
      <c r="AJ113" s="66">
        <f t="shared" si="12"/>
        <v>1726461.62</v>
      </c>
      <c r="AK113" s="52">
        <f t="shared" si="13"/>
        <v>2057974.7700000003</v>
      </c>
      <c r="AL113" s="56">
        <f t="shared" si="14"/>
        <v>-331513.15000000014</v>
      </c>
    </row>
    <row r="114" spans="1:38">
      <c r="A114" s="1" t="s">
        <v>1086</v>
      </c>
      <c r="B114" s="1" t="s">
        <v>1087</v>
      </c>
      <c r="C114" s="100">
        <v>2998</v>
      </c>
      <c r="D114" s="1" t="s">
        <v>1094</v>
      </c>
      <c r="E114" s="1" t="s">
        <v>1094</v>
      </c>
      <c r="F114" s="38">
        <v>306832.45</v>
      </c>
      <c r="G114" s="38">
        <v>0</v>
      </c>
      <c r="H114" s="38">
        <v>20707.900000000001</v>
      </c>
      <c r="J114" s="137">
        <v>212333.4</v>
      </c>
      <c r="K114" s="137">
        <v>129067.3</v>
      </c>
      <c r="P114" s="62">
        <v>2390.37</v>
      </c>
      <c r="S114" s="137">
        <v>-1629346.87</v>
      </c>
      <c r="T114" s="137">
        <v>2441491.2400000002</v>
      </c>
      <c r="V114" s="35">
        <v>864898.95</v>
      </c>
      <c r="W114" s="35">
        <v>71600</v>
      </c>
      <c r="X114" s="35">
        <v>540.66999999999996</v>
      </c>
      <c r="Y114" s="35">
        <v>578620</v>
      </c>
      <c r="Z114" s="35">
        <v>77650</v>
      </c>
      <c r="AA114" s="39">
        <v>923584</v>
      </c>
      <c r="AD114" s="39">
        <v>637276.72</v>
      </c>
      <c r="AE114" s="39">
        <v>178042.59</v>
      </c>
      <c r="AG114" s="64">
        <f t="shared" si="9"/>
        <v>327540.35000000003</v>
      </c>
      <c r="AH114" s="61">
        <f t="shared" si="10"/>
        <v>2390.37</v>
      </c>
      <c r="AI114" s="63">
        <f t="shared" si="11"/>
        <v>325149.98000000004</v>
      </c>
      <c r="AJ114" s="66">
        <f t="shared" si="12"/>
        <v>1593309.62</v>
      </c>
      <c r="AK114" s="52">
        <f t="shared" si="13"/>
        <v>1738903.31</v>
      </c>
      <c r="AL114" s="56">
        <f t="shared" si="14"/>
        <v>-145593.68999999994</v>
      </c>
    </row>
    <row r="115" spans="1:38">
      <c r="A115" s="1" t="s">
        <v>1096</v>
      </c>
      <c r="B115" s="1" t="s">
        <v>1097</v>
      </c>
      <c r="C115" s="100">
        <v>4456</v>
      </c>
      <c r="D115" s="1" t="s">
        <v>1099</v>
      </c>
      <c r="E115" s="1" t="s">
        <v>1099</v>
      </c>
      <c r="F115" s="38">
        <v>429115.79</v>
      </c>
      <c r="G115" s="38">
        <v>0</v>
      </c>
      <c r="H115" s="38">
        <v>56607.25</v>
      </c>
      <c r="J115" s="137">
        <v>206523.14</v>
      </c>
      <c r="K115" s="137">
        <v>48101.83</v>
      </c>
      <c r="P115" s="62">
        <v>83809.34</v>
      </c>
      <c r="S115" s="137">
        <v>-1037062.48</v>
      </c>
      <c r="T115" s="137">
        <v>1753510.53</v>
      </c>
      <c r="V115" s="35">
        <v>1150261.24</v>
      </c>
      <c r="W115" s="35">
        <v>191950</v>
      </c>
      <c r="X115" s="35">
        <v>666.5</v>
      </c>
      <c r="Y115" s="35">
        <v>1324770</v>
      </c>
      <c r="Z115" s="35">
        <v>672</v>
      </c>
      <c r="AA115" s="39">
        <v>2052176</v>
      </c>
      <c r="AB115" s="39">
        <v>19044</v>
      </c>
      <c r="AD115" s="39">
        <v>581033.59</v>
      </c>
      <c r="AE115" s="39">
        <v>75975.53</v>
      </c>
      <c r="AG115" s="64">
        <f t="shared" si="9"/>
        <v>485723.04</v>
      </c>
      <c r="AH115" s="61">
        <f t="shared" si="10"/>
        <v>83809.34</v>
      </c>
      <c r="AI115" s="63">
        <f t="shared" si="11"/>
        <v>401913.69999999995</v>
      </c>
      <c r="AJ115" s="66">
        <f t="shared" si="12"/>
        <v>2668319.7400000002</v>
      </c>
      <c r="AK115" s="52">
        <f t="shared" si="13"/>
        <v>2728229.1199999996</v>
      </c>
      <c r="AL115" s="56">
        <f t="shared" si="14"/>
        <v>-59909.379999999423</v>
      </c>
    </row>
    <row r="116" spans="1:38">
      <c r="A116" s="1" t="s">
        <v>1096</v>
      </c>
      <c r="B116" s="1" t="s">
        <v>1097</v>
      </c>
      <c r="C116" s="100">
        <v>5370</v>
      </c>
      <c r="D116" s="1" t="s">
        <v>1100</v>
      </c>
      <c r="E116" s="1" t="s">
        <v>1100</v>
      </c>
      <c r="F116" s="38">
        <v>571820.59</v>
      </c>
      <c r="G116" s="38">
        <v>0</v>
      </c>
      <c r="H116" s="38">
        <v>57760.19</v>
      </c>
      <c r="J116" s="137">
        <v>394620.44</v>
      </c>
      <c r="K116" s="137">
        <v>90116.92</v>
      </c>
      <c r="P116" s="62">
        <v>793.43</v>
      </c>
      <c r="S116" s="137">
        <v>-1365692.75</v>
      </c>
      <c r="T116" s="137">
        <v>2570940.36</v>
      </c>
      <c r="V116" s="35">
        <v>1318706.25</v>
      </c>
      <c r="W116" s="35">
        <v>309925</v>
      </c>
      <c r="X116" s="35">
        <v>869.66</v>
      </c>
      <c r="Y116" s="35">
        <v>1125521.45</v>
      </c>
      <c r="Z116" s="35">
        <v>1432</v>
      </c>
      <c r="AA116" s="39">
        <v>2009258.45</v>
      </c>
      <c r="AD116" s="39">
        <v>663212.82999999996</v>
      </c>
      <c r="AE116" s="39">
        <v>175705.98</v>
      </c>
      <c r="AG116" s="64">
        <f t="shared" si="9"/>
        <v>629580.78</v>
      </c>
      <c r="AH116" s="61">
        <f t="shared" si="10"/>
        <v>793.43</v>
      </c>
      <c r="AI116" s="63">
        <f t="shared" si="11"/>
        <v>628787.35</v>
      </c>
      <c r="AJ116" s="66">
        <f t="shared" si="12"/>
        <v>2756454.36</v>
      </c>
      <c r="AK116" s="52">
        <f t="shared" si="13"/>
        <v>2848177.26</v>
      </c>
      <c r="AL116" s="56">
        <f t="shared" si="14"/>
        <v>-91722.899999999907</v>
      </c>
    </row>
    <row r="117" spans="1:38">
      <c r="A117" s="1" t="s">
        <v>1096</v>
      </c>
      <c r="B117" s="1" t="s">
        <v>1097</v>
      </c>
      <c r="C117" s="100">
        <v>5199</v>
      </c>
      <c r="D117" s="1" t="s">
        <v>1101</v>
      </c>
      <c r="E117" s="1" t="s">
        <v>1101</v>
      </c>
      <c r="F117" s="38">
        <v>891491.77</v>
      </c>
      <c r="G117" s="38">
        <v>0</v>
      </c>
      <c r="H117" s="38">
        <v>28501.5</v>
      </c>
      <c r="J117" s="137">
        <v>1194678.68</v>
      </c>
      <c r="K117" s="137">
        <v>246500.69</v>
      </c>
      <c r="P117" s="62">
        <v>134021.64000000001</v>
      </c>
      <c r="S117" s="137">
        <v>84482.37</v>
      </c>
      <c r="T117" s="137">
        <v>2193906.69</v>
      </c>
      <c r="V117" s="35">
        <v>1172809.3899999999</v>
      </c>
      <c r="W117" s="35">
        <v>300314</v>
      </c>
      <c r="X117" s="35">
        <v>1086.3499999999999</v>
      </c>
      <c r="Y117" s="35">
        <v>1329897.42</v>
      </c>
      <c r="Z117" s="35">
        <v>1350</v>
      </c>
      <c r="AA117" s="39">
        <v>2029896.42</v>
      </c>
      <c r="AD117" s="39">
        <v>520703.37</v>
      </c>
      <c r="AE117" s="39">
        <v>306095.43</v>
      </c>
      <c r="AG117" s="64">
        <f t="shared" si="9"/>
        <v>919993.27</v>
      </c>
      <c r="AH117" s="61">
        <f t="shared" si="10"/>
        <v>134021.64000000001</v>
      </c>
      <c r="AI117" s="63">
        <f t="shared" si="11"/>
        <v>785971.63</v>
      </c>
      <c r="AJ117" s="66">
        <f t="shared" si="12"/>
        <v>2805457.16</v>
      </c>
      <c r="AK117" s="52">
        <f t="shared" si="13"/>
        <v>2856695.22</v>
      </c>
      <c r="AL117" s="56">
        <f t="shared" si="14"/>
        <v>-51238.060000000056</v>
      </c>
    </row>
    <row r="118" spans="1:38">
      <c r="A118" s="1" t="s">
        <v>1096</v>
      </c>
      <c r="B118" s="1" t="s">
        <v>1097</v>
      </c>
      <c r="C118" s="100">
        <v>3155</v>
      </c>
      <c r="D118" s="1" t="s">
        <v>1102</v>
      </c>
      <c r="E118" s="1" t="s">
        <v>1102</v>
      </c>
      <c r="F118" s="38">
        <v>516693.47</v>
      </c>
      <c r="G118" s="38">
        <v>0</v>
      </c>
      <c r="H118" s="38">
        <v>34350.82</v>
      </c>
      <c r="J118" s="137">
        <v>631866.25</v>
      </c>
      <c r="K118" s="137">
        <v>27644.76</v>
      </c>
      <c r="M118" s="62">
        <v>7762.5</v>
      </c>
      <c r="P118" s="62">
        <v>40641.54</v>
      </c>
      <c r="S118" s="137">
        <v>-777659.71</v>
      </c>
      <c r="T118" s="137">
        <v>2140701.11</v>
      </c>
      <c r="V118" s="35">
        <v>1035265.16</v>
      </c>
      <c r="W118" s="35">
        <v>15400</v>
      </c>
      <c r="X118" s="35">
        <v>1083.44</v>
      </c>
      <c r="Y118" s="35">
        <v>1125130</v>
      </c>
      <c r="AA118" s="39">
        <v>1776964</v>
      </c>
      <c r="AB118" s="39">
        <v>4170</v>
      </c>
      <c r="AD118" s="39">
        <v>482372.95</v>
      </c>
      <c r="AE118" s="39">
        <v>114261.79</v>
      </c>
      <c r="AG118" s="64">
        <f t="shared" si="9"/>
        <v>551044.28999999992</v>
      </c>
      <c r="AH118" s="61">
        <f t="shared" si="10"/>
        <v>48404.04</v>
      </c>
      <c r="AI118" s="63">
        <f t="shared" si="11"/>
        <v>502640.24999999994</v>
      </c>
      <c r="AJ118" s="66">
        <f t="shared" si="12"/>
        <v>2176878.6</v>
      </c>
      <c r="AK118" s="52">
        <f t="shared" si="13"/>
        <v>2377768.7400000002</v>
      </c>
      <c r="AL118" s="56">
        <f t="shared" si="14"/>
        <v>-200890.14000000013</v>
      </c>
    </row>
    <row r="119" spans="1:38">
      <c r="A119" s="1" t="s">
        <v>1096</v>
      </c>
      <c r="B119" s="1" t="s">
        <v>1097</v>
      </c>
      <c r="C119" s="100">
        <v>5515</v>
      </c>
      <c r="D119" s="1" t="s">
        <v>1103</v>
      </c>
      <c r="E119" s="1" t="s">
        <v>1103</v>
      </c>
      <c r="F119" s="38">
        <v>899441.51</v>
      </c>
      <c r="G119" s="38">
        <v>0</v>
      </c>
      <c r="H119" s="38">
        <v>6310.79</v>
      </c>
      <c r="J119" s="137">
        <v>714598.61</v>
      </c>
      <c r="K119" s="137">
        <v>93528.6</v>
      </c>
      <c r="P119" s="62">
        <v>87924.96</v>
      </c>
      <c r="S119" s="137">
        <v>-1305167.46</v>
      </c>
      <c r="T119" s="137">
        <v>2916966.34</v>
      </c>
      <c r="V119" s="35">
        <v>1176880.75</v>
      </c>
      <c r="W119" s="35">
        <v>308606</v>
      </c>
      <c r="X119" s="35">
        <v>1368.6</v>
      </c>
      <c r="Y119" s="35">
        <v>1248195.97</v>
      </c>
      <c r="AA119" s="39">
        <v>1946140.97</v>
      </c>
      <c r="AD119" s="39">
        <v>588710.06000000006</v>
      </c>
      <c r="AE119" s="39">
        <v>186044.62</v>
      </c>
      <c r="AG119" s="64">
        <f t="shared" si="9"/>
        <v>905752.3</v>
      </c>
      <c r="AH119" s="61">
        <f t="shared" si="10"/>
        <v>87924.96</v>
      </c>
      <c r="AI119" s="63">
        <f t="shared" si="11"/>
        <v>817827.34000000008</v>
      </c>
      <c r="AJ119" s="66">
        <f t="shared" si="12"/>
        <v>2735051.3200000003</v>
      </c>
      <c r="AK119" s="52">
        <f t="shared" si="13"/>
        <v>2720895.6500000004</v>
      </c>
      <c r="AL119" s="56">
        <f t="shared" si="14"/>
        <v>14155.669999999925</v>
      </c>
    </row>
    <row r="120" spans="1:38">
      <c r="A120" s="1" t="s">
        <v>1096</v>
      </c>
      <c r="B120" s="1" t="s">
        <v>1097</v>
      </c>
      <c r="C120" s="100">
        <v>4200</v>
      </c>
      <c r="D120" s="1" t="s">
        <v>1104</v>
      </c>
      <c r="E120" s="1" t="s">
        <v>1104</v>
      </c>
      <c r="F120" s="38">
        <v>942525</v>
      </c>
      <c r="G120" s="38">
        <v>0</v>
      </c>
      <c r="H120" s="38">
        <v>45524.63</v>
      </c>
      <c r="J120" s="137">
        <v>2579016.2200000002</v>
      </c>
      <c r="K120" s="137">
        <v>100818.44</v>
      </c>
      <c r="M120" s="62">
        <v>2153.7600000000002</v>
      </c>
      <c r="P120" s="62">
        <v>66473.84</v>
      </c>
      <c r="S120" s="137">
        <v>2443148.63</v>
      </c>
      <c r="T120" s="137">
        <v>1273796.02</v>
      </c>
      <c r="V120" s="35">
        <v>1064040.93</v>
      </c>
      <c r="W120" s="35">
        <v>146000</v>
      </c>
      <c r="X120" s="35">
        <v>1719.3</v>
      </c>
      <c r="Y120" s="35">
        <v>1091012.8999999999</v>
      </c>
      <c r="Z120" s="35">
        <v>453</v>
      </c>
      <c r="AA120" s="39">
        <v>1730420.9</v>
      </c>
      <c r="AB120" s="39">
        <v>14000</v>
      </c>
      <c r="AD120" s="39">
        <v>484195.82</v>
      </c>
      <c r="AE120" s="39">
        <v>192297.37</v>
      </c>
      <c r="AG120" s="64">
        <f t="shared" si="9"/>
        <v>988049.63</v>
      </c>
      <c r="AH120" s="61">
        <f t="shared" si="10"/>
        <v>68627.599999999991</v>
      </c>
      <c r="AI120" s="63">
        <f t="shared" si="11"/>
        <v>919422.03</v>
      </c>
      <c r="AJ120" s="66">
        <f t="shared" si="12"/>
        <v>2303226.13</v>
      </c>
      <c r="AK120" s="52">
        <f t="shared" si="13"/>
        <v>2420914.09</v>
      </c>
      <c r="AL120" s="56">
        <f t="shared" si="14"/>
        <v>-117687.95999999996</v>
      </c>
    </row>
    <row r="121" spans="1:38">
      <c r="A121" s="1" t="s">
        <v>1096</v>
      </c>
      <c r="B121" s="1" t="s">
        <v>1097</v>
      </c>
      <c r="C121" s="100">
        <v>7007</v>
      </c>
      <c r="D121" s="1" t="s">
        <v>1105</v>
      </c>
      <c r="E121" s="1" t="s">
        <v>1105</v>
      </c>
      <c r="F121" s="38">
        <v>366711.36</v>
      </c>
      <c r="G121" s="38">
        <v>0</v>
      </c>
      <c r="H121" s="38">
        <v>36446.300000000003</v>
      </c>
      <c r="J121" s="137">
        <v>1217532.1399999999</v>
      </c>
      <c r="K121" s="137">
        <v>183840.99</v>
      </c>
      <c r="M121" s="62">
        <v>7762.5</v>
      </c>
      <c r="P121" s="62">
        <v>195.14</v>
      </c>
      <c r="S121" s="137">
        <v>468034.18</v>
      </c>
      <c r="T121" s="137">
        <v>1503797.2</v>
      </c>
      <c r="V121" s="35">
        <v>1812451.15</v>
      </c>
      <c r="X121" s="35">
        <v>799.83</v>
      </c>
      <c r="Y121" s="35">
        <v>1243410</v>
      </c>
      <c r="Z121" s="35">
        <v>81</v>
      </c>
      <c r="AA121" s="39">
        <v>2541599</v>
      </c>
      <c r="AD121" s="39">
        <v>552064.57999999996</v>
      </c>
      <c r="AE121" s="39">
        <v>138336.63</v>
      </c>
      <c r="AG121" s="64">
        <f t="shared" si="9"/>
        <v>403157.66</v>
      </c>
      <c r="AH121" s="61">
        <f t="shared" si="10"/>
        <v>7957.64</v>
      </c>
      <c r="AI121" s="63">
        <f t="shared" si="11"/>
        <v>395200.01999999996</v>
      </c>
      <c r="AJ121" s="66">
        <f t="shared" si="12"/>
        <v>3056741.98</v>
      </c>
      <c r="AK121" s="52">
        <f t="shared" si="13"/>
        <v>3232000.21</v>
      </c>
      <c r="AL121" s="56">
        <f t="shared" si="14"/>
        <v>-175258.22999999998</v>
      </c>
    </row>
    <row r="122" spans="1:38">
      <c r="A122" s="1" t="s">
        <v>1096</v>
      </c>
      <c r="B122" s="1" t="s">
        <v>1097</v>
      </c>
      <c r="C122" s="100">
        <v>4278</v>
      </c>
      <c r="D122" s="1" t="s">
        <v>1106</v>
      </c>
      <c r="E122" s="1" t="s">
        <v>1106</v>
      </c>
      <c r="F122" s="38">
        <v>738300.61</v>
      </c>
      <c r="G122" s="38">
        <v>0</v>
      </c>
      <c r="H122" s="38">
        <v>43930.66</v>
      </c>
      <c r="J122" s="137">
        <v>582861.97</v>
      </c>
      <c r="K122" s="137">
        <v>42081.67</v>
      </c>
      <c r="M122" s="62">
        <v>9595.5</v>
      </c>
      <c r="P122" s="62">
        <v>57223.42</v>
      </c>
      <c r="S122" s="137">
        <v>-195868.01</v>
      </c>
      <c r="T122" s="137">
        <v>1567499.51</v>
      </c>
      <c r="V122" s="35">
        <v>982901.59</v>
      </c>
      <c r="W122" s="35">
        <v>171590</v>
      </c>
      <c r="X122" s="35">
        <v>1136.6300000000001</v>
      </c>
      <c r="Y122" s="35">
        <v>1202790</v>
      </c>
      <c r="Z122" s="35">
        <v>7250</v>
      </c>
      <c r="AA122" s="39">
        <v>1749513</v>
      </c>
      <c r="AD122" s="39">
        <v>497664.72</v>
      </c>
      <c r="AE122" s="39">
        <v>149766.01</v>
      </c>
      <c r="AG122" s="64">
        <f t="shared" si="9"/>
        <v>782231.27</v>
      </c>
      <c r="AH122" s="61">
        <f t="shared" si="10"/>
        <v>66818.92</v>
      </c>
      <c r="AI122" s="63">
        <f t="shared" si="11"/>
        <v>715412.35</v>
      </c>
      <c r="AJ122" s="66">
        <f t="shared" si="12"/>
        <v>2365668.2199999997</v>
      </c>
      <c r="AK122" s="52">
        <f t="shared" si="13"/>
        <v>2396943.7299999995</v>
      </c>
      <c r="AL122" s="56">
        <f t="shared" si="14"/>
        <v>-31275.509999999776</v>
      </c>
    </row>
    <row r="123" spans="1:38">
      <c r="A123" s="1" t="s">
        <v>1096</v>
      </c>
      <c r="B123" s="1" t="s">
        <v>1097</v>
      </c>
      <c r="C123" s="100">
        <v>3054</v>
      </c>
      <c r="D123" s="1" t="s">
        <v>1107</v>
      </c>
      <c r="E123" s="1" t="s">
        <v>1107</v>
      </c>
      <c r="F123" s="38">
        <v>499054.07</v>
      </c>
      <c r="G123" s="38">
        <v>0</v>
      </c>
      <c r="H123" s="38">
        <v>39768</v>
      </c>
      <c r="J123" s="137">
        <v>874248.36</v>
      </c>
      <c r="K123" s="137">
        <v>44258.22</v>
      </c>
      <c r="M123" s="62">
        <v>9037</v>
      </c>
      <c r="P123" s="62">
        <v>1266.1300000000001</v>
      </c>
      <c r="S123" s="137">
        <v>-978519.94</v>
      </c>
      <c r="T123" s="137">
        <v>2486417.9700000002</v>
      </c>
      <c r="V123" s="35">
        <v>997035.49</v>
      </c>
      <c r="W123" s="35">
        <v>105200</v>
      </c>
      <c r="X123" s="35">
        <v>866.17</v>
      </c>
      <c r="Y123" s="35">
        <v>563520</v>
      </c>
      <c r="Z123" s="35">
        <v>42</v>
      </c>
      <c r="AA123" s="39">
        <v>1184765</v>
      </c>
      <c r="AD123" s="39">
        <v>412903.64</v>
      </c>
      <c r="AE123" s="39">
        <v>129857.53</v>
      </c>
      <c r="AF123" s="39">
        <v>10</v>
      </c>
      <c r="AG123" s="64">
        <f t="shared" si="9"/>
        <v>538822.07000000007</v>
      </c>
      <c r="AH123" s="61">
        <f t="shared" si="10"/>
        <v>10303.130000000001</v>
      </c>
      <c r="AI123" s="63">
        <f t="shared" si="11"/>
        <v>528518.94000000006</v>
      </c>
      <c r="AJ123" s="66">
        <f t="shared" si="12"/>
        <v>1666663.66</v>
      </c>
      <c r="AK123" s="52">
        <f t="shared" si="13"/>
        <v>1727536.1700000002</v>
      </c>
      <c r="AL123" s="56">
        <f t="shared" si="14"/>
        <v>-60872.510000000242</v>
      </c>
    </row>
    <row r="124" spans="1:38">
      <c r="A124" s="1" t="s">
        <v>1096</v>
      </c>
      <c r="B124" s="1" t="s">
        <v>1097</v>
      </c>
      <c r="C124" s="100">
        <v>3343</v>
      </c>
      <c r="D124" s="1" t="s">
        <v>1108</v>
      </c>
      <c r="E124" s="1" t="s">
        <v>1108</v>
      </c>
      <c r="F124" s="38">
        <v>451340.42</v>
      </c>
      <c r="G124" s="38">
        <v>0</v>
      </c>
      <c r="H124" s="38">
        <v>47694.080000000002</v>
      </c>
      <c r="J124" s="137">
        <v>543716.67000000004</v>
      </c>
      <c r="K124" s="137">
        <v>159652.91</v>
      </c>
      <c r="P124" s="62">
        <v>52107.03</v>
      </c>
      <c r="S124" s="137">
        <v>-1235537.1499999999</v>
      </c>
      <c r="T124" s="137">
        <v>2517902.33</v>
      </c>
      <c r="V124" s="35">
        <v>1296513.94</v>
      </c>
      <c r="W124" s="35">
        <v>28100</v>
      </c>
      <c r="X124" s="35">
        <v>764.22</v>
      </c>
      <c r="Y124" s="35">
        <v>416320</v>
      </c>
      <c r="Z124" s="35">
        <v>27</v>
      </c>
      <c r="AA124" s="39">
        <v>1249702</v>
      </c>
      <c r="AB124" s="39">
        <v>2370</v>
      </c>
      <c r="AC124" s="39">
        <v>5320</v>
      </c>
      <c r="AD124" s="39">
        <v>420057.42</v>
      </c>
      <c r="AE124" s="39">
        <v>196343.87</v>
      </c>
      <c r="AG124" s="64">
        <f t="shared" si="9"/>
        <v>499034.5</v>
      </c>
      <c r="AH124" s="61">
        <f t="shared" si="10"/>
        <v>52107.03</v>
      </c>
      <c r="AI124" s="63">
        <f t="shared" si="11"/>
        <v>446927.47</v>
      </c>
      <c r="AJ124" s="66">
        <f t="shared" si="12"/>
        <v>1741725.16</v>
      </c>
      <c r="AK124" s="52">
        <f t="shared" si="13"/>
        <v>1873793.29</v>
      </c>
      <c r="AL124" s="56">
        <f t="shared" si="14"/>
        <v>-132068.13000000012</v>
      </c>
    </row>
    <row r="125" spans="1:38">
      <c r="A125" s="1" t="s">
        <v>1110</v>
      </c>
      <c r="B125" s="1" t="s">
        <v>1111</v>
      </c>
      <c r="C125" s="100">
        <v>2276</v>
      </c>
      <c r="D125" s="1" t="s">
        <v>1113</v>
      </c>
      <c r="E125" s="1" t="s">
        <v>1113</v>
      </c>
      <c r="F125" s="38">
        <v>281733.01</v>
      </c>
      <c r="G125" s="38">
        <v>0</v>
      </c>
      <c r="H125" s="38">
        <v>50107.92</v>
      </c>
      <c r="J125" s="137">
        <v>352957.01</v>
      </c>
      <c r="K125" s="137">
        <v>81155.759999999995</v>
      </c>
      <c r="P125" s="62">
        <v>483.67</v>
      </c>
      <c r="S125" s="137">
        <v>-1589847.25</v>
      </c>
      <c r="T125" s="137">
        <v>2171633.4300000002</v>
      </c>
      <c r="V125" s="35">
        <v>761345.25</v>
      </c>
      <c r="W125" s="35">
        <v>106100</v>
      </c>
      <c r="X125" s="35">
        <v>396.98</v>
      </c>
      <c r="Y125" s="35">
        <v>862591.5</v>
      </c>
      <c r="Z125" s="35">
        <v>38213</v>
      </c>
      <c r="AA125" s="39">
        <v>1050450.5</v>
      </c>
      <c r="AD125" s="39">
        <v>392165.43</v>
      </c>
      <c r="AE125" s="39">
        <v>142346.95000000001</v>
      </c>
      <c r="AG125" s="64">
        <f t="shared" si="9"/>
        <v>331840.93</v>
      </c>
      <c r="AH125" s="61">
        <f t="shared" si="10"/>
        <v>483.67</v>
      </c>
      <c r="AI125" s="63">
        <f t="shared" si="11"/>
        <v>331357.26</v>
      </c>
      <c r="AJ125" s="66">
        <f t="shared" si="12"/>
        <v>1768646.73</v>
      </c>
      <c r="AK125" s="52">
        <f t="shared" si="13"/>
        <v>1584962.88</v>
      </c>
      <c r="AL125" s="56">
        <f t="shared" si="14"/>
        <v>183683.85000000009</v>
      </c>
    </row>
    <row r="126" spans="1:38">
      <c r="A126" s="1" t="s">
        <v>1110</v>
      </c>
      <c r="B126" s="1" t="s">
        <v>1111</v>
      </c>
      <c r="C126" s="100">
        <v>7056</v>
      </c>
      <c r="D126" s="1" t="s">
        <v>1114</v>
      </c>
      <c r="E126" s="1" t="s">
        <v>1114</v>
      </c>
      <c r="F126" s="38">
        <v>731799.6</v>
      </c>
      <c r="G126" s="38">
        <v>0</v>
      </c>
      <c r="H126" s="38">
        <v>118965.71</v>
      </c>
      <c r="J126" s="137">
        <v>57364.33</v>
      </c>
      <c r="K126" s="137">
        <v>-485391.49</v>
      </c>
      <c r="P126" s="62">
        <v>182961.42</v>
      </c>
      <c r="S126" s="137">
        <v>-2133473.31</v>
      </c>
      <c r="T126" s="137">
        <v>1977387.82</v>
      </c>
      <c r="V126" s="35">
        <v>2165155.62</v>
      </c>
      <c r="W126" s="35">
        <v>200000</v>
      </c>
      <c r="X126" s="35">
        <v>873.23</v>
      </c>
      <c r="Y126" s="35">
        <v>1482097.5</v>
      </c>
      <c r="Z126" s="35">
        <v>32500</v>
      </c>
      <c r="AA126" s="39">
        <v>2525256.5</v>
      </c>
      <c r="AD126" s="39">
        <v>861463.19</v>
      </c>
      <c r="AE126" s="39">
        <v>98044.44</v>
      </c>
      <c r="AG126" s="64">
        <f t="shared" si="9"/>
        <v>850765.30999999994</v>
      </c>
      <c r="AH126" s="61">
        <f t="shared" si="10"/>
        <v>182961.42</v>
      </c>
      <c r="AI126" s="63">
        <f t="shared" si="11"/>
        <v>667803.8899999999</v>
      </c>
      <c r="AJ126" s="66">
        <f t="shared" si="12"/>
        <v>3880626.35</v>
      </c>
      <c r="AK126" s="52">
        <f t="shared" si="13"/>
        <v>3484764.13</v>
      </c>
      <c r="AL126" s="56">
        <f t="shared" si="14"/>
        <v>395862.2200000002</v>
      </c>
    </row>
    <row r="127" spans="1:38">
      <c r="A127" s="1" t="s">
        <v>1110</v>
      </c>
      <c r="B127" s="1" t="s">
        <v>1111</v>
      </c>
      <c r="C127" s="100">
        <v>2303</v>
      </c>
      <c r="D127" s="1" t="s">
        <v>1115</v>
      </c>
      <c r="E127" s="1" t="s">
        <v>1115</v>
      </c>
      <c r="F127" s="38">
        <v>283388.27</v>
      </c>
      <c r="G127" s="38">
        <v>0</v>
      </c>
      <c r="H127" s="38">
        <v>10404.19</v>
      </c>
      <c r="J127" s="137">
        <v>350511.1</v>
      </c>
      <c r="K127" s="137">
        <v>34497.22</v>
      </c>
      <c r="P127" s="62">
        <v>42387.57</v>
      </c>
      <c r="S127" s="137">
        <v>-1190839</v>
      </c>
      <c r="T127" s="137">
        <v>1774116.27</v>
      </c>
      <c r="V127" s="35">
        <v>715666.36</v>
      </c>
      <c r="W127" s="35">
        <v>63150</v>
      </c>
      <c r="X127" s="35">
        <v>416.79</v>
      </c>
      <c r="Y127" s="35">
        <v>778459.5</v>
      </c>
      <c r="Z127" s="35">
        <v>27313</v>
      </c>
      <c r="AA127" s="39">
        <v>1010211</v>
      </c>
      <c r="AD127" s="39">
        <v>404890.29</v>
      </c>
      <c r="AE127" s="39">
        <v>116768.42</v>
      </c>
      <c r="AG127" s="64">
        <f t="shared" si="9"/>
        <v>293792.46000000002</v>
      </c>
      <c r="AH127" s="61">
        <f t="shared" si="10"/>
        <v>42387.57</v>
      </c>
      <c r="AI127" s="63">
        <f t="shared" si="11"/>
        <v>251404.89</v>
      </c>
      <c r="AJ127" s="66">
        <f t="shared" si="12"/>
        <v>1585005.65</v>
      </c>
      <c r="AK127" s="52">
        <f t="shared" si="13"/>
        <v>1531869.71</v>
      </c>
      <c r="AL127" s="56">
        <f t="shared" si="14"/>
        <v>53135.939999999944</v>
      </c>
    </row>
    <row r="128" spans="1:38">
      <c r="A128" s="1" t="s">
        <v>1110</v>
      </c>
      <c r="B128" s="1" t="s">
        <v>1111</v>
      </c>
      <c r="C128" s="100">
        <v>4554</v>
      </c>
      <c r="D128" s="1" t="s">
        <v>1116</v>
      </c>
      <c r="E128" s="1" t="s">
        <v>1116</v>
      </c>
      <c r="F128" s="38">
        <v>633730.99</v>
      </c>
      <c r="G128" s="38">
        <v>0</v>
      </c>
      <c r="H128" s="38">
        <v>56000.49</v>
      </c>
      <c r="J128" s="137">
        <v>154033.20000000001</v>
      </c>
      <c r="K128" s="137">
        <v>109404.22</v>
      </c>
      <c r="P128" s="62">
        <v>80705.83</v>
      </c>
      <c r="S128" s="137">
        <v>-856411.33</v>
      </c>
      <c r="T128" s="137">
        <v>1520211.94</v>
      </c>
      <c r="V128" s="35">
        <v>1116731.6100000001</v>
      </c>
      <c r="W128" s="35">
        <v>175400</v>
      </c>
      <c r="X128" s="35">
        <v>806.33</v>
      </c>
      <c r="Y128" s="35">
        <v>1734002.16</v>
      </c>
      <c r="Z128" s="35">
        <v>28015</v>
      </c>
      <c r="AA128" s="39">
        <v>2125218.16</v>
      </c>
      <c r="AB128" s="39">
        <v>2860</v>
      </c>
      <c r="AD128" s="39">
        <v>649231.52</v>
      </c>
      <c r="AE128" s="39">
        <v>68982.960000000006</v>
      </c>
      <c r="AG128" s="64">
        <f t="shared" si="9"/>
        <v>689731.48</v>
      </c>
      <c r="AH128" s="61">
        <f t="shared" si="10"/>
        <v>80705.83</v>
      </c>
      <c r="AI128" s="63">
        <f t="shared" si="11"/>
        <v>609025.65</v>
      </c>
      <c r="AJ128" s="66">
        <f t="shared" si="12"/>
        <v>3054955.1</v>
      </c>
      <c r="AK128" s="52">
        <f t="shared" si="13"/>
        <v>2846292.64</v>
      </c>
      <c r="AL128" s="56">
        <f t="shared" si="14"/>
        <v>208662.45999999996</v>
      </c>
    </row>
    <row r="129" spans="1:38">
      <c r="A129" s="1" t="s">
        <v>1110</v>
      </c>
      <c r="B129" s="1" t="s">
        <v>1111</v>
      </c>
      <c r="C129" s="100">
        <v>6488</v>
      </c>
      <c r="D129" s="1" t="s">
        <v>1117</v>
      </c>
      <c r="E129" s="1" t="s">
        <v>1117</v>
      </c>
      <c r="F129" s="38">
        <v>1296355.94</v>
      </c>
      <c r="G129" s="38">
        <v>0</v>
      </c>
      <c r="H129" s="38">
        <v>39497.360000000001</v>
      </c>
      <c r="J129" s="137">
        <v>239197.98</v>
      </c>
      <c r="K129" s="137">
        <v>146130.54</v>
      </c>
      <c r="P129" s="62">
        <v>84091.16</v>
      </c>
      <c r="S129" s="137">
        <v>-1453964.21</v>
      </c>
      <c r="T129" s="137">
        <v>2436322.09</v>
      </c>
      <c r="V129" s="35">
        <v>2121200.87</v>
      </c>
      <c r="W129" s="35">
        <v>270550</v>
      </c>
      <c r="X129" s="35">
        <v>1517.78</v>
      </c>
      <c r="Y129" s="35">
        <v>1225752</v>
      </c>
      <c r="Z129" s="35">
        <v>32269</v>
      </c>
      <c r="AA129" s="39">
        <v>2163196</v>
      </c>
      <c r="AD129" s="39">
        <v>656504.68999999994</v>
      </c>
      <c r="AE129" s="39">
        <v>176856.18</v>
      </c>
      <c r="AG129" s="64">
        <f t="shared" si="9"/>
        <v>1335853.3</v>
      </c>
      <c r="AH129" s="61">
        <f t="shared" si="10"/>
        <v>84091.16</v>
      </c>
      <c r="AI129" s="63">
        <f t="shared" si="11"/>
        <v>1251762.1400000001</v>
      </c>
      <c r="AJ129" s="66">
        <f t="shared" si="12"/>
        <v>3651289.65</v>
      </c>
      <c r="AK129" s="52">
        <f t="shared" si="13"/>
        <v>2996556.87</v>
      </c>
      <c r="AL129" s="56">
        <f t="shared" si="14"/>
        <v>654732.7799999998</v>
      </c>
    </row>
    <row r="130" spans="1:38">
      <c r="A130" s="1" t="s">
        <v>1110</v>
      </c>
      <c r="B130" s="1" t="s">
        <v>1111</v>
      </c>
      <c r="C130" s="100">
        <v>1686</v>
      </c>
      <c r="D130" s="1" t="s">
        <v>1118</v>
      </c>
      <c r="E130" s="1" t="s">
        <v>1118</v>
      </c>
      <c r="F130" s="38">
        <v>274943.27</v>
      </c>
      <c r="G130" s="38">
        <v>0</v>
      </c>
      <c r="H130" s="38">
        <v>83557.37</v>
      </c>
      <c r="J130" s="137">
        <v>493155.4</v>
      </c>
      <c r="K130" s="137">
        <v>87489.75</v>
      </c>
      <c r="P130" s="62">
        <v>800.76</v>
      </c>
      <c r="S130" s="137">
        <v>-953598.89</v>
      </c>
      <c r="T130" s="137">
        <v>1752442.7</v>
      </c>
      <c r="V130" s="35">
        <v>953344.24</v>
      </c>
      <c r="W130" s="35">
        <v>122400</v>
      </c>
      <c r="X130" s="35">
        <v>405.62</v>
      </c>
      <c r="Y130" s="35">
        <v>745552.5</v>
      </c>
      <c r="Z130" s="35">
        <v>27755</v>
      </c>
      <c r="AA130" s="39">
        <v>1100065.5</v>
      </c>
      <c r="AD130" s="39">
        <v>476135.01</v>
      </c>
      <c r="AE130" s="39">
        <v>133755.63</v>
      </c>
      <c r="AG130" s="64">
        <f t="shared" si="9"/>
        <v>358500.64</v>
      </c>
      <c r="AH130" s="61">
        <f t="shared" si="10"/>
        <v>800.76</v>
      </c>
      <c r="AI130" s="63">
        <f t="shared" si="11"/>
        <v>357699.88</v>
      </c>
      <c r="AJ130" s="66">
        <f t="shared" si="12"/>
        <v>1849457.36</v>
      </c>
      <c r="AK130" s="52">
        <f t="shared" si="13"/>
        <v>1709956.1400000001</v>
      </c>
      <c r="AL130" s="56">
        <f t="shared" si="14"/>
        <v>139501.21999999997</v>
      </c>
    </row>
    <row r="131" spans="1:38">
      <c r="A131" s="1" t="s">
        <v>1110</v>
      </c>
      <c r="B131" s="1" t="s">
        <v>1111</v>
      </c>
      <c r="C131" s="100">
        <v>1945</v>
      </c>
      <c r="D131" s="1" t="s">
        <v>1119</v>
      </c>
      <c r="E131" s="1" t="s">
        <v>1119</v>
      </c>
      <c r="F131" s="38">
        <v>358715.33</v>
      </c>
      <c r="G131" s="38">
        <v>0</v>
      </c>
      <c r="H131" s="38">
        <v>40782.620000000003</v>
      </c>
      <c r="J131" s="137">
        <v>517770.78</v>
      </c>
      <c r="K131" s="137">
        <v>94318.17</v>
      </c>
      <c r="P131" s="62">
        <v>807.62</v>
      </c>
      <c r="S131" s="137">
        <v>-1576632.73</v>
      </c>
      <c r="T131" s="137">
        <v>2586652.75</v>
      </c>
      <c r="V131" s="35">
        <v>690640.75</v>
      </c>
      <c r="W131" s="35">
        <v>74400</v>
      </c>
      <c r="X131" s="35">
        <v>522.55999999999995</v>
      </c>
      <c r="Y131" s="35">
        <v>816229.5</v>
      </c>
      <c r="Z131" s="35">
        <v>10087</v>
      </c>
      <c r="AA131" s="39">
        <v>1040413.5</v>
      </c>
      <c r="AD131" s="39">
        <v>341113.55</v>
      </c>
      <c r="AE131" s="39">
        <v>209593.5</v>
      </c>
      <c r="AG131" s="64">
        <f t="shared" si="9"/>
        <v>399497.95</v>
      </c>
      <c r="AH131" s="61">
        <f t="shared" si="10"/>
        <v>807.62</v>
      </c>
      <c r="AI131" s="63">
        <f t="shared" si="11"/>
        <v>398690.33</v>
      </c>
      <c r="AJ131" s="66">
        <f t="shared" si="12"/>
        <v>1591879.81</v>
      </c>
      <c r="AK131" s="52">
        <f t="shared" si="13"/>
        <v>1591120.55</v>
      </c>
      <c r="AL131" s="56">
        <f t="shared" si="14"/>
        <v>759.26000000000931</v>
      </c>
    </row>
    <row r="132" spans="1:38">
      <c r="A132" s="1" t="s">
        <v>1110</v>
      </c>
      <c r="B132" s="1" t="s">
        <v>1111</v>
      </c>
      <c r="C132" s="100">
        <v>4275</v>
      </c>
      <c r="D132" s="1" t="s">
        <v>1120</v>
      </c>
      <c r="E132" s="1" t="s">
        <v>1120</v>
      </c>
      <c r="F132" s="38">
        <v>674461.05</v>
      </c>
      <c r="G132" s="38">
        <v>0</v>
      </c>
      <c r="H132" s="38">
        <v>103732.64</v>
      </c>
      <c r="J132" s="137">
        <v>101003.33</v>
      </c>
      <c r="K132" s="137">
        <v>131773.82999999999</v>
      </c>
      <c r="M132" s="62">
        <v>24600</v>
      </c>
      <c r="P132" s="62">
        <v>1696.49</v>
      </c>
      <c r="S132" s="137">
        <v>-1387191.58</v>
      </c>
      <c r="T132" s="137">
        <v>1898238.82</v>
      </c>
      <c r="V132" s="35">
        <v>1603937.32</v>
      </c>
      <c r="W132" s="35">
        <v>162800</v>
      </c>
      <c r="X132" s="35">
        <v>916.54</v>
      </c>
      <c r="Y132" s="35">
        <v>1049419.5</v>
      </c>
      <c r="Z132" s="35">
        <v>21500</v>
      </c>
      <c r="AA132" s="39">
        <v>1600382.5</v>
      </c>
      <c r="AB132" s="39">
        <v>10720</v>
      </c>
      <c r="AD132" s="39">
        <v>661123.19999999995</v>
      </c>
      <c r="AE132" s="39">
        <v>92720.54</v>
      </c>
      <c r="AG132" s="64">
        <f t="shared" si="9"/>
        <v>778193.69000000006</v>
      </c>
      <c r="AH132" s="61">
        <f t="shared" si="10"/>
        <v>26296.49</v>
      </c>
      <c r="AI132" s="63">
        <f t="shared" si="11"/>
        <v>751897.20000000007</v>
      </c>
      <c r="AJ132" s="66">
        <f t="shared" si="12"/>
        <v>2838573.3600000003</v>
      </c>
      <c r="AK132" s="52">
        <f t="shared" si="13"/>
        <v>2364946.2400000002</v>
      </c>
      <c r="AL132" s="56">
        <f t="shared" si="14"/>
        <v>473627.12000000011</v>
      </c>
    </row>
    <row r="133" spans="1:38">
      <c r="A133" s="1" t="s">
        <v>1110</v>
      </c>
      <c r="B133" s="1" t="s">
        <v>1111</v>
      </c>
      <c r="C133" s="100">
        <v>5014</v>
      </c>
      <c r="D133" s="1" t="s">
        <v>1121</v>
      </c>
      <c r="E133" s="1" t="s">
        <v>1121</v>
      </c>
      <c r="F133" s="38">
        <v>896206.17</v>
      </c>
      <c r="G133" s="38">
        <v>0</v>
      </c>
      <c r="H133" s="38">
        <v>81244.009999999995</v>
      </c>
      <c r="J133" s="137">
        <v>569391.23</v>
      </c>
      <c r="K133" s="137">
        <v>194174.58</v>
      </c>
      <c r="M133" s="62">
        <v>35600</v>
      </c>
      <c r="P133" s="62">
        <v>75597.399999999994</v>
      </c>
      <c r="S133" s="137">
        <v>-905399.13</v>
      </c>
      <c r="T133" s="137">
        <v>2434424.27</v>
      </c>
      <c r="V133" s="35">
        <v>1382237.37</v>
      </c>
      <c r="X133" s="35">
        <v>1392.5</v>
      </c>
      <c r="Y133" s="35">
        <v>1239540</v>
      </c>
      <c r="Z133" s="35">
        <v>17500</v>
      </c>
      <c r="AA133" s="39">
        <v>1774767</v>
      </c>
      <c r="AD133" s="39">
        <v>530191.56999999995</v>
      </c>
      <c r="AE133" s="39">
        <v>234917.85</v>
      </c>
      <c r="AG133" s="64">
        <f t="shared" ref="AG133:AG192" si="15">SUM(F133:I133)</f>
        <v>977450.18</v>
      </c>
      <c r="AH133" s="61">
        <f t="shared" ref="AH133:AH192" si="16">SUM(L133:P133)</f>
        <v>111197.4</v>
      </c>
      <c r="AI133" s="63">
        <f t="shared" ref="AI133:AI192" si="17">AG133-AH133</f>
        <v>866252.78</v>
      </c>
      <c r="AJ133" s="66">
        <f t="shared" ref="AJ133:AJ192" si="18">SUM(U133:Z133)</f>
        <v>2640669.87</v>
      </c>
      <c r="AK133" s="52">
        <f t="shared" ref="AK133:AK192" si="19">SUM(AA133:AF133)</f>
        <v>2539876.42</v>
      </c>
      <c r="AL133" s="56">
        <f t="shared" ref="AL133:AL192" si="20">AJ133-AK133</f>
        <v>100793.45000000019</v>
      </c>
    </row>
    <row r="134" spans="1:38">
      <c r="A134" s="1" t="s">
        <v>1110</v>
      </c>
      <c r="B134" s="1" t="s">
        <v>1111</v>
      </c>
      <c r="C134" s="100">
        <v>6515</v>
      </c>
      <c r="D134" s="1" t="s">
        <v>1122</v>
      </c>
      <c r="E134" s="1" t="s">
        <v>1122</v>
      </c>
      <c r="F134" s="38">
        <v>738294.12</v>
      </c>
      <c r="G134" s="38">
        <v>0</v>
      </c>
      <c r="H134" s="38">
        <v>59178.19</v>
      </c>
      <c r="J134" s="137">
        <v>599700.57999999996</v>
      </c>
      <c r="K134" s="137">
        <v>200687.09</v>
      </c>
      <c r="P134" s="62">
        <v>3655.7</v>
      </c>
      <c r="S134" s="137">
        <v>-1054139.27</v>
      </c>
      <c r="T134" s="137">
        <v>2150215.54</v>
      </c>
      <c r="V134" s="35">
        <v>2247628.58</v>
      </c>
      <c r="W134" s="35">
        <v>117800</v>
      </c>
      <c r="X134" s="35">
        <v>1025.17</v>
      </c>
      <c r="Y134" s="35">
        <v>693799.7</v>
      </c>
      <c r="Z134" s="35">
        <v>45500</v>
      </c>
      <c r="AA134" s="39">
        <v>1635193</v>
      </c>
      <c r="AD134" s="39">
        <v>708766.44</v>
      </c>
      <c r="AE134" s="39">
        <v>263666</v>
      </c>
      <c r="AG134" s="64">
        <f t="shared" si="15"/>
        <v>797472.31</v>
      </c>
      <c r="AH134" s="61">
        <f t="shared" si="16"/>
        <v>3655.7</v>
      </c>
      <c r="AI134" s="63">
        <f t="shared" si="17"/>
        <v>793816.6100000001</v>
      </c>
      <c r="AJ134" s="66">
        <f t="shared" si="18"/>
        <v>3105753.45</v>
      </c>
      <c r="AK134" s="52">
        <f t="shared" si="19"/>
        <v>2607625.44</v>
      </c>
      <c r="AL134" s="56">
        <f t="shared" si="20"/>
        <v>498128.01000000024</v>
      </c>
    </row>
    <row r="135" spans="1:38">
      <c r="A135" s="1" t="s">
        <v>1110</v>
      </c>
      <c r="B135" s="1" t="s">
        <v>1111</v>
      </c>
      <c r="C135" s="100">
        <v>807</v>
      </c>
      <c r="D135" s="1" t="s">
        <v>1123</v>
      </c>
      <c r="E135" s="1" t="s">
        <v>1123</v>
      </c>
      <c r="F135" s="38">
        <v>106370.61</v>
      </c>
      <c r="G135" s="38">
        <v>0</v>
      </c>
      <c r="H135" s="38">
        <v>30550.7</v>
      </c>
      <c r="J135" s="137">
        <v>468555.47</v>
      </c>
      <c r="K135" s="137">
        <v>80307.899999999994</v>
      </c>
      <c r="P135" s="62">
        <v>1405.77</v>
      </c>
      <c r="S135" s="137">
        <v>-975985.45</v>
      </c>
      <c r="T135" s="137">
        <v>1699412.19</v>
      </c>
      <c r="V135" s="35">
        <v>627280.51</v>
      </c>
      <c r="W135" s="35">
        <v>49300</v>
      </c>
      <c r="X135" s="35">
        <v>225.86</v>
      </c>
      <c r="Y135" s="35">
        <v>806894</v>
      </c>
      <c r="Z135" s="35">
        <v>59000</v>
      </c>
      <c r="AA135" s="39">
        <v>1012696</v>
      </c>
      <c r="AD135" s="39">
        <v>468842.93</v>
      </c>
      <c r="AE135" s="39">
        <v>100209.27</v>
      </c>
      <c r="AG135" s="64">
        <f t="shared" si="15"/>
        <v>136921.31</v>
      </c>
      <c r="AH135" s="61">
        <f t="shared" si="16"/>
        <v>1405.77</v>
      </c>
      <c r="AI135" s="63">
        <f t="shared" si="17"/>
        <v>135515.54</v>
      </c>
      <c r="AJ135" s="66">
        <f t="shared" si="18"/>
        <v>1542700.37</v>
      </c>
      <c r="AK135" s="52">
        <f t="shared" si="19"/>
        <v>1581748.2</v>
      </c>
      <c r="AL135" s="56">
        <f t="shared" si="20"/>
        <v>-39047.829999999842</v>
      </c>
    </row>
    <row r="136" spans="1:38">
      <c r="A136" s="1" t="s">
        <v>1125</v>
      </c>
      <c r="B136" s="1" t="s">
        <v>1126</v>
      </c>
      <c r="C136" s="100">
        <v>8422</v>
      </c>
      <c r="D136" s="1" t="s">
        <v>1128</v>
      </c>
      <c r="E136" s="1" t="s">
        <v>1128</v>
      </c>
      <c r="F136" s="38">
        <v>1070862</v>
      </c>
      <c r="G136" s="38">
        <v>0</v>
      </c>
      <c r="H136" s="38">
        <v>157342.91</v>
      </c>
      <c r="J136" s="137">
        <v>973403.79</v>
      </c>
      <c r="K136" s="137">
        <v>95481.24</v>
      </c>
      <c r="N136" s="62">
        <v>614590.73</v>
      </c>
      <c r="P136" s="62">
        <v>159705.54</v>
      </c>
      <c r="S136" s="137">
        <v>-1740533.64</v>
      </c>
      <c r="T136" s="137">
        <v>3628521.74</v>
      </c>
      <c r="V136" s="35">
        <v>1990738.18</v>
      </c>
      <c r="W136" s="35">
        <v>181925</v>
      </c>
      <c r="X136" s="35">
        <v>1080.74</v>
      </c>
      <c r="Y136" s="35">
        <v>1723079</v>
      </c>
      <c r="Z136" s="35">
        <v>38000</v>
      </c>
      <c r="AA136" s="39">
        <v>2894302</v>
      </c>
      <c r="AB136" s="39">
        <v>43820</v>
      </c>
      <c r="AD136" s="39">
        <v>1158196.29</v>
      </c>
      <c r="AE136" s="39">
        <v>202516.71</v>
      </c>
      <c r="AF136" s="39">
        <v>1182.3499999999999</v>
      </c>
      <c r="AG136" s="64">
        <f t="shared" si="15"/>
        <v>1228204.9099999999</v>
      </c>
      <c r="AH136" s="61">
        <f t="shared" si="16"/>
        <v>774296.27</v>
      </c>
      <c r="AI136" s="63">
        <f t="shared" si="17"/>
        <v>453908.6399999999</v>
      </c>
      <c r="AJ136" s="66">
        <f t="shared" si="18"/>
        <v>3934822.92</v>
      </c>
      <c r="AK136" s="52">
        <f t="shared" si="19"/>
        <v>4300017.3499999996</v>
      </c>
      <c r="AL136" s="56">
        <f t="shared" si="20"/>
        <v>-365194.4299999997</v>
      </c>
    </row>
    <row r="137" spans="1:38">
      <c r="A137" s="1" t="s">
        <v>1125</v>
      </c>
      <c r="B137" s="1" t="s">
        <v>1126</v>
      </c>
      <c r="C137" s="100">
        <v>4910</v>
      </c>
      <c r="D137" s="1" t="s">
        <v>1129</v>
      </c>
      <c r="E137" s="1" t="s">
        <v>1129</v>
      </c>
      <c r="F137" s="38">
        <v>452954.45</v>
      </c>
      <c r="G137" s="38">
        <v>0</v>
      </c>
      <c r="H137" s="38">
        <v>189182.46</v>
      </c>
      <c r="J137" s="137">
        <v>1189289.6599999999</v>
      </c>
      <c r="K137" s="137">
        <v>30415.3</v>
      </c>
      <c r="N137" s="62">
        <v>651844.93000000005</v>
      </c>
      <c r="P137" s="62">
        <v>81706.429999999993</v>
      </c>
      <c r="S137" s="137">
        <v>2067360.47</v>
      </c>
      <c r="T137" s="137">
        <v>365872.84</v>
      </c>
      <c r="V137" s="35">
        <v>522235.75</v>
      </c>
      <c r="X137" s="35">
        <v>1173.1300000000001</v>
      </c>
      <c r="Y137" s="35">
        <v>1629953.28</v>
      </c>
      <c r="Z137" s="35">
        <v>27000</v>
      </c>
      <c r="AA137" s="39">
        <v>2042303.28</v>
      </c>
      <c r="AB137" s="39">
        <v>38978.5</v>
      </c>
      <c r="AD137" s="39">
        <v>1302700.77</v>
      </c>
      <c r="AE137" s="39">
        <v>100355.13</v>
      </c>
      <c r="AF137" s="39">
        <v>967.28</v>
      </c>
      <c r="AG137" s="64">
        <f t="shared" si="15"/>
        <v>642136.91</v>
      </c>
      <c r="AH137" s="61">
        <f t="shared" si="16"/>
        <v>733551.3600000001</v>
      </c>
      <c r="AI137" s="63">
        <f t="shared" si="17"/>
        <v>-91414.45000000007</v>
      </c>
      <c r="AJ137" s="66">
        <f t="shared" si="18"/>
        <v>2180362.16</v>
      </c>
      <c r="AK137" s="52">
        <f t="shared" si="19"/>
        <v>3485304.9599999995</v>
      </c>
      <c r="AL137" s="56">
        <f t="shared" si="20"/>
        <v>-1304942.7999999993</v>
      </c>
    </row>
    <row r="138" spans="1:38">
      <c r="A138" s="1" t="s">
        <v>1125</v>
      </c>
      <c r="B138" s="1" t="s">
        <v>1126</v>
      </c>
      <c r="C138" s="100">
        <v>4412</v>
      </c>
      <c r="D138" s="1" t="s">
        <v>1130</v>
      </c>
      <c r="E138" s="1" t="s">
        <v>1130</v>
      </c>
      <c r="F138" s="38">
        <v>500863.8</v>
      </c>
      <c r="G138" s="38">
        <v>0</v>
      </c>
      <c r="H138" s="38">
        <v>181903.31</v>
      </c>
      <c r="J138" s="137">
        <v>171035.17</v>
      </c>
      <c r="K138" s="137">
        <v>34811.03</v>
      </c>
      <c r="N138" s="62">
        <v>428413.58</v>
      </c>
      <c r="P138" s="62">
        <v>847.63</v>
      </c>
      <c r="S138" s="137">
        <v>-992780.05</v>
      </c>
      <c r="T138" s="137">
        <v>2122751.4700000002</v>
      </c>
      <c r="V138" s="35">
        <v>869448.21</v>
      </c>
      <c r="X138" s="35">
        <v>1145.02</v>
      </c>
      <c r="Y138" s="35">
        <v>1415452.5</v>
      </c>
      <c r="Z138" s="35">
        <v>13500</v>
      </c>
      <c r="AA138" s="39">
        <v>1847689.5</v>
      </c>
      <c r="AB138" s="39">
        <v>42690</v>
      </c>
      <c r="AD138" s="39">
        <v>932879</v>
      </c>
      <c r="AE138" s="39">
        <v>146906.54999999999</v>
      </c>
      <c r="AG138" s="64">
        <f t="shared" si="15"/>
        <v>682767.11</v>
      </c>
      <c r="AH138" s="61">
        <f t="shared" si="16"/>
        <v>429261.21</v>
      </c>
      <c r="AI138" s="63">
        <f t="shared" si="17"/>
        <v>253505.89999999997</v>
      </c>
      <c r="AJ138" s="66">
        <f t="shared" si="18"/>
        <v>2299545.73</v>
      </c>
      <c r="AK138" s="52">
        <f t="shared" si="19"/>
        <v>2970165.05</v>
      </c>
      <c r="AL138" s="56">
        <f t="shared" si="20"/>
        <v>-670619.31999999983</v>
      </c>
    </row>
    <row r="139" spans="1:38">
      <c r="A139" s="1" t="s">
        <v>1125</v>
      </c>
      <c r="B139" s="1" t="s">
        <v>1126</v>
      </c>
      <c r="C139" s="100">
        <v>4626</v>
      </c>
      <c r="D139" s="1" t="s">
        <v>1131</v>
      </c>
      <c r="E139" s="1" t="s">
        <v>1131</v>
      </c>
      <c r="F139" s="38">
        <v>647228.64</v>
      </c>
      <c r="G139" s="38">
        <v>0</v>
      </c>
      <c r="H139" s="38">
        <v>118404.76</v>
      </c>
      <c r="J139" s="137">
        <v>1619047.73</v>
      </c>
      <c r="K139" s="137">
        <v>111735.53</v>
      </c>
      <c r="N139" s="62">
        <v>644437.93999999994</v>
      </c>
      <c r="P139" s="62">
        <v>2819.32</v>
      </c>
      <c r="S139" s="137">
        <v>1840718.67</v>
      </c>
      <c r="T139" s="137">
        <v>765116.2</v>
      </c>
      <c r="V139" s="35">
        <v>885036.53</v>
      </c>
      <c r="X139" s="35">
        <v>1318.38</v>
      </c>
      <c r="Y139" s="35">
        <v>371301.28</v>
      </c>
      <c r="Z139" s="35">
        <v>3000</v>
      </c>
      <c r="AA139" s="39">
        <v>1104079.28</v>
      </c>
      <c r="AB139" s="39">
        <v>30942</v>
      </c>
      <c r="AD139" s="39">
        <v>748591.13</v>
      </c>
      <c r="AE139" s="39">
        <v>132751.97</v>
      </c>
      <c r="AF139" s="39">
        <v>967.28</v>
      </c>
      <c r="AG139" s="64">
        <f t="shared" si="15"/>
        <v>765633.4</v>
      </c>
      <c r="AH139" s="61">
        <f t="shared" si="16"/>
        <v>647257.25999999989</v>
      </c>
      <c r="AI139" s="63">
        <f t="shared" si="17"/>
        <v>118376.14000000013</v>
      </c>
      <c r="AJ139" s="66">
        <f t="shared" si="18"/>
        <v>1260656.19</v>
      </c>
      <c r="AK139" s="52">
        <f t="shared" si="19"/>
        <v>2017331.6600000001</v>
      </c>
      <c r="AL139" s="56">
        <f t="shared" si="20"/>
        <v>-756675.4700000002</v>
      </c>
    </row>
    <row r="140" spans="1:38">
      <c r="A140" s="1" t="s">
        <v>1125</v>
      </c>
      <c r="B140" s="1" t="s">
        <v>1126</v>
      </c>
      <c r="C140" s="100">
        <v>5170</v>
      </c>
      <c r="D140" s="1" t="s">
        <v>1132</v>
      </c>
      <c r="E140" s="1" t="s">
        <v>1132</v>
      </c>
      <c r="F140" s="38">
        <v>717260.49</v>
      </c>
      <c r="G140" s="38">
        <v>0</v>
      </c>
      <c r="H140" s="38">
        <v>67243.02</v>
      </c>
      <c r="J140" s="137">
        <v>497634.26</v>
      </c>
      <c r="K140" s="137">
        <v>27618.77</v>
      </c>
      <c r="N140" s="62">
        <v>472932.42</v>
      </c>
      <c r="P140" s="62">
        <v>87126.26</v>
      </c>
      <c r="S140" s="137">
        <v>-2272861.9700000002</v>
      </c>
      <c r="T140" s="137">
        <v>3234091.19</v>
      </c>
      <c r="V140" s="35">
        <v>1573964.5</v>
      </c>
      <c r="W140" s="35">
        <v>186400</v>
      </c>
      <c r="X140" s="35">
        <v>364.26</v>
      </c>
      <c r="Y140" s="35">
        <v>1005889.5</v>
      </c>
      <c r="Z140" s="35">
        <v>18000</v>
      </c>
      <c r="AA140" s="39">
        <v>1607397.5</v>
      </c>
      <c r="AD140" s="39">
        <v>1270059.92</v>
      </c>
      <c r="AE140" s="39">
        <v>117509.85</v>
      </c>
      <c r="AF140" s="39">
        <v>1182.3499999999999</v>
      </c>
      <c r="AG140" s="64">
        <f t="shared" si="15"/>
        <v>784503.51</v>
      </c>
      <c r="AH140" s="61">
        <f t="shared" si="16"/>
        <v>560058.67999999993</v>
      </c>
      <c r="AI140" s="63">
        <f t="shared" si="17"/>
        <v>224444.83000000007</v>
      </c>
      <c r="AJ140" s="66">
        <f t="shared" si="18"/>
        <v>2784618.26</v>
      </c>
      <c r="AK140" s="52">
        <f t="shared" si="19"/>
        <v>2996149.62</v>
      </c>
      <c r="AL140" s="56">
        <f t="shared" si="20"/>
        <v>-211531.36000000034</v>
      </c>
    </row>
    <row r="141" spans="1:38">
      <c r="A141" s="1" t="s">
        <v>1125</v>
      </c>
      <c r="B141" s="1" t="s">
        <v>1126</v>
      </c>
      <c r="C141" s="100">
        <v>3453</v>
      </c>
      <c r="D141" s="1" t="s">
        <v>1133</v>
      </c>
      <c r="E141" s="1" t="s">
        <v>1133</v>
      </c>
      <c r="F141" s="38">
        <v>622288.29</v>
      </c>
      <c r="G141" s="38">
        <v>0</v>
      </c>
      <c r="H141" s="38">
        <v>64641.73</v>
      </c>
      <c r="J141" s="137">
        <v>256625.09</v>
      </c>
      <c r="K141" s="137">
        <v>151944.43</v>
      </c>
      <c r="N141" s="62">
        <v>648599.56000000006</v>
      </c>
      <c r="P141" s="62">
        <v>66033.460000000006</v>
      </c>
      <c r="S141" s="137">
        <v>-1062160.3400000001</v>
      </c>
      <c r="T141" s="137">
        <v>1809525.85</v>
      </c>
      <c r="V141" s="35">
        <v>937679.91</v>
      </c>
      <c r="X141" s="35">
        <v>323.16000000000003</v>
      </c>
      <c r="Y141" s="35">
        <v>912939</v>
      </c>
      <c r="Z141" s="35">
        <v>13500</v>
      </c>
      <c r="AA141" s="39">
        <v>1425123</v>
      </c>
      <c r="AB141" s="39">
        <v>20590</v>
      </c>
      <c r="AD141" s="39">
        <v>711216.06</v>
      </c>
      <c r="AE141" s="39">
        <v>73044.72</v>
      </c>
      <c r="AF141" s="39">
        <v>967.28</v>
      </c>
      <c r="AG141" s="64">
        <f t="shared" si="15"/>
        <v>686930.02</v>
      </c>
      <c r="AH141" s="61">
        <f t="shared" si="16"/>
        <v>714633.02</v>
      </c>
      <c r="AI141" s="63">
        <f t="shared" si="17"/>
        <v>-27703</v>
      </c>
      <c r="AJ141" s="66">
        <f t="shared" si="18"/>
        <v>1864442.07</v>
      </c>
      <c r="AK141" s="52">
        <f t="shared" si="19"/>
        <v>2230941.06</v>
      </c>
      <c r="AL141" s="56">
        <f t="shared" si="20"/>
        <v>-366498.99</v>
      </c>
    </row>
    <row r="142" spans="1:38">
      <c r="A142" s="1" t="s">
        <v>1125</v>
      </c>
      <c r="B142" s="1" t="s">
        <v>1126</v>
      </c>
      <c r="C142" s="100">
        <v>6990</v>
      </c>
      <c r="D142" s="1" t="s">
        <v>1134</v>
      </c>
      <c r="E142" s="1" t="s">
        <v>1134</v>
      </c>
      <c r="F142" s="38">
        <v>1817521.79</v>
      </c>
      <c r="G142" s="38">
        <v>0</v>
      </c>
      <c r="H142" s="38">
        <v>18237.03</v>
      </c>
      <c r="J142" s="137">
        <v>1284704.8</v>
      </c>
      <c r="K142" s="137">
        <v>250649.3</v>
      </c>
      <c r="N142" s="62">
        <v>1416550.18</v>
      </c>
      <c r="P142" s="62">
        <v>213273.75</v>
      </c>
      <c r="S142" s="137">
        <v>1309739.6499999999</v>
      </c>
      <c r="T142" s="137">
        <v>1034850.95</v>
      </c>
      <c r="V142" s="35">
        <v>826408.23</v>
      </c>
      <c r="W142" s="35">
        <v>337080</v>
      </c>
      <c r="X142" s="35">
        <v>1122.28</v>
      </c>
      <c r="Y142" s="35">
        <v>804156</v>
      </c>
      <c r="Z142" s="35">
        <v>13500</v>
      </c>
      <c r="AA142" s="39">
        <v>1449539</v>
      </c>
      <c r="AB142" s="39">
        <v>42480</v>
      </c>
      <c r="AD142" s="39">
        <v>912193.96</v>
      </c>
      <c r="AE142" s="39">
        <v>180172.81</v>
      </c>
      <c r="AF142" s="39">
        <v>1182.3499999999999</v>
      </c>
      <c r="AG142" s="64">
        <f t="shared" si="15"/>
        <v>1835758.82</v>
      </c>
      <c r="AH142" s="61">
        <f t="shared" si="16"/>
        <v>1629823.93</v>
      </c>
      <c r="AI142" s="63">
        <f t="shared" si="17"/>
        <v>205934.89000000013</v>
      </c>
      <c r="AJ142" s="66">
        <f t="shared" si="18"/>
        <v>1982266.51</v>
      </c>
      <c r="AK142" s="52">
        <f t="shared" si="19"/>
        <v>2585568.12</v>
      </c>
      <c r="AL142" s="56">
        <f t="shared" si="20"/>
        <v>-603301.6100000001</v>
      </c>
    </row>
    <row r="143" spans="1:38">
      <c r="A143" s="1" t="s">
        <v>1125</v>
      </c>
      <c r="B143" s="1" t="s">
        <v>1126</v>
      </c>
      <c r="C143" s="100">
        <v>4098</v>
      </c>
      <c r="D143" s="1" t="s">
        <v>1135</v>
      </c>
      <c r="E143" s="1" t="s">
        <v>1135</v>
      </c>
      <c r="F143" s="38">
        <v>602363.47</v>
      </c>
      <c r="G143" s="38">
        <v>0</v>
      </c>
      <c r="H143" s="38">
        <v>73041.48</v>
      </c>
      <c r="J143" s="137">
        <v>315946.89</v>
      </c>
      <c r="K143" s="137">
        <v>103467.89</v>
      </c>
      <c r="N143" s="62">
        <v>415851.76</v>
      </c>
      <c r="P143" s="62">
        <v>80972.89</v>
      </c>
      <c r="S143" s="137">
        <v>-931222.32</v>
      </c>
      <c r="T143" s="137">
        <v>1778360.15</v>
      </c>
      <c r="V143" s="35">
        <v>1109273.27</v>
      </c>
      <c r="W143" s="35">
        <v>80000</v>
      </c>
      <c r="X143" s="35">
        <v>530.69000000000005</v>
      </c>
      <c r="Y143" s="35">
        <v>772222.5</v>
      </c>
      <c r="Z143" s="35">
        <v>13500</v>
      </c>
      <c r="AA143" s="39">
        <v>1369632.5</v>
      </c>
      <c r="AB143" s="39">
        <v>18700</v>
      </c>
      <c r="AD143" s="39">
        <v>683641.34</v>
      </c>
      <c r="AE143" s="39">
        <v>151513.01999999999</v>
      </c>
      <c r="AF143" s="39">
        <v>1182.3499999999999</v>
      </c>
      <c r="AG143" s="64">
        <f t="shared" si="15"/>
        <v>675404.95</v>
      </c>
      <c r="AH143" s="61">
        <f t="shared" si="16"/>
        <v>496824.65</v>
      </c>
      <c r="AI143" s="63">
        <f t="shared" si="17"/>
        <v>178580.29999999993</v>
      </c>
      <c r="AJ143" s="66">
        <f t="shared" si="18"/>
        <v>1975526.46</v>
      </c>
      <c r="AK143" s="52">
        <f t="shared" si="19"/>
        <v>2224669.21</v>
      </c>
      <c r="AL143" s="56">
        <f t="shared" si="20"/>
        <v>-249142.75</v>
      </c>
    </row>
    <row r="144" spans="1:38">
      <c r="A144" s="1" t="s">
        <v>1125</v>
      </c>
      <c r="B144" s="1" t="s">
        <v>1126</v>
      </c>
      <c r="C144" s="100">
        <v>3182</v>
      </c>
      <c r="D144" s="1" t="s">
        <v>1136</v>
      </c>
      <c r="E144" s="1" t="s">
        <v>1136</v>
      </c>
      <c r="F144" s="38">
        <v>567398.52</v>
      </c>
      <c r="G144" s="38">
        <v>0</v>
      </c>
      <c r="H144" s="38">
        <v>21478.55</v>
      </c>
      <c r="J144" s="137">
        <v>530475.03</v>
      </c>
      <c r="K144" s="137">
        <v>80513.210000000006</v>
      </c>
      <c r="N144" s="62">
        <v>388654.33</v>
      </c>
      <c r="P144" s="62">
        <v>112832.13</v>
      </c>
      <c r="S144" s="137">
        <v>-1395983.38</v>
      </c>
      <c r="T144" s="137">
        <v>2463401.71</v>
      </c>
      <c r="V144" s="35">
        <v>867661.63</v>
      </c>
      <c r="W144" s="35">
        <v>45000</v>
      </c>
      <c r="X144" s="35">
        <v>643.14</v>
      </c>
      <c r="Y144" s="35">
        <v>1179927</v>
      </c>
      <c r="Z144" s="35">
        <v>13500</v>
      </c>
      <c r="AA144" s="39">
        <v>1678283</v>
      </c>
      <c r="AB144" s="39">
        <v>2140</v>
      </c>
      <c r="AD144" s="39">
        <v>673729.31</v>
      </c>
      <c r="AE144" s="39">
        <v>120651.66</v>
      </c>
      <c r="AF144" s="39">
        <v>967.28</v>
      </c>
      <c r="AG144" s="64">
        <f t="shared" si="15"/>
        <v>588877.07000000007</v>
      </c>
      <c r="AH144" s="61">
        <f t="shared" si="16"/>
        <v>501486.46</v>
      </c>
      <c r="AI144" s="63">
        <f t="shared" si="17"/>
        <v>87390.610000000044</v>
      </c>
      <c r="AJ144" s="66">
        <f t="shared" si="18"/>
        <v>2106731.77</v>
      </c>
      <c r="AK144" s="52">
        <f t="shared" si="19"/>
        <v>2475771.25</v>
      </c>
      <c r="AL144" s="56">
        <f t="shared" si="20"/>
        <v>-369039.48</v>
      </c>
    </row>
    <row r="145" spans="1:38">
      <c r="A145" s="1" t="s">
        <v>1125</v>
      </c>
      <c r="B145" s="1" t="s">
        <v>1126</v>
      </c>
      <c r="C145" s="100">
        <v>5111</v>
      </c>
      <c r="D145" s="1" t="s">
        <v>1137</v>
      </c>
      <c r="E145" s="1" t="s">
        <v>1137</v>
      </c>
      <c r="F145" s="38">
        <v>328645.63</v>
      </c>
      <c r="G145" s="38">
        <v>10540</v>
      </c>
      <c r="H145" s="38">
        <v>148343.91</v>
      </c>
      <c r="J145" s="137">
        <v>159318.85999999999</v>
      </c>
      <c r="K145" s="137">
        <v>74532.960000000006</v>
      </c>
      <c r="N145" s="62">
        <v>1308044.46</v>
      </c>
      <c r="P145" s="62">
        <v>99642.52</v>
      </c>
      <c r="S145" s="137">
        <v>-767961</v>
      </c>
      <c r="T145" s="137">
        <v>1748544.54</v>
      </c>
      <c r="V145" s="35">
        <v>722354.21</v>
      </c>
      <c r="X145" s="35">
        <v>704.62</v>
      </c>
      <c r="Y145" s="35">
        <v>1357682.9</v>
      </c>
      <c r="Z145" s="35">
        <v>12000</v>
      </c>
      <c r="AA145" s="39">
        <v>2226549.9</v>
      </c>
      <c r="AB145" s="39">
        <v>18360.099999999999</v>
      </c>
      <c r="AD145" s="39">
        <v>1380636.08</v>
      </c>
      <c r="AE145" s="39">
        <v>132902.46</v>
      </c>
      <c r="AF145" s="39">
        <v>1182.3499999999999</v>
      </c>
      <c r="AG145" s="64">
        <f t="shared" si="15"/>
        <v>487529.54000000004</v>
      </c>
      <c r="AH145" s="61">
        <f t="shared" si="16"/>
        <v>1407686.98</v>
      </c>
      <c r="AI145" s="63">
        <f t="shared" si="17"/>
        <v>-920157.44</v>
      </c>
      <c r="AJ145" s="66">
        <f t="shared" si="18"/>
        <v>2092741.73</v>
      </c>
      <c r="AK145" s="52">
        <f t="shared" si="19"/>
        <v>3759630.89</v>
      </c>
      <c r="AL145" s="56">
        <f t="shared" si="20"/>
        <v>-1666889.1600000001</v>
      </c>
    </row>
    <row r="146" spans="1:38">
      <c r="A146" s="1" t="s">
        <v>1125</v>
      </c>
      <c r="B146" s="1" t="s">
        <v>1126</v>
      </c>
      <c r="C146" s="100">
        <v>4890</v>
      </c>
      <c r="D146" s="1" t="s">
        <v>1138</v>
      </c>
      <c r="E146" s="1" t="s">
        <v>1138</v>
      </c>
      <c r="F146" s="38">
        <v>488446.39</v>
      </c>
      <c r="G146" s="38">
        <v>30000</v>
      </c>
      <c r="H146" s="38">
        <v>178379.91</v>
      </c>
      <c r="J146" s="137">
        <v>1465068.08</v>
      </c>
      <c r="K146" s="137">
        <v>160209.91</v>
      </c>
      <c r="N146" s="62">
        <v>1431569.02</v>
      </c>
      <c r="P146" s="62">
        <v>98590.33</v>
      </c>
      <c r="S146" s="137">
        <v>1518625.79</v>
      </c>
      <c r="T146" s="137">
        <v>577706.88</v>
      </c>
      <c r="V146" s="35">
        <v>874702.59</v>
      </c>
      <c r="X146" s="35">
        <v>544.20000000000005</v>
      </c>
      <c r="Y146" s="35">
        <v>1521859.5</v>
      </c>
      <c r="Z146" s="35">
        <v>22500</v>
      </c>
      <c r="AA146" s="39">
        <v>2271577.5</v>
      </c>
      <c r="AB146" s="39">
        <v>82416</v>
      </c>
      <c r="AD146" s="39">
        <v>1238591.8500000001</v>
      </c>
      <c r="AE146" s="39">
        <v>130441.39</v>
      </c>
      <c r="AF146" s="39">
        <v>967.28</v>
      </c>
      <c r="AG146" s="64">
        <f t="shared" si="15"/>
        <v>696826.3</v>
      </c>
      <c r="AH146" s="61">
        <f t="shared" si="16"/>
        <v>1530159.35</v>
      </c>
      <c r="AI146" s="63">
        <f t="shared" si="17"/>
        <v>-833333.05</v>
      </c>
      <c r="AJ146" s="66">
        <f t="shared" si="18"/>
        <v>2419606.29</v>
      </c>
      <c r="AK146" s="52">
        <f t="shared" si="19"/>
        <v>3723994.02</v>
      </c>
      <c r="AL146" s="56">
        <f t="shared" si="20"/>
        <v>-1304387.73</v>
      </c>
    </row>
    <row r="147" spans="1:38">
      <c r="A147" s="1" t="s">
        <v>1125</v>
      </c>
      <c r="B147" s="1" t="s">
        <v>1126</v>
      </c>
      <c r="C147" s="100">
        <v>7134</v>
      </c>
      <c r="D147" s="1" t="s">
        <v>1139</v>
      </c>
      <c r="E147" s="1" t="s">
        <v>1139</v>
      </c>
      <c r="F147" s="38">
        <v>677902.12</v>
      </c>
      <c r="G147" s="38">
        <v>0</v>
      </c>
      <c r="H147" s="38">
        <v>266546.21000000002</v>
      </c>
      <c r="J147" s="137">
        <v>160214.16</v>
      </c>
      <c r="K147" s="137">
        <v>109369.86</v>
      </c>
      <c r="N147" s="62">
        <v>0</v>
      </c>
      <c r="P147" s="62">
        <v>3667.99</v>
      </c>
      <c r="S147" s="137">
        <v>-2630891.2000000002</v>
      </c>
      <c r="T147" s="137">
        <v>3628551.99</v>
      </c>
      <c r="V147" s="35">
        <v>2250747.98</v>
      </c>
      <c r="W147" s="35">
        <v>30000</v>
      </c>
      <c r="X147" s="35">
        <v>766.48</v>
      </c>
      <c r="Y147" s="35">
        <v>698954.95</v>
      </c>
      <c r="Z147" s="35">
        <v>16500</v>
      </c>
      <c r="AA147" s="39">
        <v>1305589.95</v>
      </c>
      <c r="AB147" s="39">
        <v>56550</v>
      </c>
      <c r="AD147" s="39">
        <v>1262652.6299999999</v>
      </c>
      <c r="AE147" s="39">
        <v>158290.91</v>
      </c>
      <c r="AF147" s="39">
        <v>1182.3499999999999</v>
      </c>
      <c r="AG147" s="64">
        <f t="shared" si="15"/>
        <v>944448.33000000007</v>
      </c>
      <c r="AH147" s="61">
        <f t="shared" si="16"/>
        <v>3667.99</v>
      </c>
      <c r="AI147" s="63">
        <f t="shared" si="17"/>
        <v>940780.34000000008</v>
      </c>
      <c r="AJ147" s="66">
        <f t="shared" si="18"/>
        <v>2996969.41</v>
      </c>
      <c r="AK147" s="52">
        <f t="shared" si="19"/>
        <v>2784265.8400000003</v>
      </c>
      <c r="AL147" s="56">
        <f t="shared" si="20"/>
        <v>212703.56999999983</v>
      </c>
    </row>
    <row r="148" spans="1:38">
      <c r="A148" s="1" t="s">
        <v>1125</v>
      </c>
      <c r="B148" s="1" t="s">
        <v>1126</v>
      </c>
      <c r="C148" s="100">
        <v>5117</v>
      </c>
      <c r="D148" s="1" t="s">
        <v>1140</v>
      </c>
      <c r="E148" s="1" t="s">
        <v>1140</v>
      </c>
      <c r="F148" s="38">
        <v>468940.93</v>
      </c>
      <c r="G148" s="38">
        <v>0</v>
      </c>
      <c r="H148" s="38">
        <v>255947.28</v>
      </c>
      <c r="J148" s="137">
        <v>502860.29</v>
      </c>
      <c r="K148" s="137">
        <v>119883.46</v>
      </c>
      <c r="N148" s="62">
        <v>997196.22</v>
      </c>
      <c r="P148" s="62">
        <v>1333.08</v>
      </c>
      <c r="S148" s="137">
        <v>-971272.87</v>
      </c>
      <c r="T148" s="137">
        <v>2252597.11</v>
      </c>
      <c r="V148" s="35">
        <v>953467</v>
      </c>
      <c r="X148" s="35">
        <v>736.49</v>
      </c>
      <c r="Y148" s="35">
        <v>1203205.5</v>
      </c>
      <c r="Z148" s="35">
        <v>27000</v>
      </c>
      <c r="AA148" s="39">
        <v>1756267.5</v>
      </c>
      <c r="AB148" s="39">
        <v>45060</v>
      </c>
      <c r="AD148" s="39">
        <v>1145963.25</v>
      </c>
      <c r="AE148" s="39">
        <v>168372.54</v>
      </c>
      <c r="AF148" s="39">
        <v>967.28</v>
      </c>
      <c r="AG148" s="64">
        <f t="shared" si="15"/>
        <v>724888.21</v>
      </c>
      <c r="AH148" s="61">
        <f t="shared" si="16"/>
        <v>998529.29999999993</v>
      </c>
      <c r="AI148" s="63">
        <f t="shared" si="17"/>
        <v>-273641.08999999997</v>
      </c>
      <c r="AJ148" s="66">
        <f t="shared" si="18"/>
        <v>2184408.9900000002</v>
      </c>
      <c r="AK148" s="52">
        <f t="shared" si="19"/>
        <v>3116630.57</v>
      </c>
      <c r="AL148" s="56">
        <f t="shared" si="20"/>
        <v>-932221.57999999961</v>
      </c>
    </row>
    <row r="149" spans="1:38">
      <c r="A149" s="1" t="s">
        <v>1125</v>
      </c>
      <c r="B149" s="1" t="s">
        <v>1126</v>
      </c>
      <c r="C149" s="100">
        <v>2386</v>
      </c>
      <c r="D149" s="1" t="s">
        <v>1141</v>
      </c>
      <c r="E149" s="1" t="s">
        <v>1141</v>
      </c>
      <c r="F149" s="38">
        <v>723996.13</v>
      </c>
      <c r="G149" s="38">
        <v>0</v>
      </c>
      <c r="H149" s="38">
        <v>44599.46</v>
      </c>
      <c r="J149" s="137">
        <v>1673697.06</v>
      </c>
      <c r="K149" s="137">
        <v>133412.63</v>
      </c>
      <c r="N149" s="62">
        <v>0</v>
      </c>
      <c r="P149" s="62">
        <v>57975.16</v>
      </c>
      <c r="S149" s="137">
        <v>1457200.91</v>
      </c>
      <c r="T149" s="137">
        <v>605433.22</v>
      </c>
      <c r="V149" s="35">
        <v>1510149.89</v>
      </c>
      <c r="W149" s="35">
        <v>51225</v>
      </c>
      <c r="X149" s="35">
        <v>202.07</v>
      </c>
      <c r="Y149" s="35">
        <v>491370</v>
      </c>
      <c r="Z149" s="35">
        <v>3000</v>
      </c>
      <c r="AA149" s="39">
        <v>845501</v>
      </c>
      <c r="AB149" s="39">
        <v>20920</v>
      </c>
      <c r="AD149" s="39">
        <v>586571.56000000006</v>
      </c>
      <c r="AE149" s="39">
        <v>146891.13</v>
      </c>
      <c r="AF149" s="39">
        <v>967.28</v>
      </c>
      <c r="AG149" s="64">
        <f t="shared" si="15"/>
        <v>768595.59</v>
      </c>
      <c r="AH149" s="61">
        <f t="shared" si="16"/>
        <v>57975.16</v>
      </c>
      <c r="AI149" s="63">
        <f t="shared" si="17"/>
        <v>710620.42999999993</v>
      </c>
      <c r="AJ149" s="66">
        <f t="shared" si="18"/>
        <v>2055946.96</v>
      </c>
      <c r="AK149" s="52">
        <f t="shared" si="19"/>
        <v>1600850.97</v>
      </c>
      <c r="AL149" s="56">
        <f t="shared" si="20"/>
        <v>455095.99</v>
      </c>
    </row>
    <row r="150" spans="1:38">
      <c r="A150" s="1" t="s">
        <v>1125</v>
      </c>
      <c r="B150" s="1" t="s">
        <v>1126</v>
      </c>
      <c r="C150" s="100">
        <v>1917</v>
      </c>
      <c r="D150" s="1" t="s">
        <v>1142</v>
      </c>
      <c r="E150" s="1" t="s">
        <v>1142</v>
      </c>
      <c r="F150" s="38">
        <v>404161.33</v>
      </c>
      <c r="G150" s="38">
        <v>12500</v>
      </c>
      <c r="H150" s="38">
        <v>76538.39</v>
      </c>
      <c r="J150" s="137">
        <v>1160478.28</v>
      </c>
      <c r="K150" s="137">
        <v>90663.37</v>
      </c>
      <c r="N150" s="62">
        <v>148663.07</v>
      </c>
      <c r="P150" s="62">
        <v>37542.589999999997</v>
      </c>
      <c r="S150" s="137">
        <v>958389.12</v>
      </c>
      <c r="T150" s="137">
        <v>698047.3</v>
      </c>
      <c r="V150" s="35">
        <v>761409.24</v>
      </c>
      <c r="W150" s="35">
        <v>51970</v>
      </c>
      <c r="X150" s="35">
        <v>417.06</v>
      </c>
      <c r="Y150" s="35">
        <v>1120480.31</v>
      </c>
      <c r="Z150" s="35">
        <v>27000</v>
      </c>
      <c r="AA150" s="39">
        <v>1428805.81</v>
      </c>
      <c r="AB150" s="39">
        <v>15700</v>
      </c>
      <c r="AD150" s="39">
        <v>504728.82</v>
      </c>
      <c r="AE150" s="39">
        <v>109160.37</v>
      </c>
      <c r="AF150" s="39">
        <v>1182.32</v>
      </c>
      <c r="AG150" s="64">
        <f t="shared" si="15"/>
        <v>493199.72000000003</v>
      </c>
      <c r="AH150" s="61">
        <f t="shared" si="16"/>
        <v>186205.66</v>
      </c>
      <c r="AI150" s="63">
        <f t="shared" si="17"/>
        <v>306994.06000000006</v>
      </c>
      <c r="AJ150" s="66">
        <f t="shared" si="18"/>
        <v>1961276.61</v>
      </c>
      <c r="AK150" s="52">
        <f t="shared" si="19"/>
        <v>2059577.32</v>
      </c>
      <c r="AL150" s="56">
        <f t="shared" si="20"/>
        <v>-98300.709999999963</v>
      </c>
    </row>
    <row r="151" spans="1:38">
      <c r="A151" s="1" t="s">
        <v>1125</v>
      </c>
      <c r="B151" s="1" t="s">
        <v>1126</v>
      </c>
      <c r="C151" s="100">
        <v>1607</v>
      </c>
      <c r="D151" s="1" t="s">
        <v>1143</v>
      </c>
      <c r="E151" s="1" t="s">
        <v>1143</v>
      </c>
      <c r="F151" s="38">
        <v>405994.04</v>
      </c>
      <c r="G151" s="38">
        <v>0</v>
      </c>
      <c r="H151" s="38">
        <v>56958.06</v>
      </c>
      <c r="J151" s="137">
        <v>1174168.92</v>
      </c>
      <c r="K151" s="137">
        <v>85122.59</v>
      </c>
      <c r="N151" s="62">
        <v>385645.84</v>
      </c>
      <c r="P151" s="62">
        <v>32682.3</v>
      </c>
      <c r="S151" s="137">
        <v>1372693.32</v>
      </c>
      <c r="T151" s="137">
        <v>399608.02</v>
      </c>
      <c r="V151" s="35">
        <v>465417.66</v>
      </c>
      <c r="W151" s="35">
        <v>40000</v>
      </c>
      <c r="X151" s="35">
        <v>582.94000000000005</v>
      </c>
      <c r="Y151" s="35">
        <v>287532</v>
      </c>
      <c r="Z151" s="35">
        <v>27000</v>
      </c>
      <c r="AA151" s="39">
        <v>599892</v>
      </c>
      <c r="AB151" s="39">
        <v>19985</v>
      </c>
      <c r="AD151" s="39">
        <v>540085.28</v>
      </c>
      <c r="AE151" s="39">
        <v>127988.91</v>
      </c>
      <c r="AF151" s="39">
        <v>967.28</v>
      </c>
      <c r="AG151" s="64">
        <f t="shared" si="15"/>
        <v>462952.1</v>
      </c>
      <c r="AH151" s="61">
        <f t="shared" si="16"/>
        <v>418328.14</v>
      </c>
      <c r="AI151" s="63">
        <f t="shared" si="17"/>
        <v>44623.959999999963</v>
      </c>
      <c r="AJ151" s="66">
        <f t="shared" si="18"/>
        <v>820532.6</v>
      </c>
      <c r="AK151" s="52">
        <f t="shared" si="19"/>
        <v>1288918.47</v>
      </c>
      <c r="AL151" s="56">
        <f t="shared" si="20"/>
        <v>-468385.87</v>
      </c>
    </row>
    <row r="152" spans="1:38">
      <c r="A152" s="1" t="s">
        <v>1125</v>
      </c>
      <c r="B152" s="1" t="s">
        <v>1126</v>
      </c>
      <c r="C152" s="100">
        <v>1656</v>
      </c>
      <c r="D152" s="1" t="s">
        <v>1144</v>
      </c>
      <c r="E152" s="1" t="s">
        <v>1144</v>
      </c>
      <c r="F152" s="38">
        <v>225061.86</v>
      </c>
      <c r="G152" s="38">
        <v>27000</v>
      </c>
      <c r="H152" s="38">
        <v>47598.07</v>
      </c>
      <c r="J152" s="137">
        <v>144830.45000000001</v>
      </c>
      <c r="K152" s="137">
        <v>124199.28</v>
      </c>
      <c r="N152" s="62">
        <v>207296.12</v>
      </c>
      <c r="P152" s="62">
        <v>259692.87</v>
      </c>
      <c r="S152" s="137">
        <v>-1161813.04</v>
      </c>
      <c r="T152" s="137">
        <v>1677902.08</v>
      </c>
      <c r="V152" s="35">
        <v>859689.38</v>
      </c>
      <c r="W152" s="35">
        <v>40000</v>
      </c>
      <c r="X152" s="35">
        <v>231.75</v>
      </c>
      <c r="Y152" s="35">
        <v>620703</v>
      </c>
      <c r="Z152" s="35">
        <v>13500</v>
      </c>
      <c r="AA152" s="39">
        <v>1292483</v>
      </c>
      <c r="AB152" s="39">
        <v>34022</v>
      </c>
      <c r="AD152" s="39">
        <v>535500.72</v>
      </c>
      <c r="AE152" s="39">
        <v>85324.41</v>
      </c>
      <c r="AF152" s="39">
        <v>1182.3699999999999</v>
      </c>
      <c r="AG152" s="64">
        <f t="shared" si="15"/>
        <v>299659.93</v>
      </c>
      <c r="AH152" s="61">
        <f t="shared" si="16"/>
        <v>466988.99</v>
      </c>
      <c r="AI152" s="63">
        <f t="shared" si="17"/>
        <v>-167329.06</v>
      </c>
      <c r="AJ152" s="66">
        <f t="shared" si="18"/>
        <v>1534124.13</v>
      </c>
      <c r="AK152" s="52">
        <f t="shared" si="19"/>
        <v>1948512.5</v>
      </c>
      <c r="AL152" s="56">
        <f t="shared" si="20"/>
        <v>-414388.37000000011</v>
      </c>
    </row>
    <row r="153" spans="1:38">
      <c r="A153" s="1" t="s">
        <v>1125</v>
      </c>
      <c r="B153" s="1" t="s">
        <v>1126</v>
      </c>
      <c r="C153" s="100">
        <v>4118</v>
      </c>
      <c r="D153" s="1" t="s">
        <v>1145</v>
      </c>
      <c r="E153" s="1" t="s">
        <v>1145</v>
      </c>
      <c r="F153" s="38">
        <v>311666.08</v>
      </c>
      <c r="G153" s="38">
        <v>39500</v>
      </c>
      <c r="H153" s="38">
        <v>75596.62</v>
      </c>
      <c r="J153" s="137">
        <v>850566.32</v>
      </c>
      <c r="K153" s="137">
        <v>129285.51</v>
      </c>
      <c r="N153" s="62">
        <v>637180.62</v>
      </c>
      <c r="P153" s="62">
        <v>141969.72</v>
      </c>
      <c r="S153" s="137">
        <v>790583.56</v>
      </c>
      <c r="T153" s="137">
        <v>511906.95</v>
      </c>
      <c r="V153" s="35">
        <v>822882.63</v>
      </c>
      <c r="W153" s="35">
        <v>144300</v>
      </c>
      <c r="X153" s="35">
        <v>220.8</v>
      </c>
      <c r="Y153" s="35">
        <v>1235848.6100000001</v>
      </c>
      <c r="Z153" s="35">
        <v>31500</v>
      </c>
      <c r="AA153" s="39">
        <v>1892783.61</v>
      </c>
      <c r="AB153" s="39">
        <v>30640</v>
      </c>
      <c r="AD153" s="39">
        <v>859599.54</v>
      </c>
      <c r="AE153" s="39">
        <v>125572.86</v>
      </c>
      <c r="AF153" s="39">
        <v>1182.3499999999999</v>
      </c>
      <c r="AG153" s="64">
        <f t="shared" si="15"/>
        <v>426762.7</v>
      </c>
      <c r="AH153" s="61">
        <f t="shared" si="16"/>
        <v>779150.34</v>
      </c>
      <c r="AI153" s="63">
        <f t="shared" si="17"/>
        <v>-352387.63999999996</v>
      </c>
      <c r="AJ153" s="66">
        <f t="shared" si="18"/>
        <v>2234752.04</v>
      </c>
      <c r="AK153" s="52">
        <f t="shared" si="19"/>
        <v>2909778.3600000003</v>
      </c>
      <c r="AL153" s="56">
        <f t="shared" si="20"/>
        <v>-675026.3200000003</v>
      </c>
    </row>
    <row r="154" spans="1:38">
      <c r="A154" s="1" t="s">
        <v>1125</v>
      </c>
      <c r="B154" s="1" t="s">
        <v>1126</v>
      </c>
      <c r="C154" s="100">
        <v>5989</v>
      </c>
      <c r="D154" s="1" t="s">
        <v>1146</v>
      </c>
      <c r="E154" s="1" t="s">
        <v>1146</v>
      </c>
      <c r="F154" s="38">
        <v>838398.25</v>
      </c>
      <c r="G154" s="38">
        <v>0</v>
      </c>
      <c r="H154" s="38">
        <v>95903.78</v>
      </c>
      <c r="J154" s="137">
        <v>850450.01</v>
      </c>
      <c r="K154" s="137">
        <v>227906.54</v>
      </c>
      <c r="N154" s="62">
        <v>333314.69</v>
      </c>
      <c r="P154" s="62">
        <v>79754.8</v>
      </c>
      <c r="S154" s="137">
        <v>-1485066.58</v>
      </c>
      <c r="T154" s="137">
        <v>3252587.34</v>
      </c>
      <c r="V154" s="35">
        <v>1305609.06</v>
      </c>
      <c r="X154" s="35">
        <v>856.11</v>
      </c>
      <c r="Y154" s="35">
        <v>1092240</v>
      </c>
      <c r="Z154" s="35">
        <v>38041.5</v>
      </c>
      <c r="AA154" s="39">
        <v>1658625.5</v>
      </c>
      <c r="AB154" s="39">
        <v>7930</v>
      </c>
      <c r="AD154" s="39">
        <v>749977.75</v>
      </c>
      <c r="AE154" s="39">
        <v>188145.09</v>
      </c>
      <c r="AG154" s="64">
        <f t="shared" si="15"/>
        <v>934302.03</v>
      </c>
      <c r="AH154" s="61">
        <f t="shared" si="16"/>
        <v>413069.49</v>
      </c>
      <c r="AI154" s="63">
        <f t="shared" si="17"/>
        <v>521232.54000000004</v>
      </c>
      <c r="AJ154" s="66">
        <f t="shared" si="18"/>
        <v>2436746.67</v>
      </c>
      <c r="AK154" s="52">
        <f t="shared" si="19"/>
        <v>2604678.34</v>
      </c>
      <c r="AL154" s="56">
        <f t="shared" si="20"/>
        <v>-167931.66999999993</v>
      </c>
    </row>
    <row r="155" spans="1:38">
      <c r="A155" s="1" t="s">
        <v>1125</v>
      </c>
      <c r="B155" s="1" t="s">
        <v>1126</v>
      </c>
      <c r="C155" s="100">
        <v>3336</v>
      </c>
      <c r="D155" s="1" t="s">
        <v>1147</v>
      </c>
      <c r="E155" s="1" t="s">
        <v>1147</v>
      </c>
      <c r="F155" s="38">
        <v>610548.28</v>
      </c>
      <c r="G155" s="38">
        <v>0</v>
      </c>
      <c r="H155" s="38">
        <v>153680.51999999999</v>
      </c>
      <c r="J155" s="137">
        <v>1633351.62</v>
      </c>
      <c r="K155" s="137">
        <v>49368.78</v>
      </c>
      <c r="N155" s="62">
        <v>743243.24</v>
      </c>
      <c r="P155" s="62">
        <v>55436.92</v>
      </c>
      <c r="S155" s="137">
        <v>17854.22</v>
      </c>
      <c r="T155" s="137">
        <v>2705484.32</v>
      </c>
      <c r="V155" s="35">
        <v>594459.31000000006</v>
      </c>
      <c r="X155" s="35">
        <v>1344.19</v>
      </c>
      <c r="Y155" s="35">
        <v>988534.5</v>
      </c>
      <c r="Z155" s="35">
        <v>13500</v>
      </c>
      <c r="AA155" s="39">
        <v>1643458.5</v>
      </c>
      <c r="AB155" s="39">
        <v>49215</v>
      </c>
      <c r="AD155" s="39">
        <v>843111.12</v>
      </c>
      <c r="AE155" s="39">
        <v>136155.6</v>
      </c>
      <c r="AF155" s="39">
        <v>967.28</v>
      </c>
      <c r="AG155" s="64">
        <f t="shared" si="15"/>
        <v>764228.8</v>
      </c>
      <c r="AH155" s="61">
        <f t="shared" si="16"/>
        <v>798680.16</v>
      </c>
      <c r="AI155" s="63">
        <f t="shared" si="17"/>
        <v>-34451.359999999986</v>
      </c>
      <c r="AJ155" s="66">
        <f t="shared" si="18"/>
        <v>1597838</v>
      </c>
      <c r="AK155" s="52">
        <f t="shared" si="19"/>
        <v>2672907.5</v>
      </c>
      <c r="AL155" s="56">
        <f t="shared" si="20"/>
        <v>-1075069.5</v>
      </c>
    </row>
    <row r="156" spans="1:38">
      <c r="A156" s="1" t="s">
        <v>1149</v>
      </c>
      <c r="B156" s="1" t="s">
        <v>1150</v>
      </c>
      <c r="C156" s="100">
        <v>3911</v>
      </c>
      <c r="D156" s="1" t="s">
        <v>1152</v>
      </c>
      <c r="E156" s="1" t="s">
        <v>1152</v>
      </c>
      <c r="F156" s="38">
        <v>418598.48</v>
      </c>
      <c r="G156" s="38">
        <v>0</v>
      </c>
      <c r="H156" s="38">
        <v>48445.61</v>
      </c>
      <c r="J156" s="137">
        <v>777027.59</v>
      </c>
      <c r="K156" s="137">
        <v>859390.12</v>
      </c>
      <c r="M156" s="62">
        <v>16882.5</v>
      </c>
      <c r="P156" s="62">
        <v>87723.76</v>
      </c>
      <c r="S156" s="137">
        <v>-623269.79</v>
      </c>
      <c r="T156" s="137">
        <v>1733406.94</v>
      </c>
      <c r="V156" s="35">
        <v>1662388.06</v>
      </c>
      <c r="W156" s="35">
        <v>123995</v>
      </c>
      <c r="X156" s="35">
        <v>349.3</v>
      </c>
      <c r="Y156" s="35">
        <v>1145430</v>
      </c>
      <c r="Z156" s="35">
        <v>1500</v>
      </c>
      <c r="AA156" s="39">
        <v>1357407</v>
      </c>
      <c r="AC156" s="39">
        <v>9576</v>
      </c>
      <c r="AD156" s="39">
        <v>460188.41</v>
      </c>
      <c r="AE156" s="39">
        <v>217772.56</v>
      </c>
      <c r="AG156" s="64">
        <f t="shared" si="15"/>
        <v>467044.08999999997</v>
      </c>
      <c r="AH156" s="61">
        <f t="shared" si="16"/>
        <v>104606.26</v>
      </c>
      <c r="AI156" s="63">
        <f t="shared" si="17"/>
        <v>362437.82999999996</v>
      </c>
      <c r="AJ156" s="66">
        <f t="shared" si="18"/>
        <v>2933662.3600000003</v>
      </c>
      <c r="AK156" s="52">
        <f t="shared" si="19"/>
        <v>2044943.97</v>
      </c>
      <c r="AL156" s="56">
        <f t="shared" si="20"/>
        <v>888718.39000000036</v>
      </c>
    </row>
    <row r="157" spans="1:38">
      <c r="A157" s="1" t="s">
        <v>1149</v>
      </c>
      <c r="B157" s="1" t="s">
        <v>1150</v>
      </c>
      <c r="C157" s="100">
        <v>4261</v>
      </c>
      <c r="D157" s="1" t="s">
        <v>1153</v>
      </c>
      <c r="E157" s="1" t="s">
        <v>1153</v>
      </c>
      <c r="F157" s="38">
        <v>532602.53</v>
      </c>
      <c r="G157" s="38">
        <v>0</v>
      </c>
      <c r="H157" s="38">
        <v>38304.879999999997</v>
      </c>
      <c r="J157" s="137">
        <v>466754.95</v>
      </c>
      <c r="K157" s="137">
        <v>65715.67</v>
      </c>
      <c r="M157" s="62">
        <v>14962.5</v>
      </c>
      <c r="P157" s="62">
        <v>75307.070000000007</v>
      </c>
      <c r="S157" s="137">
        <v>-773377.67</v>
      </c>
      <c r="T157" s="137">
        <v>1890457.72</v>
      </c>
      <c r="V157" s="35">
        <v>781132.52</v>
      </c>
      <c r="W157" s="35">
        <v>112490</v>
      </c>
      <c r="X157" s="35">
        <v>960.38</v>
      </c>
      <c r="Y157" s="35">
        <v>315000</v>
      </c>
      <c r="AA157" s="39">
        <v>525272</v>
      </c>
      <c r="AC157" s="39">
        <v>25560</v>
      </c>
      <c r="AD157" s="39">
        <v>632523.29</v>
      </c>
      <c r="AE157" s="39">
        <v>130199.2</v>
      </c>
      <c r="AG157" s="64">
        <f t="shared" si="15"/>
        <v>570907.41</v>
      </c>
      <c r="AH157" s="61">
        <f t="shared" si="16"/>
        <v>90269.57</v>
      </c>
      <c r="AI157" s="63">
        <f t="shared" si="17"/>
        <v>480637.84</v>
      </c>
      <c r="AJ157" s="66">
        <f t="shared" si="18"/>
        <v>1209582.8999999999</v>
      </c>
      <c r="AK157" s="52">
        <f t="shared" si="19"/>
        <v>1313554.49</v>
      </c>
      <c r="AL157" s="56">
        <f t="shared" si="20"/>
        <v>-103971.59000000008</v>
      </c>
    </row>
    <row r="158" spans="1:38">
      <c r="A158" s="1" t="s">
        <v>1149</v>
      </c>
      <c r="B158" s="1" t="s">
        <v>1150</v>
      </c>
      <c r="C158" s="100">
        <v>5146</v>
      </c>
      <c r="D158" s="1" t="s">
        <v>1154</v>
      </c>
      <c r="E158" s="1" t="s">
        <v>1154</v>
      </c>
      <c r="F158" s="38">
        <v>835372.18</v>
      </c>
      <c r="G158" s="38">
        <v>0</v>
      </c>
      <c r="H158" s="38">
        <v>94536.26</v>
      </c>
      <c r="J158" s="137">
        <v>2490603.9</v>
      </c>
      <c r="K158" s="137">
        <v>166905.71</v>
      </c>
      <c r="M158" s="62">
        <v>16162.5</v>
      </c>
      <c r="P158" s="62">
        <v>86781.63</v>
      </c>
      <c r="S158" s="137">
        <v>2502146.04</v>
      </c>
      <c r="T158" s="137">
        <v>715300.29</v>
      </c>
      <c r="V158" s="35">
        <v>1043095.02</v>
      </c>
      <c r="W158" s="35">
        <v>631280</v>
      </c>
      <c r="X158" s="35">
        <v>1611.34</v>
      </c>
      <c r="Y158" s="35">
        <v>695860</v>
      </c>
      <c r="AA158" s="39">
        <v>1007372</v>
      </c>
      <c r="AC158" s="39">
        <v>19362</v>
      </c>
      <c r="AD158" s="39">
        <v>867996.02</v>
      </c>
      <c r="AE158" s="39">
        <v>209587.99</v>
      </c>
      <c r="AF158" s="39">
        <v>500.76</v>
      </c>
      <c r="AG158" s="64">
        <f t="shared" si="15"/>
        <v>929908.44000000006</v>
      </c>
      <c r="AH158" s="61">
        <f t="shared" si="16"/>
        <v>102944.13</v>
      </c>
      <c r="AI158" s="63">
        <f t="shared" si="17"/>
        <v>826964.31</v>
      </c>
      <c r="AJ158" s="66">
        <f t="shared" si="18"/>
        <v>2371846.3600000003</v>
      </c>
      <c r="AK158" s="52">
        <f t="shared" si="19"/>
        <v>2104818.7699999996</v>
      </c>
      <c r="AL158" s="56">
        <f t="shared" si="20"/>
        <v>267027.59000000078</v>
      </c>
    </row>
    <row r="159" spans="1:38">
      <c r="A159" s="1" t="s">
        <v>1149</v>
      </c>
      <c r="B159" s="1" t="s">
        <v>1150</v>
      </c>
      <c r="C159" s="100">
        <v>5425</v>
      </c>
      <c r="D159" s="1" t="s">
        <v>1155</v>
      </c>
      <c r="E159" s="1" t="s">
        <v>1155</v>
      </c>
      <c r="F159" s="38">
        <v>727992.39</v>
      </c>
      <c r="G159" s="38">
        <v>0</v>
      </c>
      <c r="H159" s="38">
        <v>23896.37</v>
      </c>
      <c r="J159" s="137">
        <v>488596.25</v>
      </c>
      <c r="K159" s="137">
        <v>36607.26</v>
      </c>
      <c r="M159" s="62">
        <v>15562.5</v>
      </c>
      <c r="P159" s="62">
        <v>105577.58</v>
      </c>
      <c r="S159" s="137">
        <v>-391534.03</v>
      </c>
      <c r="T159" s="137">
        <v>1595931.52</v>
      </c>
      <c r="V159" s="35">
        <v>926418.95</v>
      </c>
      <c r="X159" s="35">
        <v>1393.66</v>
      </c>
      <c r="Y159" s="35">
        <v>579060</v>
      </c>
      <c r="Z159" s="35">
        <v>1272</v>
      </c>
      <c r="AA159" s="39">
        <v>885586</v>
      </c>
      <c r="AC159" s="39">
        <v>14407</v>
      </c>
      <c r="AD159" s="39">
        <v>557140.44999999995</v>
      </c>
      <c r="AE159" s="39">
        <v>99456.46</v>
      </c>
      <c r="AG159" s="64">
        <f t="shared" si="15"/>
        <v>751888.76</v>
      </c>
      <c r="AH159" s="61">
        <f t="shared" si="16"/>
        <v>121140.08</v>
      </c>
      <c r="AI159" s="63">
        <f t="shared" si="17"/>
        <v>630748.68000000005</v>
      </c>
      <c r="AJ159" s="66">
        <f t="shared" si="18"/>
        <v>1508144.6099999999</v>
      </c>
      <c r="AK159" s="52">
        <f t="shared" si="19"/>
        <v>1556589.91</v>
      </c>
      <c r="AL159" s="56">
        <f t="shared" si="20"/>
        <v>-48445.300000000047</v>
      </c>
    </row>
    <row r="160" spans="1:38">
      <c r="A160" s="1" t="s">
        <v>1157</v>
      </c>
      <c r="B160" s="1" t="s">
        <v>1158</v>
      </c>
      <c r="C160" s="100">
        <v>2109</v>
      </c>
      <c r="D160" s="1" t="s">
        <v>1160</v>
      </c>
      <c r="E160" s="1" t="s">
        <v>1160</v>
      </c>
      <c r="F160" s="38">
        <v>768682.62</v>
      </c>
      <c r="G160" s="38">
        <v>0</v>
      </c>
      <c r="H160" s="38">
        <v>36669.82</v>
      </c>
      <c r="J160" s="137">
        <v>110647.21</v>
      </c>
      <c r="K160" s="137">
        <v>149950.94</v>
      </c>
      <c r="M160" s="62">
        <v>109400</v>
      </c>
      <c r="P160" s="62">
        <v>37971.86</v>
      </c>
      <c r="S160" s="137">
        <v>-1441751.92</v>
      </c>
      <c r="T160" s="137">
        <v>2218013.29</v>
      </c>
      <c r="V160" s="35">
        <v>722719.25</v>
      </c>
      <c r="W160" s="35">
        <v>148100</v>
      </c>
      <c r="X160" s="35">
        <v>2002.4</v>
      </c>
      <c r="Y160" s="35">
        <v>1409593</v>
      </c>
      <c r="Z160" s="35">
        <v>669</v>
      </c>
      <c r="AA160" s="39">
        <v>1675686</v>
      </c>
      <c r="AB160" s="39">
        <v>230</v>
      </c>
      <c r="AD160" s="39">
        <v>387492.47</v>
      </c>
      <c r="AE160" s="39">
        <v>77357.820000000007</v>
      </c>
      <c r="AG160" s="64">
        <f t="shared" si="15"/>
        <v>805352.44</v>
      </c>
      <c r="AH160" s="61">
        <f t="shared" si="16"/>
        <v>147371.85999999999</v>
      </c>
      <c r="AI160" s="63">
        <f t="shared" si="17"/>
        <v>657980.57999999996</v>
      </c>
      <c r="AJ160" s="66">
        <f t="shared" si="18"/>
        <v>2283083.65</v>
      </c>
      <c r="AK160" s="52">
        <f t="shared" si="19"/>
        <v>2140766.29</v>
      </c>
      <c r="AL160" s="56">
        <f t="shared" si="20"/>
        <v>142317.35999999987</v>
      </c>
    </row>
    <row r="161" spans="1:38">
      <c r="A161" s="1" t="s">
        <v>1157</v>
      </c>
      <c r="B161" s="1" t="s">
        <v>1158</v>
      </c>
      <c r="C161" s="100">
        <v>3887</v>
      </c>
      <c r="D161" s="1" t="s">
        <v>1161</v>
      </c>
      <c r="E161" s="1" t="s">
        <v>1161</v>
      </c>
      <c r="F161" s="38">
        <v>780273.91</v>
      </c>
      <c r="G161" s="38">
        <v>0</v>
      </c>
      <c r="H161" s="38">
        <v>32501.11</v>
      </c>
      <c r="J161" s="137">
        <v>14523.66</v>
      </c>
      <c r="K161" s="137">
        <v>174120.54</v>
      </c>
      <c r="P161" s="62">
        <v>104.3</v>
      </c>
      <c r="S161" s="137">
        <v>-1146793.6200000001</v>
      </c>
      <c r="T161" s="137">
        <v>1904185.77</v>
      </c>
      <c r="V161" s="35">
        <v>1098378.93</v>
      </c>
      <c r="W161" s="35">
        <v>102060</v>
      </c>
      <c r="X161" s="35">
        <v>958.81</v>
      </c>
      <c r="Y161" s="35">
        <v>1462472</v>
      </c>
      <c r="Z161" s="35">
        <v>684</v>
      </c>
      <c r="AA161" s="39">
        <v>1985782</v>
      </c>
      <c r="AB161" s="39">
        <v>11552</v>
      </c>
      <c r="AD161" s="39">
        <v>365906.03</v>
      </c>
      <c r="AE161" s="39">
        <v>57390.94</v>
      </c>
      <c r="AG161" s="64">
        <f t="shared" si="15"/>
        <v>812775.02</v>
      </c>
      <c r="AH161" s="61">
        <f t="shared" si="16"/>
        <v>104.3</v>
      </c>
      <c r="AI161" s="63">
        <f t="shared" si="17"/>
        <v>812670.72</v>
      </c>
      <c r="AJ161" s="66">
        <f t="shared" si="18"/>
        <v>2664553.7400000002</v>
      </c>
      <c r="AK161" s="52">
        <f t="shared" si="19"/>
        <v>2420630.9700000002</v>
      </c>
      <c r="AL161" s="56">
        <f t="shared" si="20"/>
        <v>243922.77000000002</v>
      </c>
    </row>
    <row r="162" spans="1:38">
      <c r="A162" s="1" t="s">
        <v>1157</v>
      </c>
      <c r="B162" s="1" t="s">
        <v>1158</v>
      </c>
      <c r="C162" s="100">
        <v>4069</v>
      </c>
      <c r="D162" s="1" t="s">
        <v>1162</v>
      </c>
      <c r="E162" s="1" t="s">
        <v>1162</v>
      </c>
      <c r="F162" s="38">
        <v>414330.28</v>
      </c>
      <c r="G162" s="38">
        <v>0</v>
      </c>
      <c r="H162" s="38">
        <v>28638.81</v>
      </c>
      <c r="J162" s="137">
        <v>172051.51</v>
      </c>
      <c r="K162" s="137">
        <v>165924.35999999999</v>
      </c>
      <c r="P162" s="62">
        <v>2270.4299999999998</v>
      </c>
      <c r="S162" s="137">
        <v>-1410149.73</v>
      </c>
      <c r="T162" s="137">
        <v>2050038.21</v>
      </c>
      <c r="V162" s="35">
        <v>937683.68</v>
      </c>
      <c r="W162" s="35">
        <v>252095</v>
      </c>
      <c r="X162" s="35">
        <v>865.84</v>
      </c>
      <c r="Y162" s="35">
        <v>1013605.5</v>
      </c>
      <c r="Z162" s="35">
        <v>1134</v>
      </c>
      <c r="AA162" s="39">
        <v>1407245.5</v>
      </c>
      <c r="AB162" s="39">
        <v>2650</v>
      </c>
      <c r="AD162" s="39">
        <v>582827.04</v>
      </c>
      <c r="AE162" s="39">
        <v>73875.33</v>
      </c>
      <c r="AF162" s="39">
        <v>0.1</v>
      </c>
      <c r="AG162" s="64">
        <f t="shared" si="15"/>
        <v>442969.09</v>
      </c>
      <c r="AH162" s="61">
        <f t="shared" si="16"/>
        <v>2270.4299999999998</v>
      </c>
      <c r="AI162" s="63">
        <f t="shared" si="17"/>
        <v>440698.66000000003</v>
      </c>
      <c r="AJ162" s="66">
        <f t="shared" si="18"/>
        <v>2205384.0200000005</v>
      </c>
      <c r="AK162" s="52">
        <f t="shared" si="19"/>
        <v>2066597.9700000002</v>
      </c>
      <c r="AL162" s="56">
        <f t="shared" si="20"/>
        <v>138786.05000000028</v>
      </c>
    </row>
    <row r="163" spans="1:38">
      <c r="A163" s="1" t="s">
        <v>1157</v>
      </c>
      <c r="B163" s="1" t="s">
        <v>1158</v>
      </c>
      <c r="C163" s="100">
        <v>5548</v>
      </c>
      <c r="D163" s="1" t="s">
        <v>1163</v>
      </c>
      <c r="E163" s="1" t="s">
        <v>1163</v>
      </c>
      <c r="F163" s="38">
        <v>1037738.83</v>
      </c>
      <c r="G163" s="38">
        <v>0</v>
      </c>
      <c r="H163" s="38">
        <v>65079.66</v>
      </c>
      <c r="J163" s="137">
        <v>2475035.31</v>
      </c>
      <c r="K163" s="137">
        <v>309688.45</v>
      </c>
      <c r="P163" s="62">
        <v>86349.66</v>
      </c>
      <c r="S163" s="137">
        <v>3315327.46</v>
      </c>
      <c r="T163" s="137">
        <v>345682.71</v>
      </c>
      <c r="V163" s="35">
        <v>1357288.9</v>
      </c>
      <c r="W163" s="35">
        <v>214600</v>
      </c>
      <c r="X163" s="35">
        <v>1086.28</v>
      </c>
      <c r="Y163" s="35">
        <v>1444695</v>
      </c>
      <c r="Z163" s="35">
        <v>1830.03</v>
      </c>
      <c r="AA163" s="39">
        <v>2100667</v>
      </c>
      <c r="AB163" s="39">
        <v>25182.55</v>
      </c>
      <c r="AD163" s="39">
        <v>401511.74</v>
      </c>
      <c r="AE163" s="39">
        <v>351956.5</v>
      </c>
      <c r="AG163" s="64">
        <f t="shared" si="15"/>
        <v>1102818.49</v>
      </c>
      <c r="AH163" s="61">
        <f t="shared" si="16"/>
        <v>86349.66</v>
      </c>
      <c r="AI163" s="63">
        <f t="shared" si="17"/>
        <v>1016468.83</v>
      </c>
      <c r="AJ163" s="66">
        <f t="shared" si="18"/>
        <v>3019500.2099999995</v>
      </c>
      <c r="AK163" s="52">
        <f t="shared" si="19"/>
        <v>2879317.79</v>
      </c>
      <c r="AL163" s="56">
        <f t="shared" si="20"/>
        <v>140182.41999999946</v>
      </c>
    </row>
    <row r="164" spans="1:38">
      <c r="A164" s="1" t="s">
        <v>1165</v>
      </c>
      <c r="B164" s="1" t="s">
        <v>1166</v>
      </c>
      <c r="C164" s="100">
        <v>2504</v>
      </c>
      <c r="D164" s="1" t="s">
        <v>1168</v>
      </c>
      <c r="E164" s="1" t="s">
        <v>1168</v>
      </c>
      <c r="F164" s="38">
        <v>1097160.3999999999</v>
      </c>
      <c r="G164" s="38">
        <v>0</v>
      </c>
      <c r="H164" s="38">
        <v>37708.53</v>
      </c>
      <c r="J164" s="137">
        <v>1071001.92</v>
      </c>
      <c r="K164" s="137">
        <v>78906.039999999994</v>
      </c>
      <c r="L164" s="62">
        <v>9139</v>
      </c>
      <c r="P164" s="62">
        <v>3331.93</v>
      </c>
      <c r="S164" s="137">
        <v>1487443.29</v>
      </c>
      <c r="T164" s="137">
        <v>633085.80000000005</v>
      </c>
      <c r="V164" s="35">
        <v>1056241.6000000001</v>
      </c>
      <c r="X164" s="35">
        <v>1859.53</v>
      </c>
      <c r="Y164" s="35">
        <v>1080260</v>
      </c>
      <c r="Z164" s="35">
        <v>25750</v>
      </c>
      <c r="AA164" s="39">
        <v>1501788</v>
      </c>
      <c r="AC164" s="39">
        <v>39971</v>
      </c>
      <c r="AD164" s="39">
        <v>362006.28</v>
      </c>
      <c r="AE164" s="39">
        <v>108568.98</v>
      </c>
      <c r="AG164" s="64">
        <f t="shared" si="15"/>
        <v>1134868.93</v>
      </c>
      <c r="AH164" s="61">
        <f t="shared" si="16"/>
        <v>12470.93</v>
      </c>
      <c r="AI164" s="63">
        <f t="shared" si="17"/>
        <v>1122398</v>
      </c>
      <c r="AJ164" s="66">
        <f t="shared" si="18"/>
        <v>2164111.13</v>
      </c>
      <c r="AK164" s="52">
        <f t="shared" si="19"/>
        <v>2012334.26</v>
      </c>
      <c r="AL164" s="56">
        <f t="shared" si="20"/>
        <v>151776.86999999988</v>
      </c>
    </row>
    <row r="165" spans="1:38">
      <c r="A165" s="1" t="s">
        <v>1165</v>
      </c>
      <c r="B165" s="1" t="s">
        <v>1166</v>
      </c>
      <c r="C165" s="100">
        <v>3824</v>
      </c>
      <c r="D165" s="1" t="s">
        <v>1169</v>
      </c>
      <c r="E165" s="1" t="s">
        <v>1169</v>
      </c>
      <c r="F165" s="38">
        <v>1067708.3500000001</v>
      </c>
      <c r="G165" s="38">
        <v>0</v>
      </c>
      <c r="H165" s="38">
        <v>25518.71</v>
      </c>
      <c r="J165" s="137">
        <v>115339.09</v>
      </c>
      <c r="K165" s="137">
        <v>200965.91</v>
      </c>
      <c r="P165" s="62">
        <v>66120.78</v>
      </c>
      <c r="S165" s="137">
        <v>-313334.03000000003</v>
      </c>
      <c r="T165" s="137">
        <v>1315994.6399999999</v>
      </c>
      <c r="V165" s="35">
        <v>1313607.82</v>
      </c>
      <c r="X165" s="35">
        <v>1465.26</v>
      </c>
      <c r="Y165" s="35">
        <v>890550</v>
      </c>
      <c r="Z165" s="35">
        <v>24000</v>
      </c>
      <c r="AA165" s="39">
        <v>1397760</v>
      </c>
      <c r="AB165" s="39">
        <v>7044</v>
      </c>
      <c r="AC165" s="39">
        <v>18124.03</v>
      </c>
      <c r="AD165" s="39">
        <v>354167</v>
      </c>
      <c r="AE165" s="39">
        <v>111777.38</v>
      </c>
      <c r="AG165" s="64">
        <f t="shared" si="15"/>
        <v>1093227.06</v>
      </c>
      <c r="AH165" s="61">
        <f t="shared" si="16"/>
        <v>66120.78</v>
      </c>
      <c r="AI165" s="63">
        <f t="shared" si="17"/>
        <v>1027106.28</v>
      </c>
      <c r="AJ165" s="66">
        <f t="shared" si="18"/>
        <v>2229623.08</v>
      </c>
      <c r="AK165" s="52">
        <f t="shared" si="19"/>
        <v>1888872.4100000001</v>
      </c>
      <c r="AL165" s="56">
        <f t="shared" si="20"/>
        <v>340750.66999999993</v>
      </c>
    </row>
    <row r="166" spans="1:38">
      <c r="A166" s="1" t="s">
        <v>1165</v>
      </c>
      <c r="B166" s="1" t="s">
        <v>1166</v>
      </c>
      <c r="C166" s="100">
        <v>5306</v>
      </c>
      <c r="D166" s="1" t="s">
        <v>1170</v>
      </c>
      <c r="E166" s="1" t="s">
        <v>1170</v>
      </c>
      <c r="F166" s="38">
        <v>622935.41</v>
      </c>
      <c r="G166" s="38">
        <v>0</v>
      </c>
      <c r="H166" s="38">
        <v>37212.71</v>
      </c>
      <c r="J166" s="137">
        <v>179627.57</v>
      </c>
      <c r="K166" s="137">
        <v>861116.45</v>
      </c>
      <c r="P166" s="62">
        <v>83400</v>
      </c>
      <c r="S166" s="137">
        <v>-1125204.98</v>
      </c>
      <c r="T166" s="137">
        <v>1954472.19</v>
      </c>
      <c r="V166" s="35">
        <v>2082609.35</v>
      </c>
      <c r="W166" s="35">
        <v>135000</v>
      </c>
      <c r="X166" s="35">
        <v>662.22</v>
      </c>
      <c r="Y166" s="35">
        <v>397770</v>
      </c>
      <c r="Z166" s="35">
        <v>12000</v>
      </c>
      <c r="AA166" s="39">
        <v>976229</v>
      </c>
      <c r="AB166" s="39">
        <v>35170</v>
      </c>
      <c r="AC166" s="39">
        <v>42981.1</v>
      </c>
      <c r="AD166" s="39">
        <v>657058.47</v>
      </c>
      <c r="AE166" s="39">
        <v>128378.07</v>
      </c>
      <c r="AG166" s="64">
        <f t="shared" si="15"/>
        <v>660148.12</v>
      </c>
      <c r="AH166" s="61">
        <f t="shared" si="16"/>
        <v>83400</v>
      </c>
      <c r="AI166" s="63">
        <f t="shared" si="17"/>
        <v>576748.12</v>
      </c>
      <c r="AJ166" s="66">
        <f t="shared" si="18"/>
        <v>2628041.5700000003</v>
      </c>
      <c r="AK166" s="52">
        <f t="shared" si="19"/>
        <v>1839816.6400000001</v>
      </c>
      <c r="AL166" s="56">
        <f t="shared" si="20"/>
        <v>788224.93000000017</v>
      </c>
    </row>
    <row r="167" spans="1:38">
      <c r="A167" s="1" t="s">
        <v>1165</v>
      </c>
      <c r="B167" s="1" t="s">
        <v>1166</v>
      </c>
      <c r="C167" s="100">
        <v>2803</v>
      </c>
      <c r="D167" s="1" t="s">
        <v>1171</v>
      </c>
      <c r="E167" s="1" t="s">
        <v>1171</v>
      </c>
      <c r="F167" s="38">
        <v>604161.68000000005</v>
      </c>
      <c r="G167" s="38">
        <v>0</v>
      </c>
      <c r="H167" s="38">
        <v>25317.16</v>
      </c>
      <c r="J167" s="137">
        <v>670583.13</v>
      </c>
      <c r="K167" s="137">
        <v>103684.56</v>
      </c>
      <c r="P167" s="62">
        <v>46321.4</v>
      </c>
      <c r="S167" s="137">
        <v>-331027.5</v>
      </c>
      <c r="T167" s="137">
        <v>1659140.58</v>
      </c>
      <c r="V167" s="35">
        <v>1043494.2</v>
      </c>
      <c r="W167" s="35">
        <v>40000</v>
      </c>
      <c r="X167" s="35">
        <v>720.36</v>
      </c>
      <c r="Y167" s="35">
        <v>1685544.29</v>
      </c>
      <c r="Z167" s="35">
        <v>8000</v>
      </c>
      <c r="AA167" s="39">
        <v>2082045.29</v>
      </c>
      <c r="AB167" s="39">
        <v>35170</v>
      </c>
      <c r="AC167" s="39">
        <v>48093.06</v>
      </c>
      <c r="AD167" s="39">
        <v>459727.32</v>
      </c>
      <c r="AE167" s="39">
        <v>119561.13</v>
      </c>
      <c r="AF167" s="39">
        <v>3850</v>
      </c>
      <c r="AG167" s="64">
        <f t="shared" si="15"/>
        <v>629478.84000000008</v>
      </c>
      <c r="AH167" s="61">
        <f t="shared" si="16"/>
        <v>46321.4</v>
      </c>
      <c r="AI167" s="63">
        <f t="shared" si="17"/>
        <v>583157.44000000006</v>
      </c>
      <c r="AJ167" s="66">
        <f t="shared" si="18"/>
        <v>2777758.85</v>
      </c>
      <c r="AK167" s="52">
        <f t="shared" si="19"/>
        <v>2748446.8</v>
      </c>
      <c r="AL167" s="56">
        <f t="shared" si="20"/>
        <v>29312.050000000279</v>
      </c>
    </row>
    <row r="168" spans="1:38">
      <c r="A168" s="1" t="s">
        <v>1165</v>
      </c>
      <c r="B168" s="1" t="s">
        <v>1166</v>
      </c>
      <c r="C168" s="100">
        <v>3882</v>
      </c>
      <c r="D168" s="1" t="s">
        <v>1172</v>
      </c>
      <c r="E168" s="1" t="s">
        <v>1172</v>
      </c>
      <c r="F168" s="38">
        <v>324189.76</v>
      </c>
      <c r="G168" s="38">
        <v>0</v>
      </c>
      <c r="H168" s="38">
        <v>54084.97</v>
      </c>
      <c r="J168" s="137">
        <v>735523.39</v>
      </c>
      <c r="K168" s="137">
        <v>201655.2</v>
      </c>
      <c r="P168" s="62">
        <v>1599.63</v>
      </c>
      <c r="S168" s="137">
        <v>-2459782.39</v>
      </c>
      <c r="T168" s="137">
        <v>3430123.36</v>
      </c>
      <c r="V168" s="35">
        <v>1518975.51</v>
      </c>
      <c r="W168" s="35">
        <v>51000</v>
      </c>
      <c r="X168" s="35">
        <v>799.94</v>
      </c>
      <c r="Y168" s="35">
        <v>1712790</v>
      </c>
      <c r="Z168" s="35">
        <v>26500</v>
      </c>
      <c r="AA168" s="39">
        <v>2231713</v>
      </c>
      <c r="AB168" s="39">
        <v>19821.62</v>
      </c>
      <c r="AC168" s="39">
        <v>8808.51</v>
      </c>
      <c r="AD168" s="39">
        <v>524122.14</v>
      </c>
      <c r="AE168" s="39">
        <v>182087.46</v>
      </c>
      <c r="AG168" s="64">
        <f t="shared" si="15"/>
        <v>378274.73</v>
      </c>
      <c r="AH168" s="61">
        <f t="shared" si="16"/>
        <v>1599.63</v>
      </c>
      <c r="AI168" s="63">
        <f t="shared" si="17"/>
        <v>376675.1</v>
      </c>
      <c r="AJ168" s="66">
        <f t="shared" si="18"/>
        <v>3310065.45</v>
      </c>
      <c r="AK168" s="52">
        <f t="shared" si="19"/>
        <v>2966552.73</v>
      </c>
      <c r="AL168" s="56">
        <f t="shared" si="20"/>
        <v>343512.7200000002</v>
      </c>
    </row>
    <row r="169" spans="1:38">
      <c r="A169" s="1" t="s">
        <v>1174</v>
      </c>
      <c r="B169" s="1" t="s">
        <v>1175</v>
      </c>
      <c r="C169" s="100">
        <v>1005</v>
      </c>
      <c r="D169" s="1" t="s">
        <v>1177</v>
      </c>
      <c r="E169" s="1" t="s">
        <v>1177</v>
      </c>
      <c r="F169" s="38">
        <v>699032.15</v>
      </c>
      <c r="G169" s="38">
        <v>0</v>
      </c>
      <c r="H169" s="38">
        <v>44057.2</v>
      </c>
      <c r="J169" s="137">
        <v>450362.07</v>
      </c>
      <c r="K169" s="137">
        <v>12926.61</v>
      </c>
      <c r="P169" s="62">
        <v>33.36</v>
      </c>
      <c r="S169" s="137">
        <v>-1105705.83</v>
      </c>
      <c r="T169" s="137">
        <v>2074034.47</v>
      </c>
      <c r="V169" s="35">
        <v>964634.68</v>
      </c>
      <c r="X169" s="35">
        <v>825.54</v>
      </c>
      <c r="Y169" s="35">
        <v>424590.24</v>
      </c>
      <c r="AA169" s="39">
        <v>778976</v>
      </c>
      <c r="AD169" s="39">
        <v>254553.64</v>
      </c>
      <c r="AE169" s="39">
        <v>118504.79</v>
      </c>
      <c r="AG169" s="64">
        <f t="shared" si="15"/>
        <v>743089.35</v>
      </c>
      <c r="AH169" s="61">
        <f t="shared" si="16"/>
        <v>33.36</v>
      </c>
      <c r="AI169" s="63">
        <f t="shared" si="17"/>
        <v>743055.99</v>
      </c>
      <c r="AJ169" s="66">
        <f t="shared" si="18"/>
        <v>1390050.46</v>
      </c>
      <c r="AK169" s="52">
        <f t="shared" si="19"/>
        <v>1152034.43</v>
      </c>
      <c r="AL169" s="56">
        <f t="shared" si="20"/>
        <v>238016.03000000003</v>
      </c>
    </row>
    <row r="170" spans="1:38">
      <c r="A170" s="1" t="s">
        <v>1174</v>
      </c>
      <c r="B170" s="1" t="s">
        <v>1175</v>
      </c>
      <c r="C170" s="100">
        <v>5692</v>
      </c>
      <c r="D170" s="1" t="s">
        <v>1178</v>
      </c>
      <c r="E170" s="1" t="s">
        <v>1178</v>
      </c>
      <c r="F170" s="38">
        <v>607729.39</v>
      </c>
      <c r="G170" s="38">
        <v>0</v>
      </c>
      <c r="H170" s="38">
        <v>60580.91</v>
      </c>
      <c r="J170" s="137">
        <v>361691.7</v>
      </c>
      <c r="K170" s="137">
        <v>47717.25</v>
      </c>
      <c r="P170" s="62">
        <v>302.94</v>
      </c>
      <c r="S170" s="137">
        <v>-978641.31</v>
      </c>
      <c r="T170" s="137">
        <v>2188176.4900000002</v>
      </c>
      <c r="V170" s="35">
        <v>1570343.88</v>
      </c>
      <c r="X170" s="35">
        <v>876.86</v>
      </c>
      <c r="Y170" s="35">
        <v>1181190</v>
      </c>
      <c r="Z170" s="35">
        <v>282</v>
      </c>
      <c r="AA170" s="39">
        <v>1971920</v>
      </c>
      <c r="AD170" s="39">
        <v>654361.22</v>
      </c>
      <c r="AE170" s="39">
        <v>258530.39</v>
      </c>
      <c r="AG170" s="64">
        <f t="shared" si="15"/>
        <v>668310.30000000005</v>
      </c>
      <c r="AH170" s="61">
        <f t="shared" si="16"/>
        <v>302.94</v>
      </c>
      <c r="AI170" s="63">
        <f t="shared" si="17"/>
        <v>668007.3600000001</v>
      </c>
      <c r="AJ170" s="66">
        <f t="shared" si="18"/>
        <v>2752692.74</v>
      </c>
      <c r="AK170" s="52">
        <f t="shared" si="19"/>
        <v>2884811.61</v>
      </c>
      <c r="AL170" s="56">
        <f t="shared" si="20"/>
        <v>-132118.86999999965</v>
      </c>
    </row>
    <row r="171" spans="1:38">
      <c r="A171" s="1" t="s">
        <v>1174</v>
      </c>
      <c r="B171" s="1" t="s">
        <v>1175</v>
      </c>
      <c r="C171" s="100">
        <v>3347</v>
      </c>
      <c r="D171" s="1" t="s">
        <v>1179</v>
      </c>
      <c r="E171" s="1" t="s">
        <v>1179</v>
      </c>
      <c r="F171" s="38">
        <v>665546.14</v>
      </c>
      <c r="G171" s="38">
        <v>0</v>
      </c>
      <c r="H171" s="38">
        <v>31388.07</v>
      </c>
      <c r="J171" s="137">
        <v>566601.82999999996</v>
      </c>
      <c r="K171" s="137">
        <v>690784.53</v>
      </c>
      <c r="P171" s="62">
        <v>27</v>
      </c>
      <c r="S171" s="137">
        <v>49867.71</v>
      </c>
      <c r="T171" s="137">
        <v>1890317.34</v>
      </c>
      <c r="V171" s="35">
        <v>1154632.46</v>
      </c>
      <c r="W171" s="35">
        <v>110080</v>
      </c>
      <c r="X171" s="35">
        <v>835.56</v>
      </c>
      <c r="Y171" s="35">
        <v>1074953</v>
      </c>
      <c r="AA171" s="39">
        <v>1532000</v>
      </c>
      <c r="AD171" s="39">
        <v>716437.26</v>
      </c>
      <c r="AE171" s="39">
        <v>77925.240000000005</v>
      </c>
      <c r="AF171" s="39">
        <v>30</v>
      </c>
      <c r="AG171" s="64">
        <f t="shared" si="15"/>
        <v>696934.21</v>
      </c>
      <c r="AH171" s="61">
        <f t="shared" si="16"/>
        <v>27</v>
      </c>
      <c r="AI171" s="63">
        <f t="shared" si="17"/>
        <v>696907.21</v>
      </c>
      <c r="AJ171" s="66">
        <f t="shared" si="18"/>
        <v>2340501.02</v>
      </c>
      <c r="AK171" s="52">
        <f t="shared" si="19"/>
        <v>2326392.5</v>
      </c>
      <c r="AL171" s="56">
        <f t="shared" si="20"/>
        <v>14108.520000000019</v>
      </c>
    </row>
    <row r="172" spans="1:38">
      <c r="A172" s="1" t="s">
        <v>1174</v>
      </c>
      <c r="B172" s="1" t="s">
        <v>1175</v>
      </c>
      <c r="C172" s="100">
        <v>5180</v>
      </c>
      <c r="D172" s="1" t="s">
        <v>1180</v>
      </c>
      <c r="E172" s="1" t="s">
        <v>1180</v>
      </c>
      <c r="F172" s="38">
        <v>741764.69</v>
      </c>
      <c r="G172" s="38">
        <v>0</v>
      </c>
      <c r="H172" s="38">
        <v>41442.17</v>
      </c>
      <c r="J172" s="137">
        <v>445563.62</v>
      </c>
      <c r="K172" s="137">
        <v>126630.8</v>
      </c>
      <c r="P172" s="62">
        <v>600</v>
      </c>
      <c r="S172" s="137">
        <v>-1275149.79</v>
      </c>
      <c r="T172" s="137">
        <v>2400624.13</v>
      </c>
      <c r="V172" s="35">
        <v>1231026.05</v>
      </c>
      <c r="W172" s="35">
        <v>70000</v>
      </c>
      <c r="X172" s="35">
        <v>933.57</v>
      </c>
      <c r="Y172" s="35">
        <v>1442136</v>
      </c>
      <c r="AA172" s="39">
        <v>1907940</v>
      </c>
      <c r="AD172" s="39">
        <v>443725.97</v>
      </c>
      <c r="AE172" s="39">
        <v>163102.71</v>
      </c>
      <c r="AG172" s="64">
        <f t="shared" si="15"/>
        <v>783206.86</v>
      </c>
      <c r="AH172" s="61">
        <f t="shared" si="16"/>
        <v>600</v>
      </c>
      <c r="AI172" s="63">
        <f t="shared" si="17"/>
        <v>782606.86</v>
      </c>
      <c r="AJ172" s="66">
        <f t="shared" si="18"/>
        <v>2744095.62</v>
      </c>
      <c r="AK172" s="52">
        <f t="shared" si="19"/>
        <v>2514768.6799999997</v>
      </c>
      <c r="AL172" s="56">
        <f t="shared" si="20"/>
        <v>229326.94000000041</v>
      </c>
    </row>
    <row r="173" spans="1:38">
      <c r="A173" s="1" t="s">
        <v>1174</v>
      </c>
      <c r="B173" s="1" t="s">
        <v>1175</v>
      </c>
      <c r="C173" s="100">
        <v>3465</v>
      </c>
      <c r="D173" s="1" t="s">
        <v>1181</v>
      </c>
      <c r="E173" s="1" t="s">
        <v>1181</v>
      </c>
      <c r="F173" s="38">
        <v>955792.28</v>
      </c>
      <c r="H173" s="38">
        <v>25691.09</v>
      </c>
      <c r="J173" s="137">
        <v>835838.31</v>
      </c>
      <c r="K173" s="137">
        <v>534072.44999999995</v>
      </c>
      <c r="P173" s="62">
        <v>18610</v>
      </c>
      <c r="S173" s="137">
        <v>518718.13</v>
      </c>
      <c r="T173" s="137">
        <v>1658240.02</v>
      </c>
      <c r="V173" s="35">
        <v>1827243.21</v>
      </c>
      <c r="W173" s="35">
        <v>65000</v>
      </c>
      <c r="X173" s="35">
        <v>1077.76</v>
      </c>
      <c r="Y173" s="35">
        <v>900740</v>
      </c>
      <c r="AA173" s="39">
        <v>1818567</v>
      </c>
      <c r="AD173" s="39">
        <v>462772.14</v>
      </c>
      <c r="AE173" s="39">
        <v>354154.85</v>
      </c>
      <c r="AF173" s="39">
        <v>2741</v>
      </c>
      <c r="AG173" s="64">
        <f t="shared" si="15"/>
        <v>981483.37</v>
      </c>
      <c r="AH173" s="61">
        <f t="shared" si="16"/>
        <v>18610</v>
      </c>
      <c r="AI173" s="63">
        <f t="shared" si="17"/>
        <v>962873.37</v>
      </c>
      <c r="AJ173" s="66">
        <f t="shared" si="18"/>
        <v>2794060.9699999997</v>
      </c>
      <c r="AK173" s="52">
        <f t="shared" si="19"/>
        <v>2638234.9900000002</v>
      </c>
      <c r="AL173" s="56">
        <f t="shared" si="20"/>
        <v>155825.97999999952</v>
      </c>
    </row>
    <row r="174" spans="1:38">
      <c r="A174" s="1" t="s">
        <v>1174</v>
      </c>
      <c r="B174" s="1" t="s">
        <v>1175</v>
      </c>
      <c r="C174" s="100">
        <v>6386</v>
      </c>
      <c r="D174" s="1" t="s">
        <v>1182</v>
      </c>
      <c r="E174" s="1" t="s">
        <v>1182</v>
      </c>
      <c r="F174" s="38">
        <v>1087613.6499999999</v>
      </c>
      <c r="G174" s="38">
        <v>0</v>
      </c>
      <c r="H174" s="38">
        <v>55391.93</v>
      </c>
      <c r="J174" s="137">
        <v>510785.69</v>
      </c>
      <c r="K174" s="137">
        <v>-12588.35</v>
      </c>
      <c r="P174" s="62">
        <v>0</v>
      </c>
      <c r="S174" s="137">
        <v>-1114755.03</v>
      </c>
      <c r="T174" s="137">
        <v>2400624.13</v>
      </c>
      <c r="V174" s="35">
        <v>1790952.49</v>
      </c>
      <c r="X174" s="35">
        <v>1404.88</v>
      </c>
      <c r="Y174" s="35">
        <v>755666</v>
      </c>
      <c r="AA174" s="39">
        <v>1489518</v>
      </c>
      <c r="AD174" s="39">
        <v>471568.54</v>
      </c>
      <c r="AE174" s="39">
        <v>231603.01</v>
      </c>
      <c r="AG174" s="64">
        <f t="shared" si="15"/>
        <v>1143005.5799999998</v>
      </c>
      <c r="AH174" s="61">
        <f t="shared" si="16"/>
        <v>0</v>
      </c>
      <c r="AI174" s="63">
        <f t="shared" si="17"/>
        <v>1143005.5799999998</v>
      </c>
      <c r="AJ174" s="66">
        <f t="shared" si="18"/>
        <v>2548023.37</v>
      </c>
      <c r="AK174" s="52">
        <f t="shared" si="19"/>
        <v>2192689.5499999998</v>
      </c>
      <c r="AL174" s="56">
        <f t="shared" si="20"/>
        <v>355333.8200000003</v>
      </c>
    </row>
    <row r="175" spans="1:38">
      <c r="A175" s="1" t="s">
        <v>1184</v>
      </c>
      <c r="B175" s="1" t="s">
        <v>1185</v>
      </c>
      <c r="C175" s="100">
        <v>4895</v>
      </c>
      <c r="D175" s="1" t="s">
        <v>1187</v>
      </c>
      <c r="E175" s="1" t="s">
        <v>1187</v>
      </c>
      <c r="F175" s="38">
        <v>962249.73</v>
      </c>
      <c r="G175" s="38">
        <v>0</v>
      </c>
      <c r="H175" s="38">
        <v>15888.89</v>
      </c>
      <c r="J175" s="137">
        <v>253260.55</v>
      </c>
      <c r="K175" s="137">
        <v>171585.2</v>
      </c>
      <c r="P175" s="62">
        <v>82659.17</v>
      </c>
      <c r="S175" s="137">
        <v>-619174.27</v>
      </c>
      <c r="T175" s="137">
        <v>1908740.29</v>
      </c>
      <c r="V175" s="35">
        <v>1795523.87</v>
      </c>
      <c r="X175" s="35">
        <v>1436.76</v>
      </c>
      <c r="Y175" s="35">
        <v>950720</v>
      </c>
      <c r="AA175" s="39">
        <v>1666440</v>
      </c>
      <c r="AC175" s="39">
        <v>23449</v>
      </c>
      <c r="AD175" s="39">
        <v>834319.21</v>
      </c>
      <c r="AE175" s="39">
        <v>175877.24</v>
      </c>
      <c r="AF175" s="39">
        <v>16836</v>
      </c>
      <c r="AG175" s="64">
        <f t="shared" si="15"/>
        <v>978138.62</v>
      </c>
      <c r="AH175" s="61">
        <f t="shared" si="16"/>
        <v>82659.17</v>
      </c>
      <c r="AI175" s="63">
        <f t="shared" si="17"/>
        <v>895479.45</v>
      </c>
      <c r="AJ175" s="66">
        <f t="shared" si="18"/>
        <v>2747680.63</v>
      </c>
      <c r="AK175" s="52">
        <f t="shared" si="19"/>
        <v>2716921.45</v>
      </c>
      <c r="AL175" s="56">
        <f t="shared" si="20"/>
        <v>30759.179999999702</v>
      </c>
    </row>
    <row r="176" spans="1:38">
      <c r="A176" s="1" t="s">
        <v>1184</v>
      </c>
      <c r="B176" s="1" t="s">
        <v>1185</v>
      </c>
      <c r="C176" s="100">
        <v>3499</v>
      </c>
      <c r="D176" s="1" t="s">
        <v>1188</v>
      </c>
      <c r="E176" s="1" t="s">
        <v>1188</v>
      </c>
      <c r="F176" s="38">
        <v>959395.46</v>
      </c>
      <c r="G176" s="38">
        <v>0</v>
      </c>
      <c r="H176" s="38">
        <v>13357.39</v>
      </c>
      <c r="J176" s="137">
        <v>664069.35</v>
      </c>
      <c r="K176" s="137">
        <v>281852.40999999997</v>
      </c>
      <c r="P176" s="62">
        <v>353.7</v>
      </c>
      <c r="S176" s="137">
        <v>-532810.66</v>
      </c>
      <c r="T176" s="137">
        <v>2036218.61</v>
      </c>
      <c r="V176" s="35">
        <v>1811455.69</v>
      </c>
      <c r="W176" s="35">
        <v>70000</v>
      </c>
      <c r="X176" s="35">
        <v>885.64</v>
      </c>
      <c r="Y176" s="35">
        <v>970550</v>
      </c>
      <c r="AA176" s="39">
        <v>1661688</v>
      </c>
      <c r="AB176" s="39">
        <v>59144</v>
      </c>
      <c r="AD176" s="39">
        <v>462466.26</v>
      </c>
      <c r="AE176" s="39">
        <v>254680.11</v>
      </c>
      <c r="AG176" s="64">
        <f t="shared" si="15"/>
        <v>972752.85</v>
      </c>
      <c r="AH176" s="61">
        <f t="shared" si="16"/>
        <v>353.7</v>
      </c>
      <c r="AI176" s="63">
        <f t="shared" si="17"/>
        <v>972399.15</v>
      </c>
      <c r="AJ176" s="66">
        <f t="shared" si="18"/>
        <v>2852891.33</v>
      </c>
      <c r="AK176" s="52">
        <f t="shared" si="19"/>
        <v>2437978.3699999996</v>
      </c>
      <c r="AL176" s="56">
        <f t="shared" si="20"/>
        <v>414912.96000000043</v>
      </c>
    </row>
    <row r="177" spans="1:38">
      <c r="A177" s="1" t="s">
        <v>1184</v>
      </c>
      <c r="B177" s="1" t="s">
        <v>1185</v>
      </c>
      <c r="C177" s="100">
        <v>2136</v>
      </c>
      <c r="D177" s="1" t="s">
        <v>1189</v>
      </c>
      <c r="E177" s="1" t="s">
        <v>1189</v>
      </c>
      <c r="F177" s="38">
        <v>752651.34</v>
      </c>
      <c r="G177" s="38">
        <v>4400</v>
      </c>
      <c r="H177" s="38">
        <v>9793.14</v>
      </c>
      <c r="J177" s="137">
        <v>294448.24</v>
      </c>
      <c r="K177" s="137">
        <v>161096.91</v>
      </c>
      <c r="P177" s="62">
        <v>32885.120000000003</v>
      </c>
      <c r="S177" s="137">
        <v>-1595222.01</v>
      </c>
      <c r="T177" s="137">
        <v>2581996.2400000002</v>
      </c>
      <c r="V177" s="35">
        <v>1137472.3799999999</v>
      </c>
      <c r="X177" s="35">
        <v>874.57</v>
      </c>
      <c r="Y177" s="35">
        <v>868460</v>
      </c>
      <c r="AA177" s="39">
        <v>1258902</v>
      </c>
      <c r="AB177" s="39">
        <v>74864</v>
      </c>
      <c r="AD177" s="39">
        <v>317104.24</v>
      </c>
      <c r="AE177" s="39">
        <v>153206.43</v>
      </c>
      <c r="AG177" s="64">
        <f t="shared" si="15"/>
        <v>766844.48</v>
      </c>
      <c r="AH177" s="61">
        <f t="shared" si="16"/>
        <v>32885.120000000003</v>
      </c>
      <c r="AI177" s="63">
        <f t="shared" si="17"/>
        <v>733959.36</v>
      </c>
      <c r="AJ177" s="66">
        <f t="shared" si="18"/>
        <v>2006806.95</v>
      </c>
      <c r="AK177" s="52">
        <f t="shared" si="19"/>
        <v>1804076.67</v>
      </c>
      <c r="AL177" s="56">
        <f t="shared" si="20"/>
        <v>202730.28000000003</v>
      </c>
    </row>
    <row r="178" spans="1:38">
      <c r="A178" s="1" t="s">
        <v>1184</v>
      </c>
      <c r="B178" s="1" t="s">
        <v>1185</v>
      </c>
      <c r="C178" s="100">
        <v>5049</v>
      </c>
      <c r="D178" s="1" t="s">
        <v>1190</v>
      </c>
      <c r="E178" s="1" t="s">
        <v>1190</v>
      </c>
      <c r="F178" s="38">
        <v>1040444.3</v>
      </c>
      <c r="G178" s="38">
        <v>0</v>
      </c>
      <c r="H178" s="38">
        <v>16655.099999999999</v>
      </c>
      <c r="I178" s="38">
        <v>10000</v>
      </c>
      <c r="J178" s="137">
        <v>360332.4</v>
      </c>
      <c r="K178" s="137">
        <v>178445.63</v>
      </c>
      <c r="P178" s="62">
        <v>89810.48</v>
      </c>
      <c r="S178" s="137">
        <v>-255644.71</v>
      </c>
      <c r="T178" s="137">
        <v>1442473.15</v>
      </c>
      <c r="V178" s="35">
        <v>1782702.29</v>
      </c>
      <c r="W178" s="35">
        <v>104363</v>
      </c>
      <c r="X178" s="35">
        <v>1293.26</v>
      </c>
      <c r="Y178" s="35">
        <v>716440</v>
      </c>
      <c r="AA178" s="39">
        <v>1347022</v>
      </c>
      <c r="AB178" s="39">
        <v>47190</v>
      </c>
      <c r="AC178" s="39">
        <v>29890</v>
      </c>
      <c r="AD178" s="39">
        <v>649281</v>
      </c>
      <c r="AE178" s="39">
        <v>160927.04000000001</v>
      </c>
      <c r="AF178" s="39">
        <v>41250</v>
      </c>
      <c r="AG178" s="64">
        <f t="shared" si="15"/>
        <v>1067099.4000000001</v>
      </c>
      <c r="AH178" s="61">
        <f t="shared" si="16"/>
        <v>89810.48</v>
      </c>
      <c r="AI178" s="63">
        <f t="shared" si="17"/>
        <v>977288.92000000016</v>
      </c>
      <c r="AJ178" s="66">
        <f t="shared" si="18"/>
        <v>2604798.5499999998</v>
      </c>
      <c r="AK178" s="52">
        <f t="shared" si="19"/>
        <v>2275560.04</v>
      </c>
      <c r="AL178" s="56">
        <f t="shared" si="20"/>
        <v>329238.50999999978</v>
      </c>
    </row>
    <row r="179" spans="1:38">
      <c r="A179" s="1" t="s">
        <v>1184</v>
      </c>
      <c r="B179" s="1" t="s">
        <v>1185</v>
      </c>
      <c r="C179" s="100">
        <v>2299</v>
      </c>
      <c r="D179" s="1" t="s">
        <v>1191</v>
      </c>
      <c r="E179" s="1" t="s">
        <v>1191</v>
      </c>
      <c r="F179" s="38">
        <v>964002.65</v>
      </c>
      <c r="G179" s="38">
        <v>10000</v>
      </c>
      <c r="H179" s="38">
        <v>9646.23</v>
      </c>
      <c r="I179" s="38">
        <v>7200</v>
      </c>
      <c r="J179" s="137">
        <v>414126.12</v>
      </c>
      <c r="K179" s="137">
        <v>210267.99</v>
      </c>
      <c r="P179" s="62">
        <v>765.81</v>
      </c>
      <c r="S179" s="137">
        <v>-535960.12</v>
      </c>
      <c r="T179" s="137">
        <v>1708773.29</v>
      </c>
      <c r="V179" s="35">
        <v>1431539.27</v>
      </c>
      <c r="W179" s="35">
        <v>66800</v>
      </c>
      <c r="X179" s="35">
        <v>1030.47</v>
      </c>
      <c r="Y179" s="35">
        <v>535780</v>
      </c>
      <c r="AA179" s="39">
        <v>1008634</v>
      </c>
      <c r="AB179" s="39">
        <v>20288</v>
      </c>
      <c r="AD179" s="39">
        <v>392994.18</v>
      </c>
      <c r="AE179" s="39">
        <v>160929.54999999999</v>
      </c>
      <c r="AF179" s="39">
        <v>10640</v>
      </c>
      <c r="AG179" s="64">
        <f t="shared" si="15"/>
        <v>990848.88</v>
      </c>
      <c r="AH179" s="61">
        <f t="shared" si="16"/>
        <v>765.81</v>
      </c>
      <c r="AI179" s="63">
        <f t="shared" si="17"/>
        <v>990083.07</v>
      </c>
      <c r="AJ179" s="66">
        <f t="shared" si="18"/>
        <v>2035149.74</v>
      </c>
      <c r="AK179" s="52">
        <f t="shared" si="19"/>
        <v>1593485.73</v>
      </c>
      <c r="AL179" s="56">
        <f t="shared" si="20"/>
        <v>441664.01</v>
      </c>
    </row>
    <row r="180" spans="1:38">
      <c r="A180" s="1" t="s">
        <v>1184</v>
      </c>
      <c r="B180" s="1" t="s">
        <v>1185</v>
      </c>
      <c r="C180" s="100">
        <v>3201</v>
      </c>
      <c r="D180" s="1" t="s">
        <v>1192</v>
      </c>
      <c r="E180" s="1" t="s">
        <v>1192</v>
      </c>
      <c r="F180" s="38">
        <v>740741.71</v>
      </c>
      <c r="G180" s="38">
        <v>18400</v>
      </c>
      <c r="H180" s="38">
        <v>23012.99</v>
      </c>
      <c r="J180" s="137">
        <v>47205.82</v>
      </c>
      <c r="K180" s="137">
        <v>86428.56</v>
      </c>
      <c r="P180" s="62">
        <v>51270.53</v>
      </c>
      <c r="S180" s="137">
        <v>-1098759.44</v>
      </c>
      <c r="T180" s="137">
        <v>1572242.02</v>
      </c>
      <c r="V180" s="35">
        <v>1030908.63</v>
      </c>
      <c r="W180" s="35">
        <v>112500</v>
      </c>
      <c r="X180" s="35">
        <v>714.5</v>
      </c>
      <c r="Y180" s="35">
        <v>793950</v>
      </c>
      <c r="AA180" s="39">
        <v>1076150</v>
      </c>
      <c r="AB180" s="39">
        <v>30658</v>
      </c>
      <c r="AD180" s="39">
        <v>350782.94</v>
      </c>
      <c r="AE180" s="39">
        <v>89446.22</v>
      </c>
      <c r="AG180" s="64">
        <f t="shared" si="15"/>
        <v>782154.7</v>
      </c>
      <c r="AH180" s="61">
        <f t="shared" si="16"/>
        <v>51270.53</v>
      </c>
      <c r="AI180" s="63">
        <f t="shared" si="17"/>
        <v>730884.16999999993</v>
      </c>
      <c r="AJ180" s="66">
        <f t="shared" si="18"/>
        <v>1938073.13</v>
      </c>
      <c r="AK180" s="52">
        <f t="shared" si="19"/>
        <v>1547037.16</v>
      </c>
      <c r="AL180" s="56">
        <f t="shared" si="20"/>
        <v>391035.97</v>
      </c>
    </row>
    <row r="181" spans="1:38">
      <c r="A181" s="1" t="s">
        <v>1184</v>
      </c>
      <c r="B181" s="1" t="s">
        <v>1185</v>
      </c>
      <c r="C181" s="100">
        <v>3710</v>
      </c>
      <c r="D181" s="1" t="s">
        <v>1193</v>
      </c>
      <c r="E181" s="1" t="s">
        <v>1193</v>
      </c>
      <c r="F181" s="38">
        <v>814806.39</v>
      </c>
      <c r="G181" s="38">
        <v>33300</v>
      </c>
      <c r="H181" s="38">
        <v>16959.560000000001</v>
      </c>
      <c r="I181" s="38">
        <v>23400</v>
      </c>
      <c r="J181" s="137">
        <v>104608.37</v>
      </c>
      <c r="K181" s="137">
        <v>191279.58</v>
      </c>
      <c r="P181" s="62">
        <v>438.69</v>
      </c>
      <c r="S181" s="137">
        <v>-486234.54</v>
      </c>
      <c r="T181" s="137">
        <v>1286359.3700000001</v>
      </c>
      <c r="V181" s="35">
        <v>1210682.1200000001</v>
      </c>
      <c r="W181" s="35">
        <v>155000</v>
      </c>
      <c r="X181" s="35">
        <v>1148.48</v>
      </c>
      <c r="Y181" s="35">
        <v>846220</v>
      </c>
      <c r="AA181" s="39">
        <v>1187929</v>
      </c>
      <c r="AB181" s="39">
        <v>23420</v>
      </c>
      <c r="AC181" s="39">
        <v>14580</v>
      </c>
      <c r="AD181" s="39">
        <v>517707.62</v>
      </c>
      <c r="AE181" s="39">
        <v>85623.6</v>
      </c>
      <c r="AG181" s="64">
        <f t="shared" si="15"/>
        <v>888465.95000000007</v>
      </c>
      <c r="AH181" s="61">
        <f t="shared" si="16"/>
        <v>438.69</v>
      </c>
      <c r="AI181" s="63">
        <f t="shared" si="17"/>
        <v>888027.26000000013</v>
      </c>
      <c r="AJ181" s="66">
        <f t="shared" si="18"/>
        <v>2213050.6</v>
      </c>
      <c r="AK181" s="52">
        <f t="shared" si="19"/>
        <v>1829260.2200000002</v>
      </c>
      <c r="AL181" s="56">
        <f t="shared" si="20"/>
        <v>383790.37999999989</v>
      </c>
    </row>
    <row r="182" spans="1:38">
      <c r="A182" s="1" t="s">
        <v>1195</v>
      </c>
      <c r="B182" s="1" t="s">
        <v>1197</v>
      </c>
      <c r="C182" s="100">
        <v>3132</v>
      </c>
      <c r="D182" s="1" t="s">
        <v>1199</v>
      </c>
      <c r="E182" s="1" t="s">
        <v>1199</v>
      </c>
      <c r="F182" s="38">
        <v>436745.92</v>
      </c>
      <c r="G182" s="38">
        <v>46449.48</v>
      </c>
      <c r="H182" s="38">
        <v>50888.52</v>
      </c>
      <c r="J182" s="137">
        <v>308964.75</v>
      </c>
      <c r="K182" s="137">
        <v>155067.94</v>
      </c>
      <c r="L182" s="62">
        <v>30980.47</v>
      </c>
      <c r="M182" s="62">
        <v>1543.36</v>
      </c>
      <c r="O182" s="62">
        <v>1107</v>
      </c>
      <c r="P182" s="62">
        <v>56372.45</v>
      </c>
      <c r="S182" s="137">
        <v>-603006.47</v>
      </c>
      <c r="T182" s="137">
        <v>1621669.25</v>
      </c>
      <c r="V182" s="35">
        <v>584548.55000000005</v>
      </c>
      <c r="W182" s="35">
        <v>131460</v>
      </c>
      <c r="X182" s="35">
        <v>730.27</v>
      </c>
      <c r="Y182" s="35">
        <v>551658.39</v>
      </c>
      <c r="Z182" s="35">
        <v>44000</v>
      </c>
      <c r="AA182" s="39">
        <v>859592.39</v>
      </c>
      <c r="AD182" s="39">
        <v>409615.38</v>
      </c>
      <c r="AE182" s="39">
        <v>153738.89000000001</v>
      </c>
      <c r="AG182" s="64">
        <f t="shared" si="15"/>
        <v>534083.91999999993</v>
      </c>
      <c r="AH182" s="61">
        <f t="shared" si="16"/>
        <v>90003.28</v>
      </c>
      <c r="AI182" s="63">
        <f t="shared" si="17"/>
        <v>444080.6399999999</v>
      </c>
      <c r="AJ182" s="66">
        <f t="shared" si="18"/>
        <v>1312397.21</v>
      </c>
      <c r="AK182" s="52">
        <f t="shared" si="19"/>
        <v>1422946.6600000001</v>
      </c>
      <c r="AL182" s="56">
        <f t="shared" si="20"/>
        <v>-110549.45000000019</v>
      </c>
    </row>
    <row r="183" spans="1:38">
      <c r="A183" s="1" t="s">
        <v>1195</v>
      </c>
      <c r="B183" s="1" t="s">
        <v>1197</v>
      </c>
      <c r="C183" s="100">
        <v>2840</v>
      </c>
      <c r="D183" s="1" t="s">
        <v>1200</v>
      </c>
      <c r="E183" s="1" t="s">
        <v>1200</v>
      </c>
      <c r="F183" s="38">
        <v>271649.87</v>
      </c>
      <c r="G183" s="38">
        <v>35500</v>
      </c>
      <c r="H183" s="38">
        <v>26024.52</v>
      </c>
      <c r="J183" s="137">
        <v>471031.38</v>
      </c>
      <c r="K183" s="137">
        <v>136070.87</v>
      </c>
      <c r="L183" s="62">
        <v>40360</v>
      </c>
      <c r="P183" s="62">
        <v>48622.37</v>
      </c>
      <c r="S183" s="137">
        <v>-1210038.8999999999</v>
      </c>
      <c r="T183" s="137">
        <v>2143817.25</v>
      </c>
      <c r="V183" s="35">
        <v>805269.59</v>
      </c>
      <c r="W183" s="35">
        <v>175000</v>
      </c>
      <c r="X183" s="35">
        <v>296.36</v>
      </c>
      <c r="Y183" s="35">
        <v>1010480</v>
      </c>
      <c r="Z183" s="35">
        <v>76585</v>
      </c>
      <c r="AA183" s="39">
        <v>1493461</v>
      </c>
      <c r="AD183" s="39">
        <v>521924.95</v>
      </c>
      <c r="AE183" s="39">
        <v>134729.07999999999</v>
      </c>
      <c r="AG183" s="64">
        <f t="shared" si="15"/>
        <v>333174.39</v>
      </c>
      <c r="AH183" s="61">
        <f t="shared" si="16"/>
        <v>88982.37</v>
      </c>
      <c r="AI183" s="63">
        <f t="shared" si="17"/>
        <v>244192.02000000002</v>
      </c>
      <c r="AJ183" s="66">
        <f t="shared" si="18"/>
        <v>2067630.95</v>
      </c>
      <c r="AK183" s="52">
        <f t="shared" si="19"/>
        <v>2150115.0299999998</v>
      </c>
      <c r="AL183" s="56">
        <f t="shared" si="20"/>
        <v>-82484.079999999842</v>
      </c>
    </row>
    <row r="184" spans="1:38">
      <c r="A184" s="1" t="s">
        <v>1195</v>
      </c>
      <c r="B184" s="1" t="s">
        <v>1197</v>
      </c>
      <c r="C184" s="100">
        <v>2282</v>
      </c>
      <c r="D184" s="1" t="s">
        <v>1201</v>
      </c>
      <c r="E184" s="1" t="s">
        <v>1201</v>
      </c>
      <c r="F184" s="38">
        <v>487863.54</v>
      </c>
      <c r="G184" s="38">
        <v>798</v>
      </c>
      <c r="H184" s="38">
        <v>119655.37</v>
      </c>
      <c r="J184" s="137">
        <v>2522941.64</v>
      </c>
      <c r="K184" s="137">
        <v>81602.47</v>
      </c>
      <c r="L184" s="62">
        <v>8605</v>
      </c>
      <c r="P184" s="62">
        <v>580.45000000000005</v>
      </c>
      <c r="S184" s="137">
        <v>2897165.97</v>
      </c>
      <c r="T184" s="137">
        <v>309335.96999999997</v>
      </c>
      <c r="V184" s="35">
        <v>745938.15</v>
      </c>
      <c r="W184" s="35">
        <v>100900</v>
      </c>
      <c r="X184" s="35">
        <v>837.05</v>
      </c>
      <c r="Y184" s="35">
        <v>776964</v>
      </c>
      <c r="Z184" s="35">
        <v>56528</v>
      </c>
      <c r="AA184" s="39">
        <v>1077407</v>
      </c>
      <c r="AD184" s="39">
        <v>453794.85</v>
      </c>
      <c r="AE184" s="39">
        <v>152791.72</v>
      </c>
      <c r="AG184" s="64">
        <f t="shared" si="15"/>
        <v>608316.90999999992</v>
      </c>
      <c r="AH184" s="61">
        <f t="shared" si="16"/>
        <v>9185.4500000000007</v>
      </c>
      <c r="AI184" s="63">
        <f t="shared" si="17"/>
        <v>599131.46</v>
      </c>
      <c r="AJ184" s="66">
        <f t="shared" si="18"/>
        <v>1681167.2000000002</v>
      </c>
      <c r="AK184" s="52">
        <f t="shared" si="19"/>
        <v>1683993.57</v>
      </c>
      <c r="AL184" s="56">
        <f t="shared" si="20"/>
        <v>-2826.3699999998789</v>
      </c>
    </row>
    <row r="185" spans="1:38">
      <c r="A185" s="1" t="s">
        <v>1195</v>
      </c>
      <c r="B185" s="1" t="s">
        <v>1197</v>
      </c>
      <c r="C185" s="100">
        <v>2038</v>
      </c>
      <c r="D185" s="1" t="s">
        <v>1202</v>
      </c>
      <c r="E185" s="1" t="s">
        <v>1202</v>
      </c>
      <c r="F185" s="38">
        <v>132149.97</v>
      </c>
      <c r="G185" s="38">
        <v>76389.259999999995</v>
      </c>
      <c r="H185" s="38">
        <v>28118.05</v>
      </c>
      <c r="J185" s="137">
        <v>211411.36</v>
      </c>
      <c r="K185" s="137">
        <v>116693.69</v>
      </c>
      <c r="L185" s="62">
        <v>16300</v>
      </c>
      <c r="M185" s="62">
        <v>55737.5</v>
      </c>
      <c r="P185" s="62">
        <v>715.06</v>
      </c>
      <c r="S185" s="137">
        <v>-998552.69</v>
      </c>
      <c r="T185" s="137">
        <v>1558084.6</v>
      </c>
      <c r="V185" s="35">
        <v>746025.41</v>
      </c>
      <c r="W185" s="35">
        <v>76075</v>
      </c>
      <c r="X185" s="35">
        <v>231.04</v>
      </c>
      <c r="Y185" s="35">
        <v>496380</v>
      </c>
      <c r="Z185" s="35">
        <v>127850</v>
      </c>
      <c r="AA185" s="39">
        <v>911693</v>
      </c>
      <c r="AD185" s="39">
        <v>474490.63</v>
      </c>
      <c r="AE185" s="39">
        <v>127899.96</v>
      </c>
      <c r="AG185" s="64">
        <f t="shared" si="15"/>
        <v>236657.27999999997</v>
      </c>
      <c r="AH185" s="61">
        <f t="shared" si="16"/>
        <v>72752.56</v>
      </c>
      <c r="AI185" s="63">
        <f t="shared" si="17"/>
        <v>163904.71999999997</v>
      </c>
      <c r="AJ185" s="66">
        <f t="shared" si="18"/>
        <v>1446561.4500000002</v>
      </c>
      <c r="AK185" s="52">
        <f t="shared" si="19"/>
        <v>1514083.5899999999</v>
      </c>
      <c r="AL185" s="56">
        <f t="shared" si="20"/>
        <v>-67522.139999999665</v>
      </c>
    </row>
    <row r="186" spans="1:38">
      <c r="A186" s="1" t="s">
        <v>1195</v>
      </c>
      <c r="B186" s="1" t="s">
        <v>1197</v>
      </c>
      <c r="C186" s="100">
        <v>3640</v>
      </c>
      <c r="D186" s="1" t="s">
        <v>1203</v>
      </c>
      <c r="E186" s="1" t="s">
        <v>1203</v>
      </c>
      <c r="F186" s="38">
        <v>398768.44</v>
      </c>
      <c r="G186" s="38">
        <v>8434.15</v>
      </c>
      <c r="H186" s="38">
        <v>43394.17</v>
      </c>
      <c r="J186" s="137">
        <v>441998.73</v>
      </c>
      <c r="K186" s="137">
        <v>407714.84</v>
      </c>
      <c r="P186" s="62">
        <v>58229.3</v>
      </c>
      <c r="S186" s="137">
        <v>-564757.54</v>
      </c>
      <c r="T186" s="137">
        <v>1939631.19</v>
      </c>
      <c r="V186" s="35">
        <v>1096458</v>
      </c>
      <c r="W186" s="35">
        <v>122060</v>
      </c>
      <c r="X186" s="35">
        <v>733.54</v>
      </c>
      <c r="Y186" s="35">
        <v>758930</v>
      </c>
      <c r="Z186" s="35">
        <v>101727</v>
      </c>
      <c r="AA186" s="39">
        <v>1478586</v>
      </c>
      <c r="AD186" s="39">
        <v>492590.25</v>
      </c>
      <c r="AE186" s="39">
        <v>241524.91</v>
      </c>
      <c r="AG186" s="64">
        <f t="shared" si="15"/>
        <v>450596.76</v>
      </c>
      <c r="AH186" s="61">
        <f t="shared" si="16"/>
        <v>58229.3</v>
      </c>
      <c r="AI186" s="63">
        <f t="shared" si="17"/>
        <v>392367.46</v>
      </c>
      <c r="AJ186" s="66">
        <f t="shared" si="18"/>
        <v>2079908.54</v>
      </c>
      <c r="AK186" s="52">
        <f t="shared" si="19"/>
        <v>2212701.16</v>
      </c>
      <c r="AL186" s="56">
        <f t="shared" si="20"/>
        <v>-132792.62000000011</v>
      </c>
    </row>
    <row r="187" spans="1:38">
      <c r="A187" s="1" t="s">
        <v>1195</v>
      </c>
      <c r="B187" s="1" t="s">
        <v>1197</v>
      </c>
      <c r="C187" s="100">
        <v>6860</v>
      </c>
      <c r="D187" s="1" t="s">
        <v>1204</v>
      </c>
      <c r="E187" s="1" t="s">
        <v>1204</v>
      </c>
      <c r="F187" s="38">
        <v>368941.69</v>
      </c>
      <c r="G187" s="38">
        <v>109706.59</v>
      </c>
      <c r="H187" s="38">
        <v>70434.7</v>
      </c>
      <c r="J187" s="137">
        <v>258695.41</v>
      </c>
      <c r="K187" s="137">
        <v>247060.13</v>
      </c>
      <c r="L187" s="62">
        <v>25220</v>
      </c>
      <c r="M187" s="62">
        <v>23040</v>
      </c>
      <c r="P187" s="62">
        <v>1357.32</v>
      </c>
      <c r="S187" s="137">
        <v>-1266218.02</v>
      </c>
      <c r="T187" s="137">
        <v>2258666.42</v>
      </c>
      <c r="V187" s="35">
        <v>1496838.69</v>
      </c>
      <c r="W187" s="35">
        <v>137060</v>
      </c>
      <c r="X187" s="35">
        <v>885.5</v>
      </c>
      <c r="Y187" s="35">
        <v>1511480</v>
      </c>
      <c r="Z187" s="35">
        <v>148885</v>
      </c>
      <c r="AA187" s="39">
        <v>2404607</v>
      </c>
      <c r="AC187" s="39">
        <v>1894</v>
      </c>
      <c r="AD187" s="39">
        <v>673636.28</v>
      </c>
      <c r="AE187" s="39">
        <v>202239.11</v>
      </c>
      <c r="AG187" s="64">
        <f t="shared" si="15"/>
        <v>549082.98</v>
      </c>
      <c r="AH187" s="61">
        <f t="shared" si="16"/>
        <v>49617.32</v>
      </c>
      <c r="AI187" s="63">
        <f t="shared" si="17"/>
        <v>499465.66</v>
      </c>
      <c r="AJ187" s="66">
        <f t="shared" si="18"/>
        <v>3295149.19</v>
      </c>
      <c r="AK187" s="52">
        <f t="shared" si="19"/>
        <v>3282376.39</v>
      </c>
      <c r="AL187" s="56">
        <f t="shared" si="20"/>
        <v>12772.799999999814</v>
      </c>
    </row>
    <row r="188" spans="1:38">
      <c r="A188" s="1" t="s">
        <v>1195</v>
      </c>
      <c r="B188" s="1" t="s">
        <v>1197</v>
      </c>
      <c r="C188" s="100">
        <v>1007</v>
      </c>
      <c r="D188" s="1" t="s">
        <v>1205</v>
      </c>
      <c r="E188" s="1" t="s">
        <v>1205</v>
      </c>
      <c r="F188" s="38">
        <v>205240.72</v>
      </c>
      <c r="G188" s="38">
        <v>28722.400000000001</v>
      </c>
      <c r="H188" s="38">
        <v>65396.47</v>
      </c>
      <c r="J188" s="137">
        <v>19261</v>
      </c>
      <c r="K188" s="137">
        <v>145482.22</v>
      </c>
      <c r="L188" s="62">
        <v>6040</v>
      </c>
      <c r="M188" s="62">
        <v>42962.5</v>
      </c>
      <c r="P188" s="62">
        <v>18158.57</v>
      </c>
      <c r="S188" s="137">
        <v>-2830422.7</v>
      </c>
      <c r="T188" s="137">
        <v>3335566.08</v>
      </c>
      <c r="V188" s="35">
        <v>531595.36</v>
      </c>
      <c r="W188" s="35">
        <v>31600</v>
      </c>
      <c r="X188" s="35">
        <v>378.62</v>
      </c>
      <c r="Y188" s="35">
        <v>535773.5</v>
      </c>
      <c r="Z188" s="35">
        <v>73913</v>
      </c>
      <c r="AA188" s="39">
        <v>777639</v>
      </c>
      <c r="AC188" s="39">
        <v>1856</v>
      </c>
      <c r="AD188" s="39">
        <v>361041.78</v>
      </c>
      <c r="AE188" s="39">
        <v>140925.34</v>
      </c>
      <c r="AG188" s="64">
        <f t="shared" si="15"/>
        <v>299359.58999999997</v>
      </c>
      <c r="AH188" s="61">
        <f t="shared" si="16"/>
        <v>67161.070000000007</v>
      </c>
      <c r="AI188" s="63">
        <f t="shared" si="17"/>
        <v>232198.51999999996</v>
      </c>
      <c r="AJ188" s="66">
        <f t="shared" si="18"/>
        <v>1173260.48</v>
      </c>
      <c r="AK188" s="52">
        <f t="shared" si="19"/>
        <v>1281462.1200000001</v>
      </c>
      <c r="AL188" s="56">
        <f t="shared" si="20"/>
        <v>-108201.64000000013</v>
      </c>
    </row>
    <row r="189" spans="1:38">
      <c r="A189" s="1" t="s">
        <v>1195</v>
      </c>
      <c r="B189" s="1" t="s">
        <v>1197</v>
      </c>
      <c r="C189" s="100">
        <v>3193</v>
      </c>
      <c r="D189" s="1" t="s">
        <v>1206</v>
      </c>
      <c r="E189" s="1" t="s">
        <v>1206</v>
      </c>
      <c r="F189" s="38">
        <v>383756.44</v>
      </c>
      <c r="G189" s="38">
        <v>7200</v>
      </c>
      <c r="H189" s="38">
        <v>31275.29</v>
      </c>
      <c r="J189" s="137">
        <v>412306.38</v>
      </c>
      <c r="K189" s="137">
        <v>191878</v>
      </c>
      <c r="L189" s="62">
        <v>28090</v>
      </c>
      <c r="M189" s="62">
        <v>22467.919999999998</v>
      </c>
      <c r="P189" s="62">
        <v>61986.87</v>
      </c>
      <c r="S189" s="137">
        <v>-939777.6</v>
      </c>
      <c r="T189" s="137">
        <v>1980732.96</v>
      </c>
      <c r="V189" s="35">
        <v>1091372.22</v>
      </c>
      <c r="W189" s="35">
        <v>203500</v>
      </c>
      <c r="X189" s="35">
        <v>805.97</v>
      </c>
      <c r="Y189" s="35">
        <v>622787.26</v>
      </c>
      <c r="Z189" s="35">
        <v>51925</v>
      </c>
      <c r="AA189" s="39">
        <v>1358383.26</v>
      </c>
      <c r="AD189" s="39">
        <v>556728.24</v>
      </c>
      <c r="AE189" s="39">
        <v>182362.99</v>
      </c>
      <c r="AG189" s="64">
        <f t="shared" si="15"/>
        <v>422231.73</v>
      </c>
      <c r="AH189" s="61">
        <f t="shared" si="16"/>
        <v>112544.79000000001</v>
      </c>
      <c r="AI189" s="63">
        <f t="shared" si="17"/>
        <v>309686.93999999994</v>
      </c>
      <c r="AJ189" s="66">
        <f t="shared" si="18"/>
        <v>1970390.45</v>
      </c>
      <c r="AK189" s="52">
        <f t="shared" si="19"/>
        <v>2097474.4900000002</v>
      </c>
      <c r="AL189" s="56">
        <f t="shared" si="20"/>
        <v>-127084.04000000027</v>
      </c>
    </row>
    <row r="190" spans="1:38">
      <c r="D190" s="1" t="s">
        <v>1442</v>
      </c>
      <c r="E190" s="1" t="s">
        <v>1442</v>
      </c>
      <c r="H190" s="38">
        <v>79409.600000000006</v>
      </c>
      <c r="K190" s="137">
        <v>188180.88</v>
      </c>
      <c r="S190" s="137">
        <v>89665.95</v>
      </c>
      <c r="V190" s="35">
        <v>421280.24</v>
      </c>
      <c r="AD190" s="39">
        <v>217134.63</v>
      </c>
      <c r="AE190" s="39">
        <v>26221.08</v>
      </c>
      <c r="AG190" s="64">
        <f t="shared" si="15"/>
        <v>79409.600000000006</v>
      </c>
      <c r="AH190" s="61">
        <f t="shared" si="16"/>
        <v>0</v>
      </c>
      <c r="AI190" s="63">
        <f t="shared" si="17"/>
        <v>79409.600000000006</v>
      </c>
      <c r="AJ190" s="66">
        <f t="shared" si="18"/>
        <v>421280.24</v>
      </c>
      <c r="AK190" s="52">
        <f t="shared" si="19"/>
        <v>243355.71000000002</v>
      </c>
      <c r="AL190" s="56">
        <f t="shared" si="20"/>
        <v>177924.52999999997</v>
      </c>
    </row>
    <row r="191" spans="1:38">
      <c r="D191" s="1" t="s">
        <v>1443</v>
      </c>
      <c r="E191" s="1" t="s">
        <v>1443</v>
      </c>
      <c r="F191" s="38">
        <v>626781.48</v>
      </c>
      <c r="H191" s="38">
        <v>16755.45</v>
      </c>
      <c r="J191" s="137">
        <v>1703319.92</v>
      </c>
      <c r="K191" s="137">
        <v>189338.78</v>
      </c>
      <c r="P191" s="62">
        <v>402.66</v>
      </c>
      <c r="S191" s="137">
        <v>1692196.09</v>
      </c>
      <c r="T191" s="137">
        <v>669277.43000000005</v>
      </c>
      <c r="V191" s="35">
        <v>1071235.92</v>
      </c>
      <c r="W191" s="35">
        <v>228740</v>
      </c>
      <c r="X191" s="35">
        <v>1222.99</v>
      </c>
      <c r="AA191" s="39">
        <v>407539</v>
      </c>
      <c r="AC191" s="39">
        <v>14738</v>
      </c>
      <c r="AD191" s="39">
        <v>529495.87</v>
      </c>
      <c r="AE191" s="39">
        <v>175106.59</v>
      </c>
      <c r="AG191" s="64">
        <f t="shared" si="15"/>
        <v>643536.92999999993</v>
      </c>
      <c r="AH191" s="61">
        <f t="shared" si="16"/>
        <v>402.66</v>
      </c>
      <c r="AI191" s="63">
        <f t="shared" si="17"/>
        <v>643134.2699999999</v>
      </c>
      <c r="AJ191" s="66">
        <f t="shared" si="18"/>
        <v>1301198.9099999999</v>
      </c>
      <c r="AK191" s="52">
        <f t="shared" si="19"/>
        <v>1126879.46</v>
      </c>
      <c r="AL191" s="56">
        <f t="shared" si="20"/>
        <v>174319.44999999995</v>
      </c>
    </row>
    <row r="192" spans="1:38">
      <c r="D192" s="1" t="s">
        <v>1444</v>
      </c>
      <c r="E192" s="1" t="s">
        <v>1444</v>
      </c>
      <c r="F192" s="38">
        <v>543796.47999999998</v>
      </c>
      <c r="G192" s="38">
        <v>135518.29999999999</v>
      </c>
      <c r="H192" s="38">
        <v>284677.84999999998</v>
      </c>
      <c r="K192" s="137">
        <v>66827.12</v>
      </c>
      <c r="P192" s="62">
        <v>8377.94</v>
      </c>
      <c r="S192" s="137">
        <v>817914.76</v>
      </c>
      <c r="V192" s="35">
        <v>954134.3</v>
      </c>
      <c r="X192" s="35">
        <v>819.63</v>
      </c>
      <c r="AA192" s="39">
        <v>215221</v>
      </c>
      <c r="AD192" s="39">
        <v>488061.72</v>
      </c>
      <c r="AE192" s="39">
        <v>47144.160000000003</v>
      </c>
      <c r="AG192" s="64">
        <f t="shared" si="15"/>
        <v>963992.63</v>
      </c>
      <c r="AH192" s="61">
        <f t="shared" si="16"/>
        <v>8377.94</v>
      </c>
      <c r="AI192" s="63">
        <f t="shared" si="17"/>
        <v>955614.69000000006</v>
      </c>
      <c r="AJ192" s="66">
        <f t="shared" si="18"/>
        <v>954953.93</v>
      </c>
      <c r="AK192" s="52">
        <f t="shared" si="19"/>
        <v>750426.88</v>
      </c>
      <c r="AL192" s="56">
        <f t="shared" si="20"/>
        <v>204527.05000000005</v>
      </c>
    </row>
    <row r="193" spans="33:37">
      <c r="AG193" s="64"/>
      <c r="AH193" s="61"/>
      <c r="AI193" s="63"/>
      <c r="AJ193" s="66"/>
      <c r="AK193" s="52"/>
    </row>
    <row r="194" spans="33:37">
      <c r="AG194" s="64"/>
      <c r="AH194" s="61"/>
      <c r="AI194" s="63"/>
    </row>
    <row r="195" spans="33:37">
      <c r="AI195" s="6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4"/>
  <sheetViews>
    <sheetView topLeftCell="C140" workbookViewId="0">
      <selection activeCell="F140" sqref="F1:AI1048576"/>
    </sheetView>
  </sheetViews>
  <sheetFormatPr defaultRowHeight="14.25"/>
  <cols>
    <col min="1" max="1" width="9" style="271"/>
    <col min="2" max="2" width="17.25" style="271" customWidth="1"/>
    <col min="3" max="3" width="9" style="271"/>
    <col min="4" max="4" width="29.375" style="271" customWidth="1"/>
    <col min="5" max="5" width="29.625" style="137" customWidth="1"/>
    <col min="6" max="6" width="20.375" style="38" customWidth="1"/>
    <col min="7" max="7" width="11.375" style="38" bestFit="1" customWidth="1"/>
    <col min="8" max="8" width="20.375" style="38" customWidth="1"/>
    <col min="9" max="9" width="20.25" style="137" customWidth="1"/>
    <col min="10" max="10" width="11.75" style="137" customWidth="1"/>
    <col min="11" max="11" width="11.5" style="137" bestFit="1" customWidth="1"/>
    <col min="12" max="12" width="17.25" style="137" customWidth="1"/>
    <col min="13" max="14" width="20.25" style="62" customWidth="1"/>
    <col min="15" max="15" width="18.25" style="62" customWidth="1"/>
    <col min="16" max="16" width="13.875" style="62" customWidth="1"/>
    <col min="17" max="17" width="13.75" style="137" customWidth="1"/>
    <col min="18" max="18" width="29.375" style="137" customWidth="1"/>
    <col min="19" max="19" width="18.25" style="137" customWidth="1"/>
    <col min="20" max="20" width="15.375" style="137" customWidth="1"/>
    <col min="21" max="21" width="14.375" style="35" bestFit="1" customWidth="1"/>
    <col min="22" max="22" width="25.625" style="35" customWidth="1"/>
    <col min="23" max="23" width="28.75" style="35" customWidth="1"/>
    <col min="24" max="24" width="14.25" style="35" customWidth="1"/>
    <col min="25" max="25" width="11.375" style="35" bestFit="1" customWidth="1"/>
    <col min="26" max="26" width="13.375" style="35" bestFit="1" customWidth="1"/>
    <col min="27" max="27" width="15.125" style="35" bestFit="1" customWidth="1"/>
    <col min="28" max="28" width="13.625" style="35" bestFit="1" customWidth="1"/>
    <col min="29" max="29" width="15.125" style="39" bestFit="1" customWidth="1"/>
    <col min="30" max="30" width="13.625" style="39" bestFit="1" customWidth="1"/>
    <col min="31" max="31" width="15.25" style="39" bestFit="1" customWidth="1"/>
    <col min="32" max="32" width="14.125" style="39" bestFit="1" customWidth="1"/>
    <col min="33" max="33" width="15.25" style="39" bestFit="1" customWidth="1"/>
    <col min="34" max="34" width="14.625" style="39" bestFit="1" customWidth="1"/>
    <col min="35" max="35" width="15.625" style="39" bestFit="1" customWidth="1"/>
    <col min="36" max="36" width="14.25" style="137" bestFit="1" customWidth="1"/>
    <col min="37" max="37" width="14.125" style="137" bestFit="1" customWidth="1"/>
    <col min="38" max="38" width="14.5" style="137" bestFit="1" customWidth="1"/>
    <col min="39" max="39" width="13.5" style="137" bestFit="1" customWidth="1"/>
    <col min="40" max="41" width="13.125" style="137" bestFit="1" customWidth="1"/>
    <col min="42" max="42" width="14.375" style="137" bestFit="1" customWidth="1"/>
    <col min="43" max="43" width="13.375" style="137" bestFit="1" customWidth="1"/>
    <col min="44" max="44" width="14.375" style="137" bestFit="1" customWidth="1"/>
    <col min="45" max="45" width="14.125" style="137" bestFit="1" customWidth="1"/>
    <col min="46" max="46" width="15.125" style="137" bestFit="1" customWidth="1"/>
    <col min="47" max="48" width="14.25" style="137" bestFit="1" customWidth="1"/>
    <col min="49" max="49" width="11.375" style="137" bestFit="1" customWidth="1"/>
    <col min="50" max="50" width="14.125" style="137" bestFit="1" customWidth="1"/>
    <col min="51" max="51" width="11.625" style="137" bestFit="1" customWidth="1"/>
    <col min="52" max="52" width="13.125" style="137" bestFit="1" customWidth="1"/>
    <col min="53" max="54" width="10.375" style="137" bestFit="1" customWidth="1"/>
    <col min="55" max="55" width="11.375" style="137" bestFit="1" customWidth="1"/>
    <col min="56" max="56" width="9.375" style="137" bestFit="1" customWidth="1"/>
    <col min="57" max="57" width="15.125" style="137" bestFit="1" customWidth="1"/>
    <col min="58" max="58" width="13.125" style="137" bestFit="1" customWidth="1"/>
    <col min="59" max="59" width="15.125" style="137" bestFit="1" customWidth="1"/>
    <col min="60" max="60" width="13.125" style="137" bestFit="1" customWidth="1"/>
    <col min="61" max="61" width="9.375" style="137" bestFit="1" customWidth="1"/>
    <col min="62" max="62" width="11.375" style="137" bestFit="1" customWidth="1"/>
    <col min="63" max="63" width="10.375" style="137" bestFit="1" customWidth="1"/>
    <col min="64" max="65" width="13.125" style="137" bestFit="1" customWidth="1"/>
    <col min="66" max="66" width="14.125" style="137" bestFit="1" customWidth="1"/>
    <col min="67" max="68" width="9.125" style="137" bestFit="1" customWidth="1"/>
    <col min="69" max="69" width="13.125" style="137" bestFit="1" customWidth="1"/>
    <col min="70" max="70" width="14.125" style="137" bestFit="1" customWidth="1"/>
    <col min="71" max="71" width="11.375" style="137" bestFit="1" customWidth="1"/>
    <col min="72" max="72" width="9.375" style="137" bestFit="1" customWidth="1"/>
    <col min="73" max="74" width="13.125" style="137" bestFit="1" customWidth="1"/>
    <col min="75" max="75" width="14.125" style="137" bestFit="1" customWidth="1"/>
    <col min="76" max="76" width="13.125" style="137" bestFit="1" customWidth="1"/>
    <col min="77" max="77" width="10.375" style="137" bestFit="1" customWidth="1"/>
    <col min="78" max="78" width="11.375" style="137" bestFit="1" customWidth="1"/>
    <col min="79" max="16384" width="9" style="137"/>
  </cols>
  <sheetData>
    <row r="1" spans="1:35">
      <c r="E1" s="137" t="s">
        <v>1413</v>
      </c>
      <c r="F1" s="38" t="s">
        <v>1597</v>
      </c>
      <c r="G1" s="38" t="s">
        <v>1599</v>
      </c>
      <c r="H1" s="38" t="s">
        <v>1601</v>
      </c>
      <c r="I1" s="137" t="s">
        <v>1603</v>
      </c>
      <c r="J1" s="137" t="s">
        <v>1605</v>
      </c>
      <c r="K1" s="137" t="s">
        <v>1607</v>
      </c>
      <c r="L1" s="137" t="s">
        <v>1609</v>
      </c>
      <c r="M1" s="62" t="s">
        <v>1611</v>
      </c>
      <c r="N1" s="62" t="s">
        <v>1613</v>
      </c>
      <c r="O1" s="62" t="s">
        <v>1615</v>
      </c>
      <c r="P1" s="62" t="s">
        <v>1617</v>
      </c>
      <c r="Q1" s="137" t="s">
        <v>1619</v>
      </c>
      <c r="R1" s="137" t="s">
        <v>90</v>
      </c>
      <c r="S1" s="137" t="s">
        <v>1621</v>
      </c>
      <c r="T1" s="137" t="s">
        <v>1623</v>
      </c>
      <c r="U1" s="35" t="s">
        <v>1624</v>
      </c>
      <c r="V1" s="35" t="s">
        <v>1626</v>
      </c>
      <c r="W1" s="35" t="s">
        <v>1628</v>
      </c>
      <c r="X1" s="35" t="s">
        <v>1630</v>
      </c>
      <c r="Y1" s="35" t="s">
        <v>1632</v>
      </c>
      <c r="Z1" s="35" t="s">
        <v>1634</v>
      </c>
      <c r="AA1" s="35" t="s">
        <v>1636</v>
      </c>
      <c r="AB1" s="35" t="s">
        <v>1638</v>
      </c>
      <c r="AC1" s="39" t="s">
        <v>1640</v>
      </c>
      <c r="AD1" s="39" t="s">
        <v>1642</v>
      </c>
      <c r="AE1" s="39" t="s">
        <v>1644</v>
      </c>
      <c r="AF1" s="39" t="s">
        <v>1646</v>
      </c>
      <c r="AG1" s="39" t="s">
        <v>1648</v>
      </c>
      <c r="AH1" s="39" t="s">
        <v>1650</v>
      </c>
      <c r="AI1" s="39" t="s">
        <v>1652</v>
      </c>
    </row>
    <row r="2" spans="1:35">
      <c r="E2" s="137" t="s">
        <v>1414</v>
      </c>
      <c r="F2" s="38" t="s">
        <v>1598</v>
      </c>
      <c r="G2" s="38" t="s">
        <v>1600</v>
      </c>
      <c r="H2" s="38" t="s">
        <v>1602</v>
      </c>
      <c r="I2" s="137" t="s">
        <v>1604</v>
      </c>
      <c r="J2" s="137" t="s">
        <v>1606</v>
      </c>
      <c r="K2" s="137" t="s">
        <v>1608</v>
      </c>
      <c r="L2" s="137" t="s">
        <v>1610</v>
      </c>
      <c r="M2" s="62" t="s">
        <v>1612</v>
      </c>
      <c r="N2" s="62" t="s">
        <v>1614</v>
      </c>
      <c r="O2" s="62" t="s">
        <v>1616</v>
      </c>
      <c r="P2" s="62" t="s">
        <v>1618</v>
      </c>
      <c r="Q2" s="137" t="s">
        <v>1620</v>
      </c>
      <c r="R2" s="137" t="s">
        <v>97</v>
      </c>
      <c r="S2" s="137" t="s">
        <v>1622</v>
      </c>
      <c r="T2" s="137" t="s">
        <v>0</v>
      </c>
      <c r="U2" s="35" t="s">
        <v>1625</v>
      </c>
      <c r="V2" s="35" t="s">
        <v>1627</v>
      </c>
      <c r="W2" s="35" t="s">
        <v>1629</v>
      </c>
      <c r="X2" s="35" t="s">
        <v>1631</v>
      </c>
      <c r="Y2" s="35" t="s">
        <v>1633</v>
      </c>
      <c r="Z2" s="35" t="s">
        <v>1635</v>
      </c>
      <c r="AA2" s="35" t="s">
        <v>1637</v>
      </c>
      <c r="AB2" s="35" t="s">
        <v>1639</v>
      </c>
      <c r="AC2" s="39" t="s">
        <v>1641</v>
      </c>
      <c r="AD2" s="39" t="s">
        <v>1643</v>
      </c>
      <c r="AE2" s="39" t="s">
        <v>1645</v>
      </c>
      <c r="AF2" s="39" t="s">
        <v>1647</v>
      </c>
      <c r="AG2" s="39" t="s">
        <v>1649</v>
      </c>
      <c r="AH2" s="39" t="s">
        <v>1651</v>
      </c>
      <c r="AI2" s="39" t="s">
        <v>1653</v>
      </c>
    </row>
    <row r="3" spans="1:35">
      <c r="E3" s="137" t="s">
        <v>1415</v>
      </c>
      <c r="F3" s="38">
        <v>53872582.200000003</v>
      </c>
      <c r="G3" s="38">
        <v>793370.9</v>
      </c>
      <c r="H3" s="38">
        <v>21401426.710000001</v>
      </c>
      <c r="I3" s="137">
        <v>136119751.88</v>
      </c>
      <c r="J3" s="137">
        <v>35595026.810000002</v>
      </c>
      <c r="K3" s="137">
        <v>15168.58</v>
      </c>
      <c r="L3" s="137">
        <v>266900</v>
      </c>
      <c r="M3" s="62">
        <v>419880</v>
      </c>
      <c r="N3" s="62">
        <v>4253881.45</v>
      </c>
      <c r="O3" s="62">
        <v>2291123</v>
      </c>
      <c r="P3" s="62">
        <v>8261342.6399999997</v>
      </c>
      <c r="Q3" s="137">
        <v>10584.87</v>
      </c>
      <c r="R3" s="137">
        <v>-5206087.92</v>
      </c>
      <c r="S3" s="137">
        <v>-47865285.710000001</v>
      </c>
      <c r="T3" s="137">
        <v>297496120.97000003</v>
      </c>
      <c r="U3" s="35">
        <v>301</v>
      </c>
      <c r="V3" s="35">
        <v>2164.9</v>
      </c>
      <c r="W3" s="35">
        <v>88018787.739999995</v>
      </c>
      <c r="X3" s="35">
        <v>8843513</v>
      </c>
      <c r="Y3" s="35">
        <v>260766.2</v>
      </c>
      <c r="Z3" s="35">
        <v>9465</v>
      </c>
      <c r="AA3" s="35">
        <v>118952098.90000001</v>
      </c>
      <c r="AB3" s="35">
        <v>7618963.2000000002</v>
      </c>
      <c r="AC3" s="39">
        <v>149281182.15000001</v>
      </c>
      <c r="AD3" s="39">
        <v>1055381.5</v>
      </c>
      <c r="AE3" s="39">
        <v>2260382.89</v>
      </c>
      <c r="AF3" s="39">
        <v>62050408.170000002</v>
      </c>
      <c r="AG3" s="39">
        <v>20036998.629999999</v>
      </c>
      <c r="AH3" s="39">
        <v>17512.810000000001</v>
      </c>
      <c r="AI3" s="39">
        <v>601526.01</v>
      </c>
    </row>
    <row r="4" spans="1:35">
      <c r="A4" s="271" t="s">
        <v>1210</v>
      </c>
      <c r="B4" s="271" t="s">
        <v>1212</v>
      </c>
      <c r="C4" s="271">
        <v>3730</v>
      </c>
      <c r="D4" s="271" t="s">
        <v>1214</v>
      </c>
      <c r="E4" s="137" t="s">
        <v>1214</v>
      </c>
      <c r="F4" s="38">
        <v>245567.59</v>
      </c>
      <c r="G4" s="38">
        <v>0</v>
      </c>
      <c r="H4" s="38">
        <v>62166.68</v>
      </c>
      <c r="I4" s="137">
        <v>432523.99</v>
      </c>
      <c r="J4" s="137">
        <v>160496.99</v>
      </c>
      <c r="N4" s="62">
        <v>13100</v>
      </c>
      <c r="P4" s="62">
        <v>70935</v>
      </c>
      <c r="S4" s="137">
        <v>-1074020.33</v>
      </c>
      <c r="T4" s="137">
        <v>2193223.69</v>
      </c>
      <c r="W4" s="35">
        <v>390345.5</v>
      </c>
      <c r="Z4" s="35">
        <v>3090</v>
      </c>
      <c r="AA4" s="35">
        <v>621450</v>
      </c>
      <c r="AC4" s="39">
        <v>712837</v>
      </c>
      <c r="AF4" s="39">
        <v>442580.47999999998</v>
      </c>
      <c r="AG4" s="39">
        <v>161951.13</v>
      </c>
    </row>
    <row r="5" spans="1:35">
      <c r="A5" s="271" t="s">
        <v>1210</v>
      </c>
      <c r="B5" s="271" t="s">
        <v>1212</v>
      </c>
      <c r="C5" s="271">
        <v>5221</v>
      </c>
      <c r="D5" s="271" t="s">
        <v>1215</v>
      </c>
      <c r="E5" s="137" t="s">
        <v>1215</v>
      </c>
      <c r="F5" s="38">
        <v>659119.22</v>
      </c>
      <c r="G5" s="38">
        <v>0</v>
      </c>
      <c r="H5" s="38">
        <v>35337.19</v>
      </c>
      <c r="I5" s="137">
        <v>954442.14</v>
      </c>
      <c r="J5" s="137">
        <v>571388.76</v>
      </c>
      <c r="N5" s="62">
        <v>35674</v>
      </c>
      <c r="P5" s="62">
        <v>400300.4</v>
      </c>
      <c r="S5" s="137">
        <v>653984.06999999995</v>
      </c>
      <c r="T5" s="137">
        <v>1265427.9099999999</v>
      </c>
      <c r="W5" s="35">
        <v>794258.91</v>
      </c>
      <c r="X5" s="35">
        <v>4000</v>
      </c>
      <c r="Y5" s="35">
        <v>694.82</v>
      </c>
      <c r="AA5" s="35">
        <v>758180</v>
      </c>
      <c r="AB5" s="35">
        <v>76045</v>
      </c>
      <c r="AC5" s="39">
        <v>1067973</v>
      </c>
      <c r="AF5" s="39">
        <v>591039.81000000006</v>
      </c>
      <c r="AG5" s="39">
        <v>109264.99</v>
      </c>
    </row>
    <row r="6" spans="1:35">
      <c r="A6" s="271" t="s">
        <v>1210</v>
      </c>
      <c r="B6" s="271" t="s">
        <v>1212</v>
      </c>
      <c r="C6" s="271">
        <v>4708</v>
      </c>
      <c r="D6" s="271" t="s">
        <v>1216</v>
      </c>
      <c r="E6" s="137" t="s">
        <v>1216</v>
      </c>
      <c r="F6" s="38">
        <v>892267.83</v>
      </c>
      <c r="G6" s="38">
        <v>0</v>
      </c>
      <c r="H6" s="38">
        <v>87514.55</v>
      </c>
      <c r="I6" s="137">
        <v>948419.13</v>
      </c>
      <c r="J6" s="137">
        <v>494687.6</v>
      </c>
      <c r="M6" s="62">
        <v>0</v>
      </c>
      <c r="N6" s="62">
        <v>12150</v>
      </c>
      <c r="P6" s="62">
        <v>73417.77</v>
      </c>
      <c r="S6" s="137">
        <v>-1314755.1599999999</v>
      </c>
      <c r="T6" s="137">
        <v>3482828.65</v>
      </c>
      <c r="W6" s="35">
        <v>552898.37</v>
      </c>
      <c r="X6" s="35">
        <v>536805</v>
      </c>
      <c r="Y6" s="35">
        <v>915.53</v>
      </c>
      <c r="AA6" s="35">
        <v>883380</v>
      </c>
      <c r="AB6" s="35">
        <v>82269</v>
      </c>
      <c r="AC6" s="39">
        <v>1175907</v>
      </c>
      <c r="AD6" s="39">
        <v>10500</v>
      </c>
      <c r="AE6" s="39">
        <v>19026</v>
      </c>
      <c r="AF6" s="39">
        <v>547878.1</v>
      </c>
      <c r="AG6" s="39">
        <v>133708.95000000001</v>
      </c>
    </row>
    <row r="7" spans="1:35">
      <c r="A7" s="271" t="s">
        <v>1210</v>
      </c>
      <c r="B7" s="271" t="s">
        <v>1212</v>
      </c>
      <c r="C7" s="271">
        <v>4405</v>
      </c>
      <c r="D7" s="271" t="s">
        <v>1217</v>
      </c>
      <c r="E7" s="137" t="s">
        <v>1217</v>
      </c>
      <c r="F7" s="38">
        <v>212948.41</v>
      </c>
      <c r="G7" s="38">
        <v>0</v>
      </c>
      <c r="H7" s="38">
        <v>208332.39</v>
      </c>
      <c r="I7" s="137">
        <v>704873.86</v>
      </c>
      <c r="J7" s="137">
        <v>641881.94999999995</v>
      </c>
      <c r="N7" s="62">
        <v>51790</v>
      </c>
      <c r="P7" s="62">
        <v>1416.85</v>
      </c>
      <c r="S7" s="137">
        <v>-1776105.22</v>
      </c>
      <c r="T7" s="137">
        <v>3940312</v>
      </c>
      <c r="V7" s="35">
        <v>521.41</v>
      </c>
      <c r="W7" s="35">
        <v>592793.03</v>
      </c>
      <c r="AA7" s="35">
        <v>631170</v>
      </c>
      <c r="AB7" s="35">
        <v>76150</v>
      </c>
      <c r="AC7" s="39">
        <v>890778</v>
      </c>
      <c r="AF7" s="39">
        <v>502987.2</v>
      </c>
      <c r="AG7" s="39">
        <v>326296.26</v>
      </c>
      <c r="AI7" s="39">
        <v>29950</v>
      </c>
    </row>
    <row r="8" spans="1:35">
      <c r="A8" s="271" t="s">
        <v>1210</v>
      </c>
      <c r="B8" s="271" t="s">
        <v>1212</v>
      </c>
      <c r="C8" s="271">
        <v>4348</v>
      </c>
      <c r="D8" s="271" t="s">
        <v>1218</v>
      </c>
      <c r="E8" s="137" t="s">
        <v>1218</v>
      </c>
      <c r="F8" s="38">
        <v>694107.07</v>
      </c>
      <c r="G8" s="38">
        <v>0</v>
      </c>
      <c r="H8" s="38">
        <v>11388.57</v>
      </c>
      <c r="I8" s="137">
        <v>479126.86</v>
      </c>
      <c r="J8" s="137">
        <v>186419.64</v>
      </c>
      <c r="L8" s="137">
        <v>194900</v>
      </c>
      <c r="N8" s="62">
        <v>12150</v>
      </c>
      <c r="P8" s="62">
        <v>1271.58</v>
      </c>
      <c r="S8" s="137">
        <v>-1111516.3</v>
      </c>
      <c r="T8" s="137">
        <v>2735240.51</v>
      </c>
      <c r="W8" s="35">
        <v>508025.85</v>
      </c>
      <c r="Y8" s="35">
        <v>1172.7</v>
      </c>
      <c r="AA8" s="35">
        <v>871830</v>
      </c>
      <c r="AB8" s="35">
        <v>52057</v>
      </c>
      <c r="AC8" s="39">
        <v>996548</v>
      </c>
      <c r="AE8" s="39">
        <v>10862</v>
      </c>
      <c r="AF8" s="39">
        <v>319992.90999999997</v>
      </c>
      <c r="AG8" s="39">
        <v>136886.29</v>
      </c>
      <c r="AI8" s="39">
        <v>40000</v>
      </c>
    </row>
    <row r="9" spans="1:35">
      <c r="A9" s="271" t="s">
        <v>1210</v>
      </c>
      <c r="B9" s="271" t="s">
        <v>1212</v>
      </c>
      <c r="C9" s="271">
        <v>3589</v>
      </c>
      <c r="D9" s="271" t="s">
        <v>1219</v>
      </c>
      <c r="E9" s="137" t="s">
        <v>1219</v>
      </c>
      <c r="F9" s="38">
        <v>376290.18</v>
      </c>
      <c r="G9" s="38">
        <v>0</v>
      </c>
      <c r="H9" s="38">
        <v>95867.71</v>
      </c>
      <c r="I9" s="137">
        <v>842801.75</v>
      </c>
      <c r="J9" s="137">
        <v>1211736.42</v>
      </c>
      <c r="N9" s="62">
        <v>12960</v>
      </c>
      <c r="P9" s="62">
        <v>1255</v>
      </c>
      <c r="S9" s="137">
        <v>346594.42</v>
      </c>
      <c r="T9" s="137">
        <v>2266802.89</v>
      </c>
      <c r="W9" s="35">
        <v>545286.06999999995</v>
      </c>
      <c r="Y9" s="35">
        <v>553.55999999999995</v>
      </c>
      <c r="AA9" s="35">
        <v>766900</v>
      </c>
      <c r="AB9" s="35">
        <v>50521</v>
      </c>
      <c r="AC9" s="39">
        <v>891985</v>
      </c>
      <c r="AD9" s="39">
        <v>3500</v>
      </c>
      <c r="AE9" s="39">
        <v>2970</v>
      </c>
      <c r="AF9" s="39">
        <v>345832.61</v>
      </c>
      <c r="AG9" s="39">
        <v>219889.27</v>
      </c>
    </row>
    <row r="10" spans="1:35">
      <c r="A10" s="271" t="s">
        <v>1210</v>
      </c>
      <c r="B10" s="271" t="s">
        <v>1212</v>
      </c>
      <c r="C10" s="271">
        <v>2636</v>
      </c>
      <c r="D10" s="271" t="s">
        <v>1220</v>
      </c>
      <c r="E10" s="137" t="s">
        <v>1220</v>
      </c>
      <c r="F10" s="38">
        <v>372826.83</v>
      </c>
      <c r="G10" s="38">
        <v>0</v>
      </c>
      <c r="H10" s="38">
        <v>162542.39000000001</v>
      </c>
      <c r="I10" s="137">
        <v>1031369.54</v>
      </c>
      <c r="J10" s="137">
        <v>174240.48</v>
      </c>
      <c r="N10" s="62">
        <v>21374</v>
      </c>
      <c r="P10" s="62">
        <v>39458.129999999997</v>
      </c>
      <c r="S10" s="137">
        <v>-902258.77</v>
      </c>
      <c r="T10" s="137">
        <v>2678016.84</v>
      </c>
      <c r="W10" s="35">
        <v>666540.55000000005</v>
      </c>
      <c r="Y10" s="35">
        <v>427.61</v>
      </c>
      <c r="AA10" s="35">
        <v>917970</v>
      </c>
      <c r="AB10" s="35">
        <v>53000</v>
      </c>
      <c r="AC10" s="39">
        <v>1058715</v>
      </c>
      <c r="AF10" s="39">
        <v>521481.58</v>
      </c>
      <c r="AG10" s="39">
        <v>153352.54</v>
      </c>
    </row>
    <row r="11" spans="1:35">
      <c r="A11" s="271" t="s">
        <v>1210</v>
      </c>
      <c r="B11" s="271" t="s">
        <v>1212</v>
      </c>
      <c r="C11" s="271">
        <v>2321</v>
      </c>
      <c r="D11" s="271" t="s">
        <v>1221</v>
      </c>
      <c r="E11" s="137" t="s">
        <v>1221</v>
      </c>
      <c r="F11" s="38">
        <v>241037.08</v>
      </c>
      <c r="G11" s="38">
        <v>0</v>
      </c>
      <c r="H11" s="38">
        <v>106098.96</v>
      </c>
      <c r="I11" s="137">
        <v>2229805.11</v>
      </c>
      <c r="J11" s="137">
        <v>228231.84</v>
      </c>
      <c r="N11" s="62">
        <v>34743</v>
      </c>
      <c r="P11" s="62">
        <v>71713.73</v>
      </c>
      <c r="S11" s="137">
        <v>1791630.73</v>
      </c>
      <c r="T11" s="137">
        <v>585220.22</v>
      </c>
      <c r="W11" s="35">
        <v>1118844.8400000001</v>
      </c>
      <c r="X11" s="35">
        <v>4000</v>
      </c>
      <c r="Y11" s="35">
        <v>850.55</v>
      </c>
      <c r="AA11" s="35">
        <v>521700</v>
      </c>
      <c r="AB11" s="35">
        <v>49681</v>
      </c>
      <c r="AC11" s="39">
        <v>813797</v>
      </c>
      <c r="AE11" s="39">
        <v>6330</v>
      </c>
      <c r="AF11" s="39">
        <v>384839.72</v>
      </c>
      <c r="AG11" s="39">
        <v>168244.36</v>
      </c>
    </row>
    <row r="12" spans="1:35">
      <c r="A12" s="271" t="s">
        <v>1210</v>
      </c>
      <c r="B12" s="271" t="s">
        <v>1212</v>
      </c>
      <c r="C12" s="271">
        <v>2128</v>
      </c>
      <c r="D12" s="271" t="s">
        <v>1222</v>
      </c>
      <c r="E12" s="137" t="s">
        <v>1222</v>
      </c>
      <c r="F12" s="38">
        <v>497243.05</v>
      </c>
      <c r="G12" s="38">
        <v>0</v>
      </c>
      <c r="H12" s="38">
        <v>24422.75</v>
      </c>
      <c r="I12" s="137">
        <v>595479.66</v>
      </c>
      <c r="J12" s="137">
        <v>1204742.8799999999</v>
      </c>
      <c r="N12" s="62">
        <v>17150</v>
      </c>
      <c r="P12" s="62">
        <v>467.37</v>
      </c>
      <c r="S12" s="137">
        <v>-375474.13</v>
      </c>
      <c r="T12" s="137">
        <v>1804328.64</v>
      </c>
      <c r="W12" s="35">
        <v>1366642.04</v>
      </c>
      <c r="X12" s="35">
        <v>57200</v>
      </c>
      <c r="Y12" s="35">
        <v>717.53</v>
      </c>
      <c r="AA12" s="35">
        <v>2737190</v>
      </c>
      <c r="AB12" s="35">
        <v>101820</v>
      </c>
      <c r="AC12" s="39">
        <v>2850610</v>
      </c>
      <c r="AD12" s="39">
        <v>3500</v>
      </c>
      <c r="AE12" s="39">
        <v>2439</v>
      </c>
      <c r="AF12" s="39">
        <v>346873.58</v>
      </c>
      <c r="AG12" s="39">
        <v>184730.53</v>
      </c>
    </row>
    <row r="13" spans="1:35">
      <c r="A13" s="271" t="s">
        <v>1210</v>
      </c>
      <c r="B13" s="271" t="s">
        <v>1212</v>
      </c>
      <c r="C13" s="271">
        <v>2356</v>
      </c>
      <c r="D13" s="271" t="s">
        <v>1223</v>
      </c>
      <c r="E13" s="137" t="s">
        <v>1223</v>
      </c>
      <c r="F13" s="38">
        <v>320684.11</v>
      </c>
      <c r="G13" s="38">
        <v>0</v>
      </c>
      <c r="H13" s="38">
        <v>9067.15</v>
      </c>
      <c r="I13" s="137">
        <v>207808.97</v>
      </c>
      <c r="J13" s="137">
        <v>357243.73</v>
      </c>
      <c r="N13" s="62">
        <v>11150</v>
      </c>
      <c r="P13" s="62">
        <v>49590.66</v>
      </c>
      <c r="S13" s="137">
        <v>183467.62</v>
      </c>
      <c r="T13" s="137">
        <v>667029.63</v>
      </c>
      <c r="W13" s="35">
        <v>487421.12</v>
      </c>
      <c r="X13" s="35">
        <v>143850</v>
      </c>
      <c r="Y13" s="35">
        <v>235.52</v>
      </c>
      <c r="AA13" s="35">
        <v>838250</v>
      </c>
      <c r="AB13" s="35">
        <v>53831</v>
      </c>
      <c r="AC13" s="39">
        <v>1120280</v>
      </c>
      <c r="AE13" s="39">
        <v>1460</v>
      </c>
      <c r="AF13" s="39">
        <v>358173.76</v>
      </c>
      <c r="AG13" s="39">
        <v>60107</v>
      </c>
      <c r="AI13" s="39">
        <v>0.83</v>
      </c>
    </row>
    <row r="14" spans="1:35">
      <c r="A14" s="271" t="s">
        <v>1210</v>
      </c>
      <c r="B14" s="271" t="s">
        <v>1212</v>
      </c>
      <c r="C14" s="271">
        <v>2750</v>
      </c>
      <c r="D14" s="271" t="s">
        <v>1224</v>
      </c>
      <c r="E14" s="137" t="s">
        <v>1224</v>
      </c>
      <c r="F14" s="38">
        <v>290236.71999999997</v>
      </c>
      <c r="G14" s="38">
        <v>0</v>
      </c>
      <c r="H14" s="38">
        <v>28310.799999999999</v>
      </c>
      <c r="I14" s="137">
        <v>3</v>
      </c>
      <c r="J14" s="137">
        <v>398670.14</v>
      </c>
      <c r="N14" s="62">
        <v>34674</v>
      </c>
      <c r="P14" s="62">
        <v>64374.48</v>
      </c>
      <c r="S14" s="137">
        <v>-260375.47</v>
      </c>
      <c r="T14" s="137">
        <v>818351.54</v>
      </c>
      <c r="W14" s="35">
        <v>862348.64</v>
      </c>
      <c r="Y14" s="35">
        <v>432.12</v>
      </c>
      <c r="AA14" s="35">
        <v>486990</v>
      </c>
      <c r="AB14" s="35">
        <v>155560</v>
      </c>
      <c r="AC14" s="39">
        <v>766493</v>
      </c>
      <c r="AF14" s="39">
        <v>616385.68000000005</v>
      </c>
      <c r="AG14" s="39">
        <v>62255.97</v>
      </c>
    </row>
    <row r="15" spans="1:35">
      <c r="A15" s="271" t="s">
        <v>1210</v>
      </c>
      <c r="B15" s="271" t="s">
        <v>1212</v>
      </c>
      <c r="C15" s="271">
        <v>3490</v>
      </c>
      <c r="D15" s="271" t="s">
        <v>1225</v>
      </c>
      <c r="E15" s="137" t="s">
        <v>1225</v>
      </c>
      <c r="F15" s="38">
        <v>581474.93000000005</v>
      </c>
      <c r="G15" s="38">
        <v>0</v>
      </c>
      <c r="H15" s="38">
        <v>67560.759999999995</v>
      </c>
      <c r="I15" s="137">
        <v>2031755.89</v>
      </c>
      <c r="J15" s="137">
        <v>319632.12</v>
      </c>
      <c r="N15" s="62">
        <v>34519</v>
      </c>
      <c r="P15" s="62">
        <v>44827.77</v>
      </c>
      <c r="S15" s="137">
        <v>-1057240.83</v>
      </c>
      <c r="T15" s="137">
        <v>3873985.05</v>
      </c>
      <c r="W15" s="35">
        <v>639225.49</v>
      </c>
      <c r="X15" s="35">
        <v>232000</v>
      </c>
      <c r="Y15" s="35">
        <v>382.68</v>
      </c>
      <c r="AA15" s="35">
        <v>1309770</v>
      </c>
      <c r="AB15" s="35">
        <v>92245</v>
      </c>
      <c r="AC15" s="39">
        <v>1591854</v>
      </c>
      <c r="AD15" s="39">
        <v>7000</v>
      </c>
      <c r="AE15" s="39">
        <v>7765</v>
      </c>
      <c r="AF15" s="39">
        <v>333454.42</v>
      </c>
      <c r="AG15" s="39">
        <v>214217.04</v>
      </c>
      <c r="AI15" s="39">
        <v>15000</v>
      </c>
    </row>
    <row r="16" spans="1:35">
      <c r="A16" s="271" t="s">
        <v>1210</v>
      </c>
      <c r="B16" s="271" t="s">
        <v>1212</v>
      </c>
      <c r="C16" s="271">
        <v>2589</v>
      </c>
      <c r="D16" s="271" t="s">
        <v>1226</v>
      </c>
      <c r="E16" s="137" t="s">
        <v>1226</v>
      </c>
      <c r="F16" s="38">
        <v>151866.66</v>
      </c>
      <c r="G16" s="38">
        <v>0</v>
      </c>
      <c r="H16" s="38">
        <v>36836.769999999997</v>
      </c>
      <c r="I16" s="137">
        <v>1623331.94</v>
      </c>
      <c r="J16" s="137">
        <v>247021.01</v>
      </c>
      <c r="N16" s="62">
        <v>6150</v>
      </c>
      <c r="P16" s="62">
        <v>71940.7</v>
      </c>
      <c r="S16" s="137">
        <v>12876.03</v>
      </c>
      <c r="T16" s="137">
        <v>2037072.22</v>
      </c>
      <c r="W16" s="35">
        <v>614090.97</v>
      </c>
      <c r="Y16" s="35">
        <v>266.49</v>
      </c>
      <c r="AA16" s="35">
        <v>619750</v>
      </c>
      <c r="AB16" s="35">
        <v>52024.3</v>
      </c>
      <c r="AC16" s="39">
        <v>881311</v>
      </c>
      <c r="AF16" s="39">
        <v>343607.46</v>
      </c>
      <c r="AG16" s="39">
        <v>130195.87</v>
      </c>
    </row>
    <row r="17" spans="1:35">
      <c r="A17" s="271" t="s">
        <v>1210</v>
      </c>
      <c r="B17" s="271" t="s">
        <v>1212</v>
      </c>
      <c r="C17" s="271">
        <v>1475</v>
      </c>
      <c r="D17" s="271" t="s">
        <v>1227</v>
      </c>
      <c r="E17" s="137" t="s">
        <v>1227</v>
      </c>
      <c r="F17" s="38">
        <v>1111546.6499999999</v>
      </c>
      <c r="H17" s="38">
        <v>589528.34</v>
      </c>
      <c r="I17" s="137">
        <v>298196.88</v>
      </c>
      <c r="J17" s="137">
        <v>553391.48</v>
      </c>
      <c r="N17" s="62">
        <v>19395</v>
      </c>
      <c r="P17" s="62">
        <v>823.12</v>
      </c>
      <c r="S17" s="137">
        <v>-498942.51</v>
      </c>
      <c r="T17" s="137">
        <v>2706524.69</v>
      </c>
      <c r="W17" s="35">
        <v>957250</v>
      </c>
      <c r="Y17" s="35">
        <v>1217.0999999999999</v>
      </c>
      <c r="AA17" s="35">
        <v>608940</v>
      </c>
      <c r="AC17" s="39">
        <v>699078</v>
      </c>
      <c r="AE17" s="39">
        <v>24224</v>
      </c>
      <c r="AF17" s="39">
        <v>385057.54</v>
      </c>
      <c r="AG17" s="39">
        <v>134184.51</v>
      </c>
    </row>
    <row r="18" spans="1:35">
      <c r="A18" s="271" t="s">
        <v>1210</v>
      </c>
      <c r="B18" s="271" t="s">
        <v>1212</v>
      </c>
      <c r="C18" s="271">
        <v>2248</v>
      </c>
      <c r="D18" s="271" t="s">
        <v>1228</v>
      </c>
      <c r="E18" s="137" t="s">
        <v>1228</v>
      </c>
      <c r="F18" s="38">
        <v>305330.77</v>
      </c>
      <c r="G18" s="38">
        <v>8920</v>
      </c>
      <c r="H18" s="38">
        <v>346986.06</v>
      </c>
      <c r="I18" s="137">
        <v>90033.44</v>
      </c>
      <c r="J18" s="137">
        <v>367485.63</v>
      </c>
      <c r="N18" s="62">
        <v>10850</v>
      </c>
      <c r="P18" s="62">
        <v>102832.58</v>
      </c>
      <c r="S18" s="137">
        <v>118049.74</v>
      </c>
      <c r="T18" s="137">
        <v>865508.28</v>
      </c>
      <c r="W18" s="35">
        <v>871542.1</v>
      </c>
      <c r="Y18" s="35">
        <v>435.61</v>
      </c>
      <c r="Z18" s="35">
        <v>510</v>
      </c>
      <c r="AA18" s="35">
        <v>962660</v>
      </c>
      <c r="AC18" s="39">
        <v>1049846</v>
      </c>
      <c r="AD18" s="39">
        <v>5120</v>
      </c>
      <c r="AE18" s="39">
        <v>2600</v>
      </c>
      <c r="AF18" s="39">
        <v>620483.6</v>
      </c>
      <c r="AG18" s="39">
        <v>134832.81</v>
      </c>
      <c r="AI18" s="39">
        <v>750</v>
      </c>
    </row>
    <row r="19" spans="1:35">
      <c r="A19" s="271" t="s">
        <v>1210</v>
      </c>
      <c r="B19" s="271" t="s">
        <v>1212</v>
      </c>
      <c r="C19" s="271">
        <v>3985</v>
      </c>
      <c r="D19" s="271" t="s">
        <v>1229</v>
      </c>
      <c r="E19" s="137" t="s">
        <v>1229</v>
      </c>
      <c r="F19" s="38">
        <v>853156.05</v>
      </c>
      <c r="G19" s="38">
        <v>0</v>
      </c>
      <c r="H19" s="38">
        <v>92460.47</v>
      </c>
      <c r="I19" s="137">
        <v>48150.15</v>
      </c>
      <c r="J19" s="137">
        <v>234464.81</v>
      </c>
      <c r="M19" s="62">
        <v>0</v>
      </c>
      <c r="N19" s="62">
        <v>7725</v>
      </c>
      <c r="P19" s="62">
        <v>447452.49</v>
      </c>
      <c r="S19" s="137">
        <v>-1757706.32</v>
      </c>
      <c r="T19" s="137">
        <v>2831701.19</v>
      </c>
      <c r="W19" s="35">
        <v>592021.69999999995</v>
      </c>
      <c r="AA19" s="35">
        <v>523600</v>
      </c>
      <c r="AC19" s="39">
        <v>659497</v>
      </c>
      <c r="AF19" s="39">
        <v>672915.26</v>
      </c>
      <c r="AG19" s="39">
        <v>84150.32</v>
      </c>
    </row>
    <row r="20" spans="1:35">
      <c r="A20" s="271" t="s">
        <v>1210</v>
      </c>
      <c r="B20" s="271" t="s">
        <v>1212</v>
      </c>
      <c r="C20" s="271">
        <v>2900</v>
      </c>
      <c r="D20" s="271" t="s">
        <v>1230</v>
      </c>
      <c r="E20" s="137" t="s">
        <v>1230</v>
      </c>
      <c r="F20" s="38">
        <v>1005618.48</v>
      </c>
      <c r="G20" s="38">
        <v>0</v>
      </c>
      <c r="H20" s="38">
        <v>25024.13</v>
      </c>
      <c r="I20" s="137">
        <v>2635096.91</v>
      </c>
      <c r="J20" s="137">
        <v>421514.43</v>
      </c>
      <c r="N20" s="62">
        <v>19740</v>
      </c>
      <c r="P20" s="62">
        <v>132042</v>
      </c>
      <c r="S20" s="137">
        <v>-1842343.23</v>
      </c>
      <c r="T20" s="137">
        <v>5546813.3099999996</v>
      </c>
      <c r="W20" s="35">
        <v>696040.89</v>
      </c>
      <c r="AA20" s="35">
        <v>586080</v>
      </c>
      <c r="AB20" s="35">
        <v>202800</v>
      </c>
      <c r="AC20" s="39">
        <v>875360</v>
      </c>
      <c r="AF20" s="39">
        <v>211842.15</v>
      </c>
      <c r="AG20" s="39">
        <v>166716.87</v>
      </c>
    </row>
    <row r="21" spans="1:35">
      <c r="A21" s="271" t="s">
        <v>1210</v>
      </c>
      <c r="B21" s="271" t="s">
        <v>1212</v>
      </c>
      <c r="C21" s="271">
        <v>4136</v>
      </c>
      <c r="D21" s="271" t="s">
        <v>1231</v>
      </c>
      <c r="E21" s="137" t="s">
        <v>1231</v>
      </c>
      <c r="F21" s="38">
        <v>49765.06</v>
      </c>
      <c r="G21" s="38">
        <v>0</v>
      </c>
      <c r="H21" s="38">
        <v>111721.91</v>
      </c>
      <c r="I21" s="137">
        <v>2648444.88</v>
      </c>
      <c r="J21" s="137">
        <v>1237397.56</v>
      </c>
      <c r="N21" s="62">
        <v>24190</v>
      </c>
      <c r="P21" s="62">
        <v>18195.990000000002</v>
      </c>
      <c r="S21" s="137">
        <v>2660263.1800000002</v>
      </c>
      <c r="T21" s="137">
        <v>1606327.04</v>
      </c>
      <c r="W21" s="35">
        <v>957305.16</v>
      </c>
      <c r="Y21" s="35">
        <v>315.02</v>
      </c>
      <c r="AA21" s="35">
        <v>525780</v>
      </c>
      <c r="AB21" s="35">
        <v>193300</v>
      </c>
      <c r="AC21" s="39">
        <v>1165524</v>
      </c>
      <c r="AD21" s="39">
        <v>7000</v>
      </c>
      <c r="AE21" s="39">
        <v>16656.5</v>
      </c>
      <c r="AF21" s="39">
        <v>548469.48</v>
      </c>
      <c r="AG21" s="39">
        <v>200697</v>
      </c>
    </row>
    <row r="22" spans="1:35">
      <c r="A22" s="271" t="s">
        <v>1210</v>
      </c>
      <c r="B22" s="271" t="s">
        <v>1212</v>
      </c>
      <c r="C22" s="271">
        <v>3628</v>
      </c>
      <c r="D22" s="271" t="s">
        <v>1232</v>
      </c>
      <c r="E22" s="137" t="s">
        <v>1232</v>
      </c>
      <c r="F22" s="38">
        <v>317087.59999999998</v>
      </c>
      <c r="G22" s="38">
        <v>0</v>
      </c>
      <c r="H22" s="38">
        <v>87127.21</v>
      </c>
      <c r="I22" s="137">
        <v>2027841.41</v>
      </c>
      <c r="J22" s="137">
        <v>589670.47</v>
      </c>
      <c r="M22" s="62">
        <v>0</v>
      </c>
      <c r="N22" s="62">
        <v>10850</v>
      </c>
      <c r="P22" s="62">
        <v>1644.71</v>
      </c>
      <c r="S22" s="137">
        <v>1775140.7</v>
      </c>
      <c r="T22" s="137">
        <v>1373222.93</v>
      </c>
      <c r="W22" s="35">
        <v>435229</v>
      </c>
      <c r="Y22" s="35">
        <v>477.7</v>
      </c>
      <c r="AA22" s="35">
        <v>954300</v>
      </c>
      <c r="AB22" s="35">
        <v>128812</v>
      </c>
      <c r="AC22" s="39">
        <v>1097278</v>
      </c>
      <c r="AE22" s="39">
        <v>9688</v>
      </c>
      <c r="AF22" s="39">
        <v>340860.82</v>
      </c>
      <c r="AG22" s="39">
        <v>210123.53</v>
      </c>
    </row>
    <row r="23" spans="1:35">
      <c r="A23" s="271" t="s">
        <v>1210</v>
      </c>
      <c r="B23" s="271" t="s">
        <v>1212</v>
      </c>
      <c r="C23" s="271">
        <v>2180</v>
      </c>
      <c r="D23" s="271" t="s">
        <v>1233</v>
      </c>
      <c r="E23" s="137" t="s">
        <v>1233</v>
      </c>
      <c r="F23" s="38">
        <v>883498.06</v>
      </c>
      <c r="G23" s="38">
        <v>0</v>
      </c>
      <c r="H23" s="38">
        <v>83431.02</v>
      </c>
      <c r="I23" s="137">
        <v>2645396.1</v>
      </c>
      <c r="J23" s="137">
        <v>263245.37</v>
      </c>
      <c r="N23" s="62">
        <v>41791</v>
      </c>
      <c r="P23" s="62">
        <v>4534.8599999999997</v>
      </c>
      <c r="S23" s="137">
        <v>3618833.23</v>
      </c>
      <c r="T23" s="137">
        <v>466379.49</v>
      </c>
      <c r="W23" s="35">
        <v>564780.06999999995</v>
      </c>
      <c r="Y23" s="35">
        <v>111390.93</v>
      </c>
      <c r="Z23" s="35">
        <v>270</v>
      </c>
      <c r="AA23" s="35">
        <v>332040</v>
      </c>
      <c r="AC23" s="39">
        <v>651862</v>
      </c>
      <c r="AF23" s="39">
        <v>451458.17</v>
      </c>
      <c r="AG23" s="39">
        <v>161128.85999999999</v>
      </c>
    </row>
    <row r="24" spans="1:35">
      <c r="A24" s="271" t="s">
        <v>1210</v>
      </c>
      <c r="B24" s="271" t="s">
        <v>1212</v>
      </c>
      <c r="C24" s="271">
        <v>2720</v>
      </c>
      <c r="D24" s="271" t="s">
        <v>1234</v>
      </c>
      <c r="E24" s="137" t="s">
        <v>1234</v>
      </c>
      <c r="F24" s="38">
        <v>370270.95</v>
      </c>
      <c r="G24" s="38">
        <v>0</v>
      </c>
      <c r="H24" s="38">
        <v>153924.35999999999</v>
      </c>
      <c r="I24" s="137">
        <v>359262.57</v>
      </c>
      <c r="J24" s="137">
        <v>413022.83</v>
      </c>
      <c r="N24" s="62">
        <v>19582</v>
      </c>
      <c r="P24" s="62">
        <v>41570.639999999999</v>
      </c>
      <c r="S24" s="137">
        <v>-689367.71</v>
      </c>
      <c r="T24" s="137">
        <v>1804328.64</v>
      </c>
      <c r="W24" s="35">
        <v>742748.34</v>
      </c>
      <c r="X24" s="35">
        <v>94600</v>
      </c>
      <c r="Y24" s="35">
        <v>232.54</v>
      </c>
      <c r="AA24" s="35">
        <v>625560</v>
      </c>
      <c r="AB24" s="35">
        <v>556</v>
      </c>
      <c r="AC24" s="39">
        <v>713438</v>
      </c>
      <c r="AF24" s="39">
        <v>533055.22</v>
      </c>
      <c r="AG24" s="39">
        <v>96836.52</v>
      </c>
    </row>
    <row r="25" spans="1:35">
      <c r="A25" s="271" t="s">
        <v>1210</v>
      </c>
      <c r="B25" s="271" t="s">
        <v>1212</v>
      </c>
      <c r="C25" s="271">
        <v>6257</v>
      </c>
      <c r="D25" s="271" t="s">
        <v>1235</v>
      </c>
      <c r="E25" s="137" t="s">
        <v>1235</v>
      </c>
      <c r="F25" s="38">
        <v>509216.68</v>
      </c>
      <c r="G25" s="38">
        <v>4560</v>
      </c>
      <c r="H25" s="38">
        <v>528022.51</v>
      </c>
      <c r="I25" s="137">
        <v>498932.98</v>
      </c>
      <c r="J25" s="137">
        <v>197512.22</v>
      </c>
      <c r="M25" s="62">
        <v>0</v>
      </c>
      <c r="N25" s="62">
        <v>48626</v>
      </c>
      <c r="P25" s="62">
        <v>5050.26</v>
      </c>
      <c r="S25" s="137">
        <v>-91506.5</v>
      </c>
      <c r="T25" s="137">
        <v>1601555.91</v>
      </c>
      <c r="W25" s="35">
        <v>1247515.8500000001</v>
      </c>
      <c r="AA25" s="35">
        <v>592650</v>
      </c>
      <c r="AC25" s="39">
        <v>958762</v>
      </c>
      <c r="AE25" s="39">
        <v>11054.05</v>
      </c>
      <c r="AF25" s="39">
        <v>532186.06000000006</v>
      </c>
      <c r="AG25" s="39">
        <v>163645.01999999999</v>
      </c>
    </row>
    <row r="26" spans="1:35">
      <c r="A26" s="271" t="s">
        <v>1210</v>
      </c>
      <c r="B26" s="271" t="s">
        <v>1212</v>
      </c>
      <c r="C26" s="271">
        <v>5202</v>
      </c>
      <c r="D26" s="271" t="s">
        <v>1236</v>
      </c>
      <c r="E26" s="137" t="s">
        <v>1236</v>
      </c>
      <c r="F26" s="38">
        <v>591614.4</v>
      </c>
      <c r="G26" s="38">
        <v>0</v>
      </c>
      <c r="H26" s="38">
        <v>98386.18</v>
      </c>
      <c r="I26" s="137">
        <v>133077.28</v>
      </c>
      <c r="J26" s="137">
        <v>315997.71000000002</v>
      </c>
      <c r="M26" s="62">
        <v>0</v>
      </c>
      <c r="N26" s="62">
        <v>5700</v>
      </c>
      <c r="P26" s="62">
        <v>173471.56</v>
      </c>
      <c r="S26" s="137">
        <v>-262604.89</v>
      </c>
      <c r="T26" s="137">
        <v>1188537.31</v>
      </c>
      <c r="W26" s="35">
        <v>1109932.44</v>
      </c>
      <c r="X26" s="35">
        <v>182400</v>
      </c>
      <c r="Y26" s="35">
        <v>725</v>
      </c>
      <c r="Z26" s="35">
        <v>5595</v>
      </c>
      <c r="AA26" s="35">
        <v>734850</v>
      </c>
      <c r="AB26" s="35">
        <v>33</v>
      </c>
      <c r="AC26" s="39">
        <v>1133725</v>
      </c>
      <c r="AE26" s="39">
        <v>1680</v>
      </c>
      <c r="AF26" s="39">
        <v>756449.72</v>
      </c>
      <c r="AG26" s="39">
        <v>107709.13</v>
      </c>
    </row>
    <row r="27" spans="1:35">
      <c r="A27" s="271" t="s">
        <v>1210</v>
      </c>
      <c r="B27" s="271" t="s">
        <v>1212</v>
      </c>
      <c r="C27" s="271">
        <v>2753</v>
      </c>
      <c r="D27" s="271" t="s">
        <v>1237</v>
      </c>
      <c r="E27" s="137" t="s">
        <v>1237</v>
      </c>
      <c r="F27" s="38">
        <v>345392.14</v>
      </c>
      <c r="G27" s="38">
        <v>0</v>
      </c>
      <c r="H27" s="38">
        <v>145380.04999999999</v>
      </c>
      <c r="I27" s="137">
        <v>792680.56</v>
      </c>
      <c r="J27" s="137">
        <v>479815.71</v>
      </c>
      <c r="N27" s="62">
        <v>46254</v>
      </c>
      <c r="P27" s="62">
        <v>96500.11</v>
      </c>
      <c r="S27" s="137">
        <v>-1582279.25</v>
      </c>
      <c r="T27" s="137">
        <v>3378480.39</v>
      </c>
      <c r="W27" s="35">
        <v>710744.8</v>
      </c>
      <c r="Y27" s="35">
        <v>450.97</v>
      </c>
      <c r="AA27" s="35">
        <v>690810</v>
      </c>
      <c r="AC27" s="39">
        <v>824986</v>
      </c>
      <c r="AE27" s="39">
        <v>1950</v>
      </c>
      <c r="AF27" s="39">
        <v>458993.21</v>
      </c>
      <c r="AG27" s="39">
        <v>291763.34999999998</v>
      </c>
    </row>
    <row r="28" spans="1:35">
      <c r="A28" s="271" t="s">
        <v>1210</v>
      </c>
      <c r="B28" s="271" t="s">
        <v>1212</v>
      </c>
      <c r="C28" s="271">
        <v>2931</v>
      </c>
      <c r="D28" s="271" t="s">
        <v>1238</v>
      </c>
      <c r="E28" s="137" t="s">
        <v>1238</v>
      </c>
      <c r="F28" s="38">
        <v>108018.07</v>
      </c>
      <c r="G28" s="38">
        <v>0</v>
      </c>
      <c r="H28" s="38">
        <v>26470.34</v>
      </c>
      <c r="I28" s="137">
        <v>3542266.44</v>
      </c>
      <c r="J28" s="137">
        <v>336856.91</v>
      </c>
      <c r="N28" s="62">
        <v>21222</v>
      </c>
      <c r="P28" s="62">
        <v>35494.99</v>
      </c>
      <c r="S28" s="137">
        <v>-436482.16</v>
      </c>
      <c r="T28" s="137">
        <v>4652638.84</v>
      </c>
      <c r="W28" s="35">
        <v>309578.03000000003</v>
      </c>
      <c r="Y28" s="35">
        <v>248.65</v>
      </c>
      <c r="AA28" s="35">
        <v>484200</v>
      </c>
      <c r="AB28" s="35">
        <v>38027</v>
      </c>
      <c r="AC28" s="39">
        <v>608414</v>
      </c>
      <c r="AE28" s="39">
        <v>3820</v>
      </c>
      <c r="AF28" s="39">
        <v>332034.82</v>
      </c>
      <c r="AG28" s="39">
        <v>147046.76999999999</v>
      </c>
    </row>
    <row r="29" spans="1:35">
      <c r="A29" s="271" t="s">
        <v>1240</v>
      </c>
      <c r="B29" s="271" t="s">
        <v>1241</v>
      </c>
      <c r="C29" s="271">
        <v>4011</v>
      </c>
      <c r="D29" s="271" t="s">
        <v>1243</v>
      </c>
      <c r="E29" s="137" t="s">
        <v>1243</v>
      </c>
      <c r="F29" s="38">
        <v>400964.43</v>
      </c>
      <c r="G29" s="38">
        <v>0</v>
      </c>
      <c r="H29" s="38">
        <v>30586.65</v>
      </c>
      <c r="I29" s="137">
        <v>2562659.31</v>
      </c>
      <c r="J29" s="137">
        <v>217233.3</v>
      </c>
      <c r="N29" s="62">
        <v>11635.05</v>
      </c>
      <c r="P29" s="62">
        <v>150000</v>
      </c>
      <c r="S29" s="137">
        <v>-883846.74</v>
      </c>
      <c r="T29" s="137">
        <v>3908830.71</v>
      </c>
      <c r="U29" s="35">
        <v>301</v>
      </c>
      <c r="V29" s="35">
        <v>508.7</v>
      </c>
      <c r="W29" s="35">
        <v>330</v>
      </c>
      <c r="X29" s="35">
        <v>302000</v>
      </c>
      <c r="Y29" s="35">
        <v>128.31</v>
      </c>
      <c r="AA29" s="35">
        <v>1045000</v>
      </c>
      <c r="AB29" s="35">
        <v>809403.24</v>
      </c>
      <c r="AC29" s="39">
        <v>1643866</v>
      </c>
      <c r="AE29" s="39">
        <v>42602</v>
      </c>
      <c r="AF29" s="39">
        <v>285005.02</v>
      </c>
      <c r="AG29" s="39">
        <v>161373.56</v>
      </c>
    </row>
    <row r="30" spans="1:35">
      <c r="A30" s="271" t="s">
        <v>1240</v>
      </c>
      <c r="B30" s="271" t="s">
        <v>1241</v>
      </c>
      <c r="C30" s="271">
        <v>5215</v>
      </c>
      <c r="D30" s="271" t="s">
        <v>1244</v>
      </c>
      <c r="E30" s="137" t="s">
        <v>1244</v>
      </c>
      <c r="F30" s="38">
        <v>813880.07</v>
      </c>
      <c r="G30" s="38">
        <v>62352</v>
      </c>
      <c r="H30" s="38">
        <v>71077.460000000006</v>
      </c>
      <c r="I30" s="137">
        <v>1120896</v>
      </c>
      <c r="J30" s="137">
        <v>315623</v>
      </c>
      <c r="P30" s="62">
        <v>334517</v>
      </c>
      <c r="S30" s="137">
        <v>-2078196.93</v>
      </c>
      <c r="T30" s="137">
        <v>3967213.3</v>
      </c>
      <c r="W30" s="35">
        <v>607510.66</v>
      </c>
      <c r="X30" s="35">
        <v>230000</v>
      </c>
      <c r="Y30" s="35">
        <v>737.99</v>
      </c>
      <c r="AA30" s="35">
        <v>1161270</v>
      </c>
      <c r="AB30" s="35">
        <v>325483</v>
      </c>
      <c r="AC30" s="39">
        <v>1450170</v>
      </c>
      <c r="AE30" s="39">
        <v>10740</v>
      </c>
      <c r="AF30" s="39">
        <v>600148.49</v>
      </c>
      <c r="AG30" s="39">
        <v>103648</v>
      </c>
    </row>
    <row r="31" spans="1:35">
      <c r="A31" s="271" t="s">
        <v>1240</v>
      </c>
      <c r="B31" s="271" t="s">
        <v>1241</v>
      </c>
      <c r="C31" s="271">
        <v>2879</v>
      </c>
      <c r="D31" s="271" t="s">
        <v>1245</v>
      </c>
      <c r="E31" s="137" t="s">
        <v>1245</v>
      </c>
      <c r="F31" s="38">
        <v>458788.95</v>
      </c>
      <c r="G31" s="38">
        <v>0</v>
      </c>
      <c r="H31" s="38">
        <v>20704</v>
      </c>
      <c r="I31" s="137">
        <v>144449.26999999999</v>
      </c>
      <c r="J31" s="137">
        <v>350348.81</v>
      </c>
      <c r="P31" s="62">
        <v>44854</v>
      </c>
      <c r="S31" s="137">
        <v>-770836.77</v>
      </c>
      <c r="T31" s="137">
        <v>1728640.99</v>
      </c>
      <c r="W31" s="35">
        <v>697200.69</v>
      </c>
      <c r="Y31" s="35">
        <v>742.83</v>
      </c>
      <c r="AA31" s="35">
        <v>652380</v>
      </c>
      <c r="AB31" s="35">
        <v>46029</v>
      </c>
      <c r="AC31" s="39">
        <v>777339</v>
      </c>
      <c r="AE31" s="39">
        <v>12565</v>
      </c>
      <c r="AF31" s="39">
        <v>486708.93</v>
      </c>
      <c r="AG31" s="39">
        <v>138106.78</v>
      </c>
      <c r="AI31" s="39">
        <v>10000</v>
      </c>
    </row>
    <row r="32" spans="1:35">
      <c r="A32" s="271" t="s">
        <v>1240</v>
      </c>
      <c r="B32" s="271" t="s">
        <v>1241</v>
      </c>
      <c r="C32" s="271">
        <v>3429</v>
      </c>
      <c r="D32" s="271" t="s">
        <v>1246</v>
      </c>
      <c r="E32" s="137" t="s">
        <v>1246</v>
      </c>
      <c r="F32" s="38">
        <v>759880.22</v>
      </c>
      <c r="G32" s="38">
        <v>0</v>
      </c>
      <c r="H32" s="38">
        <v>30327.05</v>
      </c>
      <c r="I32" s="137">
        <v>151709.9</v>
      </c>
      <c r="J32" s="137">
        <v>220171.77</v>
      </c>
      <c r="P32" s="62">
        <v>117350.42</v>
      </c>
      <c r="S32" s="137">
        <v>-1487889.74</v>
      </c>
      <c r="T32" s="137">
        <v>2399403.2599999998</v>
      </c>
      <c r="W32" s="35">
        <v>591196</v>
      </c>
      <c r="AB32" s="35">
        <v>148131.66</v>
      </c>
      <c r="AC32" s="39">
        <v>287925.75</v>
      </c>
      <c r="AD32" s="39">
        <v>3120</v>
      </c>
      <c r="AE32" s="39">
        <v>28086</v>
      </c>
      <c r="AF32" s="39">
        <v>135950.79</v>
      </c>
      <c r="AG32" s="39">
        <v>151020.12</v>
      </c>
    </row>
    <row r="33" spans="1:35">
      <c r="A33" s="271" t="s">
        <v>1240</v>
      </c>
      <c r="B33" s="271" t="s">
        <v>1241</v>
      </c>
      <c r="C33" s="271">
        <v>4031</v>
      </c>
      <c r="D33" s="271" t="s">
        <v>1247</v>
      </c>
      <c r="E33" s="137" t="s">
        <v>1247</v>
      </c>
      <c r="F33" s="38">
        <v>365051.68</v>
      </c>
      <c r="G33" s="38">
        <v>32964.74</v>
      </c>
      <c r="H33" s="38">
        <v>67870.850000000006</v>
      </c>
      <c r="I33" s="137">
        <v>11494681.1</v>
      </c>
      <c r="J33" s="137">
        <v>379776.98</v>
      </c>
      <c r="P33" s="62">
        <v>84666.26</v>
      </c>
      <c r="S33" s="137">
        <v>10155899.41</v>
      </c>
      <c r="T33" s="137">
        <v>2042047.88</v>
      </c>
      <c r="W33" s="35">
        <v>962491.9</v>
      </c>
      <c r="X33" s="35">
        <v>175000</v>
      </c>
      <c r="Y33" s="35">
        <v>438.37</v>
      </c>
      <c r="AA33" s="35">
        <v>598440</v>
      </c>
      <c r="AB33" s="35">
        <v>24000</v>
      </c>
      <c r="AC33" s="39">
        <v>1153084</v>
      </c>
      <c r="AE33" s="39">
        <v>40763.5</v>
      </c>
      <c r="AF33" s="39">
        <v>366911.1</v>
      </c>
      <c r="AG33" s="39">
        <v>141879.87</v>
      </c>
    </row>
    <row r="34" spans="1:35">
      <c r="A34" s="271" t="s">
        <v>1240</v>
      </c>
      <c r="B34" s="271" t="s">
        <v>1241</v>
      </c>
      <c r="C34" s="271">
        <v>4404</v>
      </c>
      <c r="D34" s="271" t="s">
        <v>1248</v>
      </c>
      <c r="E34" s="137" t="s">
        <v>1248</v>
      </c>
      <c r="F34" s="38">
        <v>157580.29999999999</v>
      </c>
      <c r="G34" s="38">
        <v>0</v>
      </c>
      <c r="H34" s="38">
        <v>126459.81</v>
      </c>
      <c r="I34" s="137">
        <v>2289846.4900000002</v>
      </c>
      <c r="J34" s="137">
        <v>145142.99</v>
      </c>
      <c r="P34" s="62">
        <v>0</v>
      </c>
      <c r="S34" s="137">
        <v>800590.79</v>
      </c>
      <c r="T34" s="137">
        <v>2109112.34</v>
      </c>
      <c r="W34" s="35">
        <v>566691.87</v>
      </c>
      <c r="Y34" s="35">
        <v>1334.45</v>
      </c>
      <c r="AA34" s="35">
        <v>941850</v>
      </c>
      <c r="AB34" s="35">
        <v>322390</v>
      </c>
      <c r="AC34" s="39">
        <v>1385036</v>
      </c>
      <c r="AD34" s="39">
        <v>47742</v>
      </c>
      <c r="AF34" s="39">
        <v>390162.02</v>
      </c>
      <c r="AG34" s="39">
        <v>168079.84</v>
      </c>
      <c r="AI34" s="39">
        <v>31920</v>
      </c>
    </row>
    <row r="35" spans="1:35">
      <c r="A35" s="271" t="s">
        <v>1240</v>
      </c>
      <c r="B35" s="271" t="s">
        <v>1241</v>
      </c>
      <c r="C35" s="271">
        <v>2133</v>
      </c>
      <c r="D35" s="271" t="s">
        <v>1249</v>
      </c>
      <c r="E35" s="137" t="s">
        <v>1249</v>
      </c>
      <c r="F35" s="38">
        <v>375268.46</v>
      </c>
      <c r="G35" s="38">
        <v>0</v>
      </c>
      <c r="H35" s="38">
        <v>63884.22</v>
      </c>
      <c r="I35" s="137">
        <v>2453181.88</v>
      </c>
      <c r="J35" s="137">
        <v>133990.39000000001</v>
      </c>
      <c r="P35" s="62">
        <v>69244</v>
      </c>
      <c r="S35" s="137">
        <v>1088573.82</v>
      </c>
      <c r="T35" s="137">
        <v>2000000</v>
      </c>
      <c r="V35" s="35">
        <v>783.44</v>
      </c>
      <c r="W35" s="35">
        <v>564525.66</v>
      </c>
      <c r="AA35" s="35">
        <v>44780</v>
      </c>
      <c r="AB35" s="35">
        <v>12700</v>
      </c>
      <c r="AC35" s="39">
        <v>239550</v>
      </c>
      <c r="AE35" s="39">
        <v>15644</v>
      </c>
      <c r="AF35" s="39">
        <v>356701.57</v>
      </c>
      <c r="AG35" s="39">
        <v>132386.4</v>
      </c>
      <c r="AI35" s="39">
        <v>10000</v>
      </c>
    </row>
    <row r="36" spans="1:35">
      <c r="A36" s="271" t="s">
        <v>1240</v>
      </c>
      <c r="B36" s="271" t="s">
        <v>1241</v>
      </c>
      <c r="C36" s="271">
        <v>2756</v>
      </c>
      <c r="D36" s="271" t="s">
        <v>1250</v>
      </c>
      <c r="E36" s="137" t="s">
        <v>1250</v>
      </c>
      <c r="F36" s="38">
        <v>429059.96</v>
      </c>
      <c r="G36" s="38">
        <v>0</v>
      </c>
      <c r="H36" s="38">
        <v>160604.79999999999</v>
      </c>
      <c r="I36" s="137">
        <v>1384628.15</v>
      </c>
      <c r="J36" s="137">
        <v>113953.37</v>
      </c>
      <c r="P36" s="62">
        <v>39600</v>
      </c>
      <c r="T36" s="137">
        <v>2067007.72</v>
      </c>
      <c r="W36" s="35">
        <v>781034.12</v>
      </c>
      <c r="X36" s="35">
        <v>4000</v>
      </c>
      <c r="Y36" s="35">
        <v>782.52</v>
      </c>
      <c r="AB36" s="35">
        <v>33</v>
      </c>
      <c r="AC36" s="39">
        <v>226364</v>
      </c>
      <c r="AE36" s="39">
        <v>37496</v>
      </c>
      <c r="AF36" s="39">
        <v>438593.3</v>
      </c>
      <c r="AG36" s="39">
        <v>101757.78</v>
      </c>
    </row>
    <row r="37" spans="1:35">
      <c r="A37" s="271" t="s">
        <v>1240</v>
      </c>
      <c r="B37" s="271" t="s">
        <v>1241</v>
      </c>
      <c r="C37" s="271">
        <v>2482</v>
      </c>
      <c r="D37" s="271" t="s">
        <v>1251</v>
      </c>
      <c r="E37" s="137" t="s">
        <v>1251</v>
      </c>
      <c r="F37" s="38">
        <v>564828.34</v>
      </c>
      <c r="G37" s="38">
        <v>15924.19</v>
      </c>
      <c r="H37" s="38">
        <v>102882.73</v>
      </c>
      <c r="I37" s="137">
        <v>678405.53</v>
      </c>
      <c r="J37" s="137">
        <v>68098.210000000006</v>
      </c>
      <c r="N37" s="62">
        <v>-2700</v>
      </c>
      <c r="P37" s="62">
        <v>86796.21</v>
      </c>
      <c r="S37" s="137">
        <v>-1405695.55</v>
      </c>
      <c r="T37" s="137">
        <v>2721924.84</v>
      </c>
      <c r="W37" s="35">
        <v>299646.21000000002</v>
      </c>
      <c r="AA37" s="35">
        <v>909000</v>
      </c>
      <c r="AB37" s="35">
        <v>628247.49</v>
      </c>
      <c r="AC37" s="39">
        <v>1213989</v>
      </c>
      <c r="AF37" s="39">
        <v>486834.6</v>
      </c>
      <c r="AG37" s="39">
        <v>106256.6</v>
      </c>
    </row>
    <row r="38" spans="1:35">
      <c r="A38" s="271" t="s">
        <v>1253</v>
      </c>
      <c r="B38" s="271" t="s">
        <v>1254</v>
      </c>
      <c r="C38" s="271">
        <v>3608</v>
      </c>
      <c r="D38" s="271" t="s">
        <v>1256</v>
      </c>
      <c r="E38" s="137" t="s">
        <v>1256</v>
      </c>
      <c r="F38" s="38">
        <v>461299.51</v>
      </c>
      <c r="G38" s="38">
        <v>0</v>
      </c>
      <c r="H38" s="38">
        <v>82598.14</v>
      </c>
      <c r="I38" s="137">
        <v>3</v>
      </c>
      <c r="J38" s="137">
        <v>83889.41</v>
      </c>
      <c r="N38" s="62">
        <v>57275</v>
      </c>
      <c r="P38" s="62">
        <v>53288</v>
      </c>
      <c r="R38" s="137">
        <v>109826.84</v>
      </c>
      <c r="S38" s="137">
        <v>-800365.28</v>
      </c>
      <c r="T38" s="137">
        <v>1153430.04</v>
      </c>
      <c r="W38" s="35">
        <v>513234.34</v>
      </c>
      <c r="X38" s="35">
        <v>159990</v>
      </c>
      <c r="Y38" s="35">
        <v>821.89</v>
      </c>
      <c r="AA38" s="35">
        <v>781890</v>
      </c>
      <c r="AB38" s="35">
        <v>76500</v>
      </c>
      <c r="AC38" s="39">
        <v>1095885</v>
      </c>
      <c r="AE38" s="39">
        <v>18577</v>
      </c>
      <c r="AF38" s="39">
        <v>299260.03999999998</v>
      </c>
      <c r="AG38" s="39">
        <v>64378.73</v>
      </c>
    </row>
    <row r="39" spans="1:35">
      <c r="A39" s="271" t="s">
        <v>1253</v>
      </c>
      <c r="B39" s="271" t="s">
        <v>1254</v>
      </c>
      <c r="C39" s="271">
        <v>4330</v>
      </c>
      <c r="D39" s="271" t="s">
        <v>1257</v>
      </c>
      <c r="E39" s="137" t="s">
        <v>1257</v>
      </c>
      <c r="F39" s="38">
        <v>316044.37</v>
      </c>
      <c r="G39" s="38">
        <v>0</v>
      </c>
      <c r="H39" s="38">
        <v>108391.7</v>
      </c>
      <c r="I39" s="137">
        <v>-256812.46</v>
      </c>
      <c r="J39" s="137">
        <v>205372.13</v>
      </c>
      <c r="N39" s="62">
        <v>121250</v>
      </c>
      <c r="P39" s="62">
        <v>57917.73</v>
      </c>
      <c r="R39" s="137">
        <v>-2304521.69</v>
      </c>
      <c r="S39" s="137">
        <v>-200597.9</v>
      </c>
      <c r="T39" s="137">
        <v>2737074.7</v>
      </c>
      <c r="W39" s="35">
        <v>535476.06999999995</v>
      </c>
      <c r="X39" s="35">
        <v>175148</v>
      </c>
      <c r="Y39" s="35">
        <v>219.94</v>
      </c>
      <c r="AA39" s="35">
        <v>691380</v>
      </c>
      <c r="AB39" s="35">
        <v>28000</v>
      </c>
      <c r="AC39" s="39">
        <v>862092</v>
      </c>
      <c r="AE39" s="39">
        <v>35254</v>
      </c>
      <c r="AF39" s="39">
        <v>373772.75</v>
      </c>
      <c r="AG39" s="39">
        <v>197232.36</v>
      </c>
    </row>
    <row r="40" spans="1:35">
      <c r="A40" s="271" t="s">
        <v>1253</v>
      </c>
      <c r="B40" s="271" t="s">
        <v>1254</v>
      </c>
      <c r="C40" s="271">
        <v>1035</v>
      </c>
      <c r="D40" s="271" t="s">
        <v>1258</v>
      </c>
      <c r="E40" s="137" t="s">
        <v>1258</v>
      </c>
      <c r="F40" s="38">
        <v>550493.51</v>
      </c>
      <c r="G40" s="38">
        <v>0</v>
      </c>
      <c r="H40" s="38">
        <v>93025.91</v>
      </c>
      <c r="I40" s="137">
        <v>280252.07</v>
      </c>
      <c r="J40" s="137">
        <v>182691.55</v>
      </c>
      <c r="N40" s="62">
        <v>6300</v>
      </c>
      <c r="P40" s="62">
        <v>10458.31</v>
      </c>
      <c r="S40" s="137">
        <v>-624425.54</v>
      </c>
      <c r="T40" s="137">
        <v>1656318.18</v>
      </c>
      <c r="W40" s="35">
        <v>408244.3</v>
      </c>
      <c r="X40" s="35">
        <v>44770</v>
      </c>
      <c r="Y40" s="35">
        <v>955.7</v>
      </c>
      <c r="AA40" s="35">
        <v>868830</v>
      </c>
      <c r="AB40" s="35">
        <v>18000</v>
      </c>
      <c r="AC40" s="39">
        <v>952110</v>
      </c>
      <c r="AD40" s="39">
        <v>4330</v>
      </c>
      <c r="AE40" s="39">
        <v>9660</v>
      </c>
      <c r="AF40" s="39">
        <v>211559.1</v>
      </c>
      <c r="AG40" s="39">
        <v>105328.81</v>
      </c>
    </row>
    <row r="41" spans="1:35">
      <c r="A41" s="271" t="s">
        <v>1253</v>
      </c>
      <c r="B41" s="271" t="s">
        <v>1254</v>
      </c>
      <c r="C41" s="271">
        <v>2157</v>
      </c>
      <c r="D41" s="271" t="s">
        <v>1259</v>
      </c>
      <c r="E41" s="137" t="s">
        <v>1259</v>
      </c>
      <c r="F41" s="38">
        <v>161806.48000000001</v>
      </c>
      <c r="G41" s="38">
        <v>0</v>
      </c>
      <c r="H41" s="38">
        <v>39185.31</v>
      </c>
      <c r="I41" s="137">
        <v>250518.62</v>
      </c>
      <c r="J41" s="137">
        <v>50476.28</v>
      </c>
      <c r="N41" s="62">
        <v>259154</v>
      </c>
      <c r="P41" s="62">
        <v>23886.080000000002</v>
      </c>
      <c r="S41" s="137">
        <v>-359671.78</v>
      </c>
      <c r="T41" s="137">
        <v>1118559.83</v>
      </c>
      <c r="W41" s="35">
        <v>417093.01</v>
      </c>
      <c r="X41" s="35">
        <v>51580</v>
      </c>
      <c r="AA41" s="35">
        <v>1084740</v>
      </c>
      <c r="AB41" s="35">
        <v>52500</v>
      </c>
      <c r="AC41" s="39">
        <v>1317416</v>
      </c>
      <c r="AE41" s="39">
        <v>27304</v>
      </c>
      <c r="AF41" s="39">
        <v>684172.47</v>
      </c>
      <c r="AG41" s="39">
        <v>114661.98</v>
      </c>
      <c r="AI41" s="39">
        <v>2300</v>
      </c>
    </row>
    <row r="42" spans="1:35">
      <c r="A42" s="271" t="s">
        <v>1253</v>
      </c>
      <c r="B42" s="271" t="s">
        <v>1254</v>
      </c>
      <c r="C42" s="271">
        <v>2614</v>
      </c>
      <c r="D42" s="271" t="s">
        <v>1260</v>
      </c>
      <c r="E42" s="137" t="s">
        <v>1260</v>
      </c>
      <c r="F42" s="38">
        <v>237620.92</v>
      </c>
      <c r="G42" s="38">
        <v>0</v>
      </c>
      <c r="H42" s="38">
        <v>685678.3</v>
      </c>
      <c r="I42" s="137">
        <v>-367005.28</v>
      </c>
      <c r="J42" s="137">
        <v>13197.45</v>
      </c>
      <c r="M42" s="62">
        <v>150000</v>
      </c>
      <c r="N42" s="62">
        <v>29755</v>
      </c>
      <c r="P42" s="62">
        <v>30200</v>
      </c>
      <c r="S42" s="137">
        <v>-929415.84</v>
      </c>
      <c r="T42" s="137">
        <v>1381244.13</v>
      </c>
      <c r="W42" s="35">
        <v>506187.34</v>
      </c>
      <c r="X42" s="35">
        <v>65300</v>
      </c>
      <c r="Y42" s="35">
        <v>305.94</v>
      </c>
      <c r="AA42" s="35">
        <v>866970</v>
      </c>
      <c r="AC42" s="39">
        <v>1030573</v>
      </c>
      <c r="AE42" s="39">
        <v>27764</v>
      </c>
      <c r="AF42" s="39">
        <v>342398.04</v>
      </c>
      <c r="AG42" s="39">
        <v>130320.14</v>
      </c>
    </row>
    <row r="43" spans="1:35">
      <c r="A43" s="271" t="s">
        <v>1253</v>
      </c>
      <c r="B43" s="271" t="s">
        <v>1254</v>
      </c>
      <c r="C43" s="271">
        <v>2353</v>
      </c>
      <c r="D43" s="271" t="s">
        <v>1261</v>
      </c>
      <c r="E43" s="137" t="s">
        <v>1261</v>
      </c>
      <c r="F43" s="38">
        <v>475245.83</v>
      </c>
      <c r="G43" s="38">
        <v>0</v>
      </c>
      <c r="H43" s="38">
        <v>627836.53</v>
      </c>
      <c r="I43" s="137">
        <v>586508.42000000004</v>
      </c>
      <c r="J43" s="137">
        <v>-48609.17</v>
      </c>
      <c r="N43" s="62">
        <v>144138</v>
      </c>
      <c r="P43" s="62">
        <v>868</v>
      </c>
      <c r="S43" s="137">
        <v>226261.86</v>
      </c>
      <c r="T43" s="137">
        <v>1240631.49</v>
      </c>
      <c r="W43" s="35">
        <v>517258.8</v>
      </c>
      <c r="X43" s="35">
        <v>203750</v>
      </c>
      <c r="Y43" s="35">
        <v>754.49</v>
      </c>
      <c r="AA43" s="35">
        <v>989255</v>
      </c>
      <c r="AC43" s="39">
        <v>1163949</v>
      </c>
      <c r="AE43" s="39">
        <v>12268</v>
      </c>
      <c r="AF43" s="39">
        <v>308302.82</v>
      </c>
      <c r="AG43" s="39">
        <v>197416.21</v>
      </c>
    </row>
    <row r="44" spans="1:35">
      <c r="A44" s="271" t="s">
        <v>1253</v>
      </c>
      <c r="B44" s="271" t="s">
        <v>1254</v>
      </c>
      <c r="C44" s="271">
        <v>2077</v>
      </c>
      <c r="D44" s="271" t="s">
        <v>1262</v>
      </c>
      <c r="E44" s="137" t="s">
        <v>1262</v>
      </c>
      <c r="F44" s="38">
        <v>364335.43</v>
      </c>
      <c r="G44" s="38">
        <v>100000</v>
      </c>
      <c r="H44" s="38">
        <v>404813.26</v>
      </c>
      <c r="I44" s="137">
        <v>32988.5</v>
      </c>
      <c r="J44" s="137">
        <v>30962.84</v>
      </c>
      <c r="M44" s="62">
        <v>100000</v>
      </c>
      <c r="N44" s="62">
        <v>153325</v>
      </c>
      <c r="P44" s="62">
        <v>55303.09</v>
      </c>
      <c r="S44" s="137">
        <v>-2267212.61</v>
      </c>
      <c r="T44" s="137">
        <v>2770050.54</v>
      </c>
      <c r="W44" s="35">
        <v>440636.07</v>
      </c>
      <c r="X44" s="35">
        <v>117200</v>
      </c>
      <c r="Y44" s="35">
        <v>1366.15</v>
      </c>
      <c r="AC44" s="39">
        <v>154662</v>
      </c>
      <c r="AD44" s="39">
        <v>11800</v>
      </c>
      <c r="AE44" s="39">
        <v>9580</v>
      </c>
      <c r="AF44" s="39">
        <v>244968.33</v>
      </c>
      <c r="AG44" s="39">
        <v>16557.88</v>
      </c>
    </row>
    <row r="45" spans="1:35">
      <c r="A45" s="271" t="s">
        <v>1253</v>
      </c>
      <c r="B45" s="271" t="s">
        <v>1254</v>
      </c>
      <c r="C45" s="271">
        <v>2893</v>
      </c>
      <c r="D45" s="271" t="s">
        <v>1263</v>
      </c>
      <c r="E45" s="137" t="s">
        <v>1263</v>
      </c>
      <c r="F45" s="38">
        <v>408367.94</v>
      </c>
      <c r="G45" s="38">
        <v>0</v>
      </c>
      <c r="H45" s="38">
        <v>47869.64</v>
      </c>
      <c r="I45" s="137">
        <v>45097.31</v>
      </c>
      <c r="J45" s="137">
        <v>241182</v>
      </c>
      <c r="N45" s="62">
        <v>8540</v>
      </c>
      <c r="P45" s="62">
        <v>34758.449999999997</v>
      </c>
      <c r="R45" s="137">
        <v>16660.38</v>
      </c>
      <c r="S45" s="137">
        <v>-1534305.91</v>
      </c>
      <c r="T45" s="137">
        <v>2356118.79</v>
      </c>
      <c r="W45" s="35">
        <v>431589.75</v>
      </c>
      <c r="X45" s="35">
        <v>83600</v>
      </c>
      <c r="Y45" s="35">
        <v>1181.31</v>
      </c>
      <c r="AA45" s="35">
        <v>1015200</v>
      </c>
      <c r="AB45" s="35">
        <v>4000</v>
      </c>
      <c r="AC45" s="39">
        <v>1109131</v>
      </c>
      <c r="AD45" s="39">
        <v>7200</v>
      </c>
      <c r="AE45" s="39">
        <v>6164</v>
      </c>
      <c r="AF45" s="39">
        <v>358758.6</v>
      </c>
      <c r="AG45" s="39">
        <v>40072.28</v>
      </c>
      <c r="AI45" s="39">
        <v>153500</v>
      </c>
    </row>
    <row r="46" spans="1:35">
      <c r="A46" s="271" t="s">
        <v>1253</v>
      </c>
      <c r="B46" s="271" t="s">
        <v>1254</v>
      </c>
      <c r="C46" s="271">
        <v>2053</v>
      </c>
      <c r="D46" s="271" t="s">
        <v>1264</v>
      </c>
      <c r="E46" s="137" t="s">
        <v>1264</v>
      </c>
      <c r="F46" s="38">
        <v>192835.6</v>
      </c>
      <c r="G46" s="38">
        <v>11300</v>
      </c>
      <c r="H46" s="38">
        <v>65020.17</v>
      </c>
      <c r="I46" s="137">
        <v>310564.46999999997</v>
      </c>
      <c r="J46" s="137">
        <v>225224.42</v>
      </c>
      <c r="N46" s="62">
        <v>72530</v>
      </c>
      <c r="O46" s="62">
        <v>2589</v>
      </c>
      <c r="P46" s="62">
        <v>29173.34</v>
      </c>
      <c r="R46" s="137">
        <v>-341908.85</v>
      </c>
      <c r="S46" s="137">
        <v>-954871.91</v>
      </c>
      <c r="T46" s="137">
        <v>1990390.15</v>
      </c>
      <c r="W46" s="35">
        <v>482702.51</v>
      </c>
      <c r="X46" s="35">
        <v>86500</v>
      </c>
      <c r="Y46" s="35">
        <v>228.78</v>
      </c>
      <c r="AA46" s="35">
        <v>647040</v>
      </c>
      <c r="AC46" s="39">
        <v>730523</v>
      </c>
      <c r="AD46" s="39">
        <v>19845</v>
      </c>
      <c r="AE46" s="39">
        <v>5818</v>
      </c>
      <c r="AF46" s="39">
        <v>341522.1</v>
      </c>
      <c r="AG46" s="39">
        <v>111720.26</v>
      </c>
    </row>
    <row r="47" spans="1:35">
      <c r="A47" s="271" t="s">
        <v>1253</v>
      </c>
      <c r="B47" s="271" t="s">
        <v>1254</v>
      </c>
      <c r="C47" s="271">
        <v>1752</v>
      </c>
      <c r="D47" s="271" t="s">
        <v>1265</v>
      </c>
      <c r="E47" s="137" t="s">
        <v>1265</v>
      </c>
      <c r="F47" s="38">
        <v>37057.410000000003</v>
      </c>
      <c r="G47" s="38">
        <v>0</v>
      </c>
      <c r="H47" s="38">
        <v>80954.28</v>
      </c>
      <c r="I47" s="137">
        <v>280487.71999999997</v>
      </c>
      <c r="J47" s="137">
        <v>46806.18</v>
      </c>
      <c r="M47" s="62">
        <v>100000</v>
      </c>
      <c r="N47" s="62">
        <v>6930</v>
      </c>
      <c r="P47" s="62">
        <v>451.7</v>
      </c>
      <c r="R47" s="137">
        <v>-319921.96999999997</v>
      </c>
      <c r="S47" s="137">
        <v>269397.42</v>
      </c>
      <c r="T47" s="137">
        <v>498635.02</v>
      </c>
      <c r="W47" s="35">
        <v>422410.89</v>
      </c>
      <c r="X47" s="35">
        <v>31750</v>
      </c>
      <c r="Y47" s="35">
        <v>416.75</v>
      </c>
      <c r="AA47" s="35">
        <v>712090</v>
      </c>
      <c r="AC47" s="39">
        <v>786731</v>
      </c>
      <c r="AD47" s="39">
        <v>10250</v>
      </c>
      <c r="AE47" s="39">
        <v>10920</v>
      </c>
      <c r="AF47" s="39">
        <v>435908.5</v>
      </c>
      <c r="AG47" s="39">
        <v>33044.720000000001</v>
      </c>
    </row>
    <row r="48" spans="1:35">
      <c r="A48" s="271" t="s">
        <v>1253</v>
      </c>
      <c r="B48" s="271" t="s">
        <v>1254</v>
      </c>
      <c r="C48" s="271">
        <v>1882</v>
      </c>
      <c r="D48" s="271" t="s">
        <v>1266</v>
      </c>
      <c r="E48" s="137" t="s">
        <v>1266</v>
      </c>
      <c r="F48" s="38">
        <v>159916.29999999999</v>
      </c>
      <c r="G48" s="38">
        <v>0</v>
      </c>
      <c r="H48" s="38">
        <v>162341.04</v>
      </c>
      <c r="I48" s="137">
        <v>3</v>
      </c>
      <c r="J48" s="137">
        <v>76661.63</v>
      </c>
      <c r="N48" s="62">
        <v>66797.5</v>
      </c>
      <c r="P48" s="62">
        <v>29450.45</v>
      </c>
      <c r="R48" s="137">
        <v>-11452.2</v>
      </c>
      <c r="S48" s="137">
        <v>-79622.94</v>
      </c>
      <c r="T48" s="137">
        <v>452082.82</v>
      </c>
      <c r="W48" s="35">
        <v>498750.52</v>
      </c>
      <c r="X48" s="35">
        <v>115000</v>
      </c>
      <c r="Y48" s="35">
        <v>486.39</v>
      </c>
      <c r="AA48" s="35">
        <v>494280</v>
      </c>
      <c r="AC48" s="39">
        <v>654817.5</v>
      </c>
      <c r="AD48" s="39">
        <v>11220</v>
      </c>
      <c r="AE48" s="39">
        <v>4578</v>
      </c>
      <c r="AF48" s="39">
        <v>470997.92</v>
      </c>
      <c r="AG48" s="39">
        <v>25237.15</v>
      </c>
    </row>
    <row r="49" spans="1:35">
      <c r="A49" s="271" t="s">
        <v>1253</v>
      </c>
      <c r="B49" s="271" t="s">
        <v>1254</v>
      </c>
      <c r="C49" s="271">
        <v>2722</v>
      </c>
      <c r="D49" s="271" t="s">
        <v>1267</v>
      </c>
      <c r="E49" s="137" t="s">
        <v>1267</v>
      </c>
      <c r="F49" s="38">
        <v>455562.94</v>
      </c>
      <c r="G49" s="38">
        <v>0</v>
      </c>
      <c r="H49" s="38">
        <v>40681.410000000003</v>
      </c>
      <c r="I49" s="137">
        <v>2905760.43</v>
      </c>
      <c r="J49" s="137">
        <v>130978.79</v>
      </c>
      <c r="N49" s="62">
        <v>124215</v>
      </c>
      <c r="P49" s="62">
        <v>600</v>
      </c>
      <c r="S49" s="137">
        <v>-1898951.05</v>
      </c>
      <c r="T49" s="137">
        <v>5378772.1500000004</v>
      </c>
      <c r="W49" s="35">
        <v>433290.64</v>
      </c>
      <c r="X49" s="35">
        <v>96020</v>
      </c>
      <c r="Y49" s="35">
        <v>1017.97</v>
      </c>
      <c r="AA49" s="35">
        <v>567300</v>
      </c>
      <c r="AB49" s="35">
        <v>18000</v>
      </c>
      <c r="AC49" s="39">
        <v>654512</v>
      </c>
      <c r="AE49" s="39">
        <v>23714</v>
      </c>
      <c r="AF49" s="39">
        <v>341445.75</v>
      </c>
      <c r="AG49" s="39">
        <v>167609.39000000001</v>
      </c>
    </row>
    <row r="50" spans="1:35">
      <c r="A50" s="271" t="s">
        <v>1253</v>
      </c>
      <c r="B50" s="271" t="s">
        <v>1254</v>
      </c>
      <c r="C50" s="271">
        <v>2744</v>
      </c>
      <c r="D50" s="271" t="s">
        <v>1268</v>
      </c>
      <c r="E50" s="137" t="s">
        <v>1268</v>
      </c>
      <c r="F50" s="38">
        <v>503109.14</v>
      </c>
      <c r="G50" s="38">
        <v>0</v>
      </c>
      <c r="H50" s="38">
        <v>569256.59</v>
      </c>
      <c r="I50" s="137">
        <v>-10783.96</v>
      </c>
      <c r="J50" s="137">
        <v>-30842.34</v>
      </c>
      <c r="N50" s="62">
        <v>102415</v>
      </c>
      <c r="P50" s="62">
        <v>28973.94</v>
      </c>
      <c r="Q50" s="137">
        <v>4586</v>
      </c>
      <c r="S50" s="137">
        <v>-892819.02</v>
      </c>
      <c r="T50" s="137">
        <v>1780248.13</v>
      </c>
      <c r="W50" s="35">
        <v>523881.84</v>
      </c>
      <c r="X50" s="35">
        <v>74598</v>
      </c>
      <c r="Y50" s="35">
        <v>1090.8699999999999</v>
      </c>
      <c r="AA50" s="35">
        <v>665748</v>
      </c>
      <c r="AC50" s="39">
        <v>826564</v>
      </c>
      <c r="AE50" s="39">
        <v>34054</v>
      </c>
      <c r="AF50" s="39">
        <v>233136.96</v>
      </c>
      <c r="AG50" s="39">
        <v>164228.37</v>
      </c>
    </row>
    <row r="51" spans="1:35">
      <c r="A51" s="271" t="s">
        <v>1253</v>
      </c>
      <c r="B51" s="271" t="s">
        <v>1254</v>
      </c>
      <c r="C51" s="271">
        <v>2659</v>
      </c>
      <c r="D51" s="271" t="s">
        <v>1269</v>
      </c>
      <c r="E51" s="137" t="s">
        <v>1269</v>
      </c>
      <c r="F51" s="38">
        <v>443392.49</v>
      </c>
      <c r="G51" s="38">
        <v>0</v>
      </c>
      <c r="H51" s="38">
        <v>250143.47</v>
      </c>
      <c r="I51" s="137">
        <v>872231.16</v>
      </c>
      <c r="J51" s="137">
        <v>271382.61</v>
      </c>
      <c r="P51" s="62">
        <v>421.5</v>
      </c>
      <c r="S51" s="137">
        <v>-761206.66</v>
      </c>
      <c r="T51" s="137">
        <v>2690789.95</v>
      </c>
      <c r="W51" s="35">
        <v>458919.19</v>
      </c>
      <c r="X51" s="35">
        <v>1200</v>
      </c>
      <c r="Y51" s="35">
        <v>1128.5999999999999</v>
      </c>
      <c r="AA51" s="35">
        <v>677020</v>
      </c>
      <c r="AB51" s="35">
        <v>406</v>
      </c>
      <c r="AC51" s="39">
        <v>736420.5</v>
      </c>
      <c r="AE51" s="39">
        <v>14694</v>
      </c>
      <c r="AF51" s="39">
        <v>364211.93</v>
      </c>
      <c r="AG51" s="39">
        <v>116202.42</v>
      </c>
    </row>
    <row r="52" spans="1:35">
      <c r="A52" s="271" t="s">
        <v>1253</v>
      </c>
      <c r="B52" s="271" t="s">
        <v>1254</v>
      </c>
      <c r="C52" s="271">
        <v>1879</v>
      </c>
      <c r="D52" s="271" t="s">
        <v>1270</v>
      </c>
      <c r="E52" s="137" t="s">
        <v>1270</v>
      </c>
      <c r="F52" s="38">
        <v>313546.71000000002</v>
      </c>
      <c r="G52" s="38">
        <v>10000</v>
      </c>
      <c r="H52" s="38">
        <v>82103.509999999995</v>
      </c>
      <c r="I52" s="137">
        <v>615931.17000000004</v>
      </c>
      <c r="J52" s="137">
        <v>8108.84</v>
      </c>
      <c r="P52" s="62">
        <v>8633.5300000000007</v>
      </c>
      <c r="S52" s="137">
        <v>-841980.72</v>
      </c>
      <c r="T52" s="137">
        <v>2057308.95</v>
      </c>
      <c r="W52" s="35">
        <v>379041.92</v>
      </c>
      <c r="Y52" s="35">
        <v>105.06</v>
      </c>
      <c r="AB52" s="35">
        <v>4000</v>
      </c>
      <c r="AC52" s="39">
        <v>67020</v>
      </c>
      <c r="AE52" s="39">
        <v>12720</v>
      </c>
      <c r="AF52" s="39">
        <v>227723.18</v>
      </c>
      <c r="AG52" s="39">
        <v>75358.33</v>
      </c>
      <c r="AI52" s="39">
        <v>194597</v>
      </c>
    </row>
    <row r="53" spans="1:35">
      <c r="A53" s="271" t="s">
        <v>1253</v>
      </c>
      <c r="B53" s="271" t="s">
        <v>1254</v>
      </c>
      <c r="C53" s="271">
        <v>2446</v>
      </c>
      <c r="D53" s="271" t="s">
        <v>1271</v>
      </c>
      <c r="E53" s="137" t="s">
        <v>1271</v>
      </c>
      <c r="F53" s="38">
        <v>134072.70000000001</v>
      </c>
      <c r="G53" s="38">
        <v>0</v>
      </c>
      <c r="H53" s="38">
        <v>306809.39</v>
      </c>
      <c r="I53" s="137">
        <v>130431.2</v>
      </c>
      <c r="J53" s="137">
        <v>164660.35</v>
      </c>
      <c r="P53" s="62">
        <v>30396.240000000002</v>
      </c>
      <c r="S53" s="137">
        <v>-1197597.3400000001</v>
      </c>
      <c r="T53" s="137">
        <v>1988049.06</v>
      </c>
      <c r="W53" s="35">
        <v>473551.79</v>
      </c>
      <c r="Y53" s="35">
        <v>516.4</v>
      </c>
      <c r="AA53" s="35">
        <v>743760</v>
      </c>
      <c r="AB53" s="35">
        <v>183012</v>
      </c>
      <c r="AC53" s="39">
        <v>899025</v>
      </c>
      <c r="AD53" s="39">
        <v>7000</v>
      </c>
      <c r="AE53" s="39">
        <v>9860</v>
      </c>
      <c r="AF53" s="39">
        <v>479534.23</v>
      </c>
      <c r="AG53" s="39">
        <v>90295.28</v>
      </c>
    </row>
    <row r="54" spans="1:35">
      <c r="A54" s="271" t="s">
        <v>1253</v>
      </c>
      <c r="B54" s="271" t="s">
        <v>1254</v>
      </c>
      <c r="C54" s="271">
        <v>1826</v>
      </c>
      <c r="D54" s="271" t="s">
        <v>1272</v>
      </c>
      <c r="E54" s="137" t="s">
        <v>1272</v>
      </c>
      <c r="F54" s="38">
        <v>161505.92000000001</v>
      </c>
      <c r="G54" s="38">
        <v>0</v>
      </c>
      <c r="H54" s="38">
        <v>51098.59</v>
      </c>
      <c r="I54" s="137">
        <v>46261.38</v>
      </c>
      <c r="J54" s="137">
        <v>266319.12</v>
      </c>
      <c r="N54" s="62">
        <v>175415</v>
      </c>
      <c r="P54" s="62">
        <v>55205.32</v>
      </c>
      <c r="R54" s="137">
        <v>249356.91</v>
      </c>
      <c r="S54" s="137">
        <v>-1823516.7</v>
      </c>
      <c r="T54" s="137">
        <v>1911374.52</v>
      </c>
      <c r="W54" s="35">
        <v>421368.72</v>
      </c>
      <c r="X54" s="35">
        <v>58874</v>
      </c>
      <c r="Y54" s="35">
        <v>278.12</v>
      </c>
      <c r="AA54" s="35">
        <v>921440</v>
      </c>
      <c r="AB54" s="35">
        <v>107000</v>
      </c>
      <c r="AC54" s="39">
        <v>1165265</v>
      </c>
      <c r="AE54" s="39">
        <v>20488</v>
      </c>
      <c r="AF54" s="39">
        <v>267164.25</v>
      </c>
      <c r="AG54" s="39">
        <v>98693.63</v>
      </c>
    </row>
    <row r="55" spans="1:35">
      <c r="A55" s="271" t="s">
        <v>1274</v>
      </c>
      <c r="B55" s="271" t="s">
        <v>1275</v>
      </c>
      <c r="C55" s="271">
        <v>2474</v>
      </c>
      <c r="D55" s="271" t="s">
        <v>1277</v>
      </c>
      <c r="E55" s="137" t="s">
        <v>1277</v>
      </c>
      <c r="F55" s="38">
        <v>928092.61</v>
      </c>
      <c r="G55" s="38">
        <v>0</v>
      </c>
      <c r="H55" s="38">
        <v>110289.83</v>
      </c>
      <c r="I55" s="137">
        <v>178534.3</v>
      </c>
      <c r="J55" s="137">
        <v>129811.02</v>
      </c>
      <c r="N55" s="62">
        <v>12425</v>
      </c>
      <c r="P55" s="62">
        <v>49200</v>
      </c>
      <c r="S55" s="137">
        <v>-825836.02</v>
      </c>
      <c r="T55" s="137">
        <v>1946410.43</v>
      </c>
      <c r="W55" s="35">
        <v>664244.23</v>
      </c>
      <c r="Y55" s="35">
        <v>1084.69</v>
      </c>
      <c r="AA55" s="35">
        <v>754860</v>
      </c>
      <c r="AB55" s="35">
        <v>4000</v>
      </c>
      <c r="AC55" s="39">
        <v>754860</v>
      </c>
      <c r="AD55" s="39">
        <v>2310</v>
      </c>
      <c r="AE55" s="39">
        <v>17100</v>
      </c>
      <c r="AF55" s="39">
        <v>376029.56</v>
      </c>
      <c r="AG55" s="39">
        <v>109361.01</v>
      </c>
    </row>
    <row r="56" spans="1:35">
      <c r="A56" s="271" t="s">
        <v>1274</v>
      </c>
      <c r="B56" s="271" t="s">
        <v>1275</v>
      </c>
      <c r="C56" s="271">
        <v>1376</v>
      </c>
      <c r="D56" s="271" t="s">
        <v>1278</v>
      </c>
      <c r="E56" s="137" t="s">
        <v>1278</v>
      </c>
      <c r="F56" s="38">
        <v>404925.14</v>
      </c>
      <c r="G56" s="38">
        <v>6220</v>
      </c>
      <c r="H56" s="38">
        <v>74519.350000000006</v>
      </c>
      <c r="I56" s="137">
        <v>1034542.96</v>
      </c>
      <c r="J56" s="137">
        <v>311642.52</v>
      </c>
      <c r="N56" s="62">
        <v>11925</v>
      </c>
      <c r="P56" s="62">
        <v>19800</v>
      </c>
      <c r="S56" s="137">
        <v>1080375.57</v>
      </c>
      <c r="T56" s="137">
        <v>1372237.86</v>
      </c>
      <c r="W56" s="35">
        <v>272863.74</v>
      </c>
      <c r="Y56" s="35">
        <v>912.68</v>
      </c>
      <c r="AA56" s="35">
        <v>531190</v>
      </c>
      <c r="AB56" s="35">
        <v>4000</v>
      </c>
      <c r="AC56" s="39">
        <v>531190</v>
      </c>
      <c r="AD56" s="39">
        <v>14982</v>
      </c>
      <c r="AF56" s="39">
        <v>372137.52</v>
      </c>
      <c r="AG56" s="39">
        <v>543145.36</v>
      </c>
    </row>
    <row r="57" spans="1:35">
      <c r="A57" s="271" t="s">
        <v>1274</v>
      </c>
      <c r="B57" s="271" t="s">
        <v>1275</v>
      </c>
      <c r="C57" s="271">
        <v>1242</v>
      </c>
      <c r="D57" s="271" t="s">
        <v>1279</v>
      </c>
      <c r="E57" s="137" t="s">
        <v>1279</v>
      </c>
      <c r="F57" s="38">
        <v>644161.11</v>
      </c>
      <c r="G57" s="38">
        <v>0</v>
      </c>
      <c r="H57" s="38">
        <v>9322.65</v>
      </c>
      <c r="I57" s="137">
        <v>5</v>
      </c>
      <c r="J57" s="137">
        <v>55632.99</v>
      </c>
      <c r="M57" s="62">
        <v>3000</v>
      </c>
      <c r="N57" s="62">
        <v>11925</v>
      </c>
      <c r="P57" s="62">
        <v>0</v>
      </c>
      <c r="S57" s="137">
        <v>-234809.58</v>
      </c>
      <c r="T57" s="137">
        <v>1028783.07</v>
      </c>
      <c r="W57" s="35">
        <v>400774.59</v>
      </c>
      <c r="Y57" s="35">
        <v>1238.5899999999999</v>
      </c>
      <c r="AA57" s="35">
        <v>760950</v>
      </c>
      <c r="AB57" s="35">
        <v>4000</v>
      </c>
      <c r="AC57" s="39">
        <v>760950</v>
      </c>
      <c r="AD57" s="39">
        <v>3500</v>
      </c>
      <c r="AE57" s="39">
        <v>14227</v>
      </c>
      <c r="AF57" s="39">
        <v>459159.8</v>
      </c>
      <c r="AG57" s="39">
        <v>28903.119999999999</v>
      </c>
    </row>
    <row r="58" spans="1:35">
      <c r="A58" s="271" t="s">
        <v>1274</v>
      </c>
      <c r="B58" s="271" t="s">
        <v>1275</v>
      </c>
      <c r="C58" s="271">
        <v>2440</v>
      </c>
      <c r="D58" s="271" t="s">
        <v>1280</v>
      </c>
      <c r="E58" s="137" t="s">
        <v>1280</v>
      </c>
      <c r="F58" s="38">
        <v>739546.68</v>
      </c>
      <c r="G58" s="38">
        <v>30000</v>
      </c>
      <c r="H58" s="38">
        <v>45044.41</v>
      </c>
      <c r="I58" s="137">
        <v>139629.39000000001</v>
      </c>
      <c r="J58" s="137">
        <v>158253.38</v>
      </c>
      <c r="N58" s="62">
        <v>158884.95000000001</v>
      </c>
      <c r="P58" s="62">
        <v>72000</v>
      </c>
      <c r="S58" s="137">
        <v>452086.8</v>
      </c>
      <c r="T58" s="137">
        <v>566631.65</v>
      </c>
      <c r="W58" s="35">
        <v>483607.38</v>
      </c>
      <c r="Y58" s="35">
        <v>1483.77</v>
      </c>
      <c r="AA58" s="35">
        <v>670446</v>
      </c>
      <c r="AB58" s="35">
        <v>4000</v>
      </c>
      <c r="AC58" s="39">
        <v>690246</v>
      </c>
      <c r="AD58" s="39">
        <v>24000</v>
      </c>
      <c r="AE58" s="39">
        <v>28140</v>
      </c>
      <c r="AF58" s="39">
        <v>505892.12</v>
      </c>
      <c r="AG58" s="39">
        <v>48388.57</v>
      </c>
    </row>
    <row r="59" spans="1:35">
      <c r="A59" s="271" t="s">
        <v>1274</v>
      </c>
      <c r="B59" s="271" t="s">
        <v>1275</v>
      </c>
      <c r="C59" s="271">
        <v>1389</v>
      </c>
      <c r="D59" s="271" t="s">
        <v>1281</v>
      </c>
      <c r="E59" s="137" t="s">
        <v>1281</v>
      </c>
      <c r="F59" s="38">
        <v>312106.09000000003</v>
      </c>
      <c r="G59" s="38">
        <v>0</v>
      </c>
      <c r="H59" s="38">
        <v>30103.03</v>
      </c>
      <c r="I59" s="137">
        <v>503651.4</v>
      </c>
      <c r="J59" s="137">
        <v>116995.43</v>
      </c>
      <c r="N59" s="62">
        <v>18330</v>
      </c>
      <c r="P59" s="62">
        <v>20400</v>
      </c>
      <c r="S59" s="137">
        <v>-828989.77</v>
      </c>
      <c r="T59" s="137">
        <v>1787234.17</v>
      </c>
      <c r="W59" s="35">
        <v>435297.92</v>
      </c>
      <c r="X59" s="35">
        <v>93980</v>
      </c>
      <c r="Y59" s="35">
        <v>263.22000000000003</v>
      </c>
      <c r="AA59" s="35">
        <v>600750</v>
      </c>
      <c r="AB59" s="35">
        <v>24000</v>
      </c>
      <c r="AC59" s="39">
        <v>666048</v>
      </c>
      <c r="AE59" s="39">
        <v>25302</v>
      </c>
      <c r="AF59" s="39">
        <v>331877.40999999997</v>
      </c>
      <c r="AG59" s="39">
        <v>165182.18</v>
      </c>
    </row>
    <row r="60" spans="1:35">
      <c r="A60" s="271" t="s">
        <v>1274</v>
      </c>
      <c r="B60" s="271" t="s">
        <v>1275</v>
      </c>
      <c r="C60" s="271">
        <v>2510</v>
      </c>
      <c r="D60" s="271" t="s">
        <v>1282</v>
      </c>
      <c r="E60" s="137" t="s">
        <v>1282</v>
      </c>
      <c r="F60" s="38">
        <v>559276.07999999996</v>
      </c>
      <c r="G60" s="38">
        <v>0</v>
      </c>
      <c r="H60" s="38">
        <v>45624.959999999999</v>
      </c>
      <c r="I60" s="137">
        <v>2391527.54</v>
      </c>
      <c r="J60" s="137">
        <v>141321.74</v>
      </c>
      <c r="N60" s="62">
        <v>19062</v>
      </c>
      <c r="P60" s="62">
        <v>0</v>
      </c>
      <c r="S60" s="137">
        <v>-736299.24</v>
      </c>
      <c r="T60" s="137">
        <v>3909726.18</v>
      </c>
      <c r="W60" s="35">
        <v>469412.96</v>
      </c>
      <c r="X60" s="35">
        <v>163605</v>
      </c>
      <c r="Y60" s="35">
        <v>710.05</v>
      </c>
      <c r="AA60" s="35">
        <v>795150</v>
      </c>
      <c r="AB60" s="35">
        <v>4000</v>
      </c>
      <c r="AC60" s="39">
        <v>860446</v>
      </c>
      <c r="AD60" s="39">
        <v>3500</v>
      </c>
      <c r="AE60" s="39">
        <v>26516</v>
      </c>
      <c r="AF60" s="39">
        <v>391706.32</v>
      </c>
      <c r="AG60" s="39">
        <v>195448.31</v>
      </c>
      <c r="AI60" s="39">
        <v>10000</v>
      </c>
    </row>
    <row r="61" spans="1:35">
      <c r="A61" s="271" t="s">
        <v>1274</v>
      </c>
      <c r="B61" s="271" t="s">
        <v>1275</v>
      </c>
      <c r="C61" s="271">
        <v>2815</v>
      </c>
      <c r="D61" s="271" t="s">
        <v>1283</v>
      </c>
      <c r="E61" s="137" t="s">
        <v>1283</v>
      </c>
      <c r="F61" s="38">
        <v>453180.84</v>
      </c>
      <c r="G61" s="38">
        <v>30000</v>
      </c>
      <c r="H61" s="38">
        <v>107754.09</v>
      </c>
      <c r="I61" s="137">
        <v>298546.03000000003</v>
      </c>
      <c r="J61" s="137">
        <v>273206.78999999998</v>
      </c>
      <c r="N61" s="62">
        <v>19858.04</v>
      </c>
      <c r="P61" s="62">
        <v>0</v>
      </c>
      <c r="S61" s="137">
        <v>-1288639.96</v>
      </c>
      <c r="T61" s="137">
        <v>2469567.41</v>
      </c>
      <c r="W61" s="35">
        <v>413958.59</v>
      </c>
      <c r="X61" s="35">
        <v>101280</v>
      </c>
      <c r="Y61" s="35">
        <v>871.77</v>
      </c>
      <c r="AA61" s="35">
        <v>574980</v>
      </c>
      <c r="AB61" s="35">
        <v>4000</v>
      </c>
      <c r="AC61" s="39">
        <v>645385</v>
      </c>
      <c r="AD61" s="39">
        <v>1520</v>
      </c>
      <c r="AE61" s="39">
        <v>29663</v>
      </c>
      <c r="AF61" s="39">
        <v>327081.84000000003</v>
      </c>
      <c r="AG61" s="39">
        <v>129538.26</v>
      </c>
    </row>
    <row r="62" spans="1:35">
      <c r="A62" s="271" t="s">
        <v>1274</v>
      </c>
      <c r="B62" s="271" t="s">
        <v>1275</v>
      </c>
      <c r="C62" s="271">
        <v>1446</v>
      </c>
      <c r="D62" s="271" t="s">
        <v>1284</v>
      </c>
      <c r="E62" s="137" t="s">
        <v>1284</v>
      </c>
      <c r="F62" s="38">
        <v>537519.11</v>
      </c>
      <c r="G62" s="38">
        <v>0</v>
      </c>
      <c r="H62" s="38">
        <v>59237.33</v>
      </c>
      <c r="I62" s="137">
        <v>408034.84</v>
      </c>
      <c r="J62" s="137">
        <v>411747.92</v>
      </c>
      <c r="M62" s="62">
        <v>3000</v>
      </c>
      <c r="N62" s="62">
        <v>14131.54</v>
      </c>
      <c r="P62" s="62">
        <v>39600</v>
      </c>
      <c r="S62" s="137">
        <v>-674397.31</v>
      </c>
      <c r="T62" s="137">
        <v>2114448.44</v>
      </c>
      <c r="W62" s="35">
        <v>447963.09</v>
      </c>
      <c r="X62" s="35">
        <v>188970</v>
      </c>
      <c r="Y62" s="35">
        <v>752.17</v>
      </c>
      <c r="AA62" s="35">
        <v>434100</v>
      </c>
      <c r="AB62" s="35">
        <v>4000</v>
      </c>
      <c r="AC62" s="39">
        <v>434100</v>
      </c>
      <c r="AD62" s="39">
        <v>460</v>
      </c>
      <c r="AE62" s="39">
        <v>13837</v>
      </c>
      <c r="AF62" s="39">
        <v>523109.32</v>
      </c>
      <c r="AG62" s="39">
        <v>174522.41</v>
      </c>
      <c r="AI62" s="39">
        <v>10000</v>
      </c>
    </row>
    <row r="63" spans="1:35">
      <c r="A63" s="271" t="s">
        <v>1274</v>
      </c>
      <c r="B63" s="271" t="s">
        <v>1275</v>
      </c>
      <c r="C63" s="271">
        <v>4125</v>
      </c>
      <c r="D63" s="271" t="s">
        <v>1285</v>
      </c>
      <c r="E63" s="137" t="s">
        <v>1285</v>
      </c>
      <c r="F63" s="38">
        <v>307965.11</v>
      </c>
      <c r="G63" s="38">
        <v>0</v>
      </c>
      <c r="H63" s="38">
        <v>57575.040000000001</v>
      </c>
      <c r="I63" s="137">
        <v>1934675.02</v>
      </c>
      <c r="J63" s="137">
        <v>82388.600000000006</v>
      </c>
      <c r="N63" s="62">
        <v>19469.400000000001</v>
      </c>
      <c r="P63" s="62">
        <v>22200</v>
      </c>
      <c r="S63" s="137">
        <v>-371861.3</v>
      </c>
      <c r="T63" s="137">
        <v>2791483.6</v>
      </c>
      <c r="W63" s="35">
        <v>473979.1</v>
      </c>
      <c r="X63" s="35">
        <v>55590</v>
      </c>
      <c r="Y63" s="35">
        <v>399.45</v>
      </c>
      <c r="AA63" s="35">
        <v>944770</v>
      </c>
      <c r="AB63" s="35">
        <v>4000</v>
      </c>
      <c r="AC63" s="39">
        <v>1010069</v>
      </c>
      <c r="AE63" s="39">
        <v>25256</v>
      </c>
      <c r="AF63" s="39">
        <v>405131.91</v>
      </c>
      <c r="AG63" s="39">
        <v>116969.57</v>
      </c>
    </row>
    <row r="64" spans="1:35">
      <c r="A64" s="271" t="s">
        <v>1287</v>
      </c>
      <c r="B64" s="271" t="s">
        <v>1288</v>
      </c>
      <c r="C64" s="271">
        <v>4926</v>
      </c>
      <c r="D64" s="271" t="s">
        <v>1290</v>
      </c>
      <c r="E64" s="137" t="s">
        <v>1290</v>
      </c>
      <c r="F64" s="38">
        <v>177393.32</v>
      </c>
      <c r="G64" s="38">
        <v>0</v>
      </c>
      <c r="H64" s="38">
        <v>117715.29</v>
      </c>
      <c r="I64" s="137">
        <v>484299.34</v>
      </c>
      <c r="J64" s="137">
        <v>40807.43</v>
      </c>
      <c r="N64" s="62">
        <v>57918.69</v>
      </c>
      <c r="O64" s="62">
        <v>91440</v>
      </c>
      <c r="P64" s="62">
        <v>74326.84</v>
      </c>
      <c r="S64" s="137">
        <v>-973622.63</v>
      </c>
      <c r="T64" s="137">
        <v>1683662.57</v>
      </c>
      <c r="W64" s="35">
        <v>565623.98</v>
      </c>
      <c r="AA64" s="35">
        <v>1330185</v>
      </c>
      <c r="AB64" s="35">
        <v>112000</v>
      </c>
      <c r="AC64" s="39">
        <v>1752812</v>
      </c>
      <c r="AD64" s="39">
        <v>20860</v>
      </c>
      <c r="AF64" s="39">
        <v>271098.5</v>
      </c>
      <c r="AG64" s="39">
        <v>76548.570000000007</v>
      </c>
    </row>
    <row r="65" spans="1:35">
      <c r="A65" s="271" t="s">
        <v>1287</v>
      </c>
      <c r="B65" s="271" t="s">
        <v>1288</v>
      </c>
      <c r="C65" s="271">
        <v>2077</v>
      </c>
      <c r="D65" s="271" t="s">
        <v>1291</v>
      </c>
      <c r="E65" s="137" t="s">
        <v>1291</v>
      </c>
      <c r="F65" s="38">
        <v>250942.94</v>
      </c>
      <c r="G65" s="38">
        <v>30000</v>
      </c>
      <c r="H65" s="38">
        <v>243087.43</v>
      </c>
      <c r="I65" s="137">
        <v>2692850.08</v>
      </c>
      <c r="J65" s="137">
        <v>239927.6</v>
      </c>
      <c r="N65" s="62">
        <v>5850</v>
      </c>
      <c r="O65" s="62">
        <v>80600</v>
      </c>
      <c r="P65" s="62">
        <v>36632.99</v>
      </c>
      <c r="S65" s="137">
        <v>2268675.61</v>
      </c>
      <c r="T65" s="137">
        <v>1188971.67</v>
      </c>
      <c r="W65" s="35">
        <v>644430.44999999995</v>
      </c>
      <c r="Y65" s="35">
        <v>455.2</v>
      </c>
      <c r="AA65" s="35">
        <v>418350</v>
      </c>
      <c r="AC65" s="39">
        <v>696809</v>
      </c>
      <c r="AE65" s="39">
        <v>24058</v>
      </c>
      <c r="AF65" s="39">
        <v>310567.07</v>
      </c>
      <c r="AG65" s="39">
        <v>155723.79999999999</v>
      </c>
    </row>
    <row r="66" spans="1:35">
      <c r="A66" s="271" t="s">
        <v>1287</v>
      </c>
      <c r="B66" s="271" t="s">
        <v>1288</v>
      </c>
      <c r="C66" s="271">
        <v>1722</v>
      </c>
      <c r="D66" s="271" t="s">
        <v>1292</v>
      </c>
      <c r="E66" s="137" t="s">
        <v>1292</v>
      </c>
      <c r="F66" s="38">
        <v>569168.43000000005</v>
      </c>
      <c r="G66" s="38">
        <v>0</v>
      </c>
      <c r="H66" s="38">
        <v>26829.51</v>
      </c>
      <c r="I66" s="137">
        <v>154918.88</v>
      </c>
      <c r="J66" s="137">
        <v>183533.69</v>
      </c>
      <c r="N66" s="62">
        <v>47080</v>
      </c>
      <c r="P66" s="62">
        <v>6558.09</v>
      </c>
      <c r="Q66" s="137">
        <v>998.87</v>
      </c>
      <c r="S66" s="137">
        <v>-1241940.19</v>
      </c>
      <c r="T66" s="137">
        <v>2121250.9300000002</v>
      </c>
      <c r="W66" s="35">
        <v>727818.43</v>
      </c>
      <c r="Y66" s="35">
        <v>15</v>
      </c>
      <c r="AA66" s="35">
        <v>726633</v>
      </c>
      <c r="AB66" s="35">
        <v>4000</v>
      </c>
      <c r="AC66" s="39">
        <v>857918</v>
      </c>
      <c r="AE66" s="39">
        <v>8600</v>
      </c>
      <c r="AF66" s="39">
        <v>484282.66</v>
      </c>
      <c r="AG66" s="39">
        <v>107162.96</v>
      </c>
    </row>
    <row r="67" spans="1:35">
      <c r="A67" s="271" t="s">
        <v>1287</v>
      </c>
      <c r="B67" s="271" t="s">
        <v>1288</v>
      </c>
      <c r="C67" s="271">
        <v>4601</v>
      </c>
      <c r="D67" s="271" t="s">
        <v>1293</v>
      </c>
      <c r="E67" s="137" t="s">
        <v>1293</v>
      </c>
      <c r="F67" s="38">
        <v>205124.2</v>
      </c>
      <c r="G67" s="38">
        <v>0</v>
      </c>
      <c r="H67" s="38">
        <v>43256.480000000003</v>
      </c>
      <c r="I67" s="137">
        <v>883458.24</v>
      </c>
      <c r="J67" s="137">
        <v>78100.88</v>
      </c>
      <c r="M67" s="62">
        <v>55430</v>
      </c>
      <c r="N67" s="62">
        <v>22620</v>
      </c>
      <c r="P67" s="62">
        <v>6386.73</v>
      </c>
      <c r="S67" s="137">
        <v>82587.09</v>
      </c>
      <c r="T67" s="137">
        <v>1374864.38</v>
      </c>
      <c r="W67" s="35">
        <v>675626.76</v>
      </c>
      <c r="Y67" s="35">
        <v>1314.74</v>
      </c>
      <c r="AA67" s="35">
        <v>1135685.1000000001</v>
      </c>
      <c r="AB67" s="35">
        <v>10057</v>
      </c>
      <c r="AC67" s="39">
        <v>1535132.1</v>
      </c>
      <c r="AD67" s="39">
        <v>17524</v>
      </c>
      <c r="AF67" s="39">
        <v>492335.85</v>
      </c>
      <c r="AG67" s="39">
        <v>109640.05</v>
      </c>
    </row>
    <row r="68" spans="1:35">
      <c r="A68" s="271" t="s">
        <v>1287</v>
      </c>
      <c r="B68" s="271" t="s">
        <v>1288</v>
      </c>
      <c r="C68" s="271">
        <v>3977</v>
      </c>
      <c r="D68" s="271" t="s">
        <v>1294</v>
      </c>
      <c r="E68" s="137" t="s">
        <v>1294</v>
      </c>
      <c r="F68" s="38">
        <v>748012.41</v>
      </c>
      <c r="G68" s="38">
        <v>0</v>
      </c>
      <c r="H68" s="38">
        <v>45710.239999999998</v>
      </c>
      <c r="I68" s="137">
        <v>145257.81</v>
      </c>
      <c r="J68" s="137">
        <v>168475.33</v>
      </c>
      <c r="M68" s="62">
        <v>8450</v>
      </c>
      <c r="N68" s="62">
        <v>84350</v>
      </c>
      <c r="O68" s="62">
        <v>380700</v>
      </c>
      <c r="P68" s="62">
        <v>1455.8</v>
      </c>
      <c r="S68" s="137">
        <v>-1837448.4</v>
      </c>
      <c r="T68" s="137">
        <v>2680574.06</v>
      </c>
      <c r="W68" s="35">
        <v>702112.25</v>
      </c>
      <c r="X68" s="35">
        <v>50400</v>
      </c>
      <c r="Y68" s="35">
        <v>1541.77</v>
      </c>
      <c r="AA68" s="35">
        <v>1625842.5</v>
      </c>
      <c r="AB68" s="35">
        <v>27000</v>
      </c>
      <c r="AC68" s="39">
        <v>2052712.5</v>
      </c>
      <c r="AE68" s="39">
        <v>44168</v>
      </c>
      <c r="AF68" s="39">
        <v>364247.79</v>
      </c>
      <c r="AG68" s="39">
        <v>156393.9</v>
      </c>
    </row>
    <row r="69" spans="1:35">
      <c r="A69" s="271" t="s">
        <v>1287</v>
      </c>
      <c r="B69" s="271" t="s">
        <v>1288</v>
      </c>
      <c r="C69" s="271">
        <v>2317</v>
      </c>
      <c r="D69" s="271" t="s">
        <v>1295</v>
      </c>
      <c r="E69" s="137" t="s">
        <v>1295</v>
      </c>
      <c r="F69" s="38">
        <v>525635.96</v>
      </c>
      <c r="G69" s="38">
        <v>5000</v>
      </c>
      <c r="H69" s="38">
        <v>146977.25</v>
      </c>
      <c r="I69" s="137">
        <v>321721.8</v>
      </c>
      <c r="J69" s="137">
        <v>51769.05</v>
      </c>
      <c r="N69" s="62">
        <v>15350</v>
      </c>
      <c r="P69" s="62">
        <v>7413.18</v>
      </c>
      <c r="Q69" s="137">
        <v>5000</v>
      </c>
      <c r="S69" s="137">
        <v>-1068109.8899999999</v>
      </c>
      <c r="T69" s="137">
        <v>2191965</v>
      </c>
      <c r="W69" s="35">
        <v>584990.22</v>
      </c>
      <c r="X69" s="35">
        <v>20900</v>
      </c>
      <c r="Y69" s="35">
        <v>1101.25</v>
      </c>
      <c r="AA69" s="35">
        <v>384500</v>
      </c>
      <c r="AB69" s="35">
        <v>310002</v>
      </c>
      <c r="AC69" s="39">
        <v>1023639</v>
      </c>
      <c r="AD69" s="39">
        <v>29034</v>
      </c>
      <c r="AF69" s="39">
        <v>229716.55</v>
      </c>
      <c r="AG69" s="39">
        <v>119618.15</v>
      </c>
    </row>
    <row r="70" spans="1:35">
      <c r="A70" s="271" t="s">
        <v>1287</v>
      </c>
      <c r="B70" s="271" t="s">
        <v>1288</v>
      </c>
      <c r="C70" s="271">
        <v>2733</v>
      </c>
      <c r="D70" s="271" t="s">
        <v>1296</v>
      </c>
      <c r="E70" s="137" t="s">
        <v>1296</v>
      </c>
      <c r="F70" s="38">
        <v>408562.92</v>
      </c>
      <c r="G70" s="38">
        <v>0</v>
      </c>
      <c r="H70" s="38">
        <v>80667.25</v>
      </c>
      <c r="I70" s="137">
        <v>71722.880000000005</v>
      </c>
      <c r="J70" s="137">
        <v>392715.45</v>
      </c>
      <c r="N70" s="62">
        <v>5850</v>
      </c>
      <c r="P70" s="62">
        <v>19025.52</v>
      </c>
      <c r="S70" s="137">
        <v>-500512.88</v>
      </c>
      <c r="T70" s="137">
        <v>1298941.3500000001</v>
      </c>
      <c r="W70" s="35">
        <v>883910.42</v>
      </c>
      <c r="X70" s="35">
        <v>15705</v>
      </c>
      <c r="AA70" s="35">
        <v>1162582.8999999999</v>
      </c>
      <c r="AB70" s="35">
        <v>43800</v>
      </c>
      <c r="AC70" s="39">
        <v>1440505.9</v>
      </c>
      <c r="AD70" s="39">
        <v>3500</v>
      </c>
      <c r="AE70" s="39">
        <v>18751</v>
      </c>
      <c r="AF70" s="39">
        <v>432065.38</v>
      </c>
      <c r="AG70" s="39">
        <v>80811.53</v>
      </c>
    </row>
    <row r="71" spans="1:35">
      <c r="A71" s="271" t="s">
        <v>1287</v>
      </c>
      <c r="B71" s="271" t="s">
        <v>1288</v>
      </c>
      <c r="C71" s="271">
        <v>5014</v>
      </c>
      <c r="D71" s="271" t="s">
        <v>1297</v>
      </c>
      <c r="E71" s="137" t="s">
        <v>1297</v>
      </c>
      <c r="F71" s="38">
        <v>345281.79</v>
      </c>
      <c r="G71" s="38">
        <v>0</v>
      </c>
      <c r="H71" s="38">
        <v>82925.03</v>
      </c>
      <c r="I71" s="137">
        <v>587309.06000000006</v>
      </c>
      <c r="J71" s="137">
        <v>168058.72</v>
      </c>
      <c r="N71" s="62">
        <v>65250</v>
      </c>
      <c r="P71" s="62">
        <v>3075</v>
      </c>
      <c r="S71" s="137">
        <v>-610626.06000000006</v>
      </c>
      <c r="T71" s="137">
        <v>1726865.73</v>
      </c>
      <c r="W71" s="35">
        <v>926051.83</v>
      </c>
      <c r="X71" s="35">
        <v>210000</v>
      </c>
      <c r="Y71" s="35">
        <v>2245.5</v>
      </c>
      <c r="AA71" s="35">
        <v>502672.5</v>
      </c>
      <c r="AC71" s="39">
        <v>904048.5</v>
      </c>
      <c r="AE71" s="39">
        <v>16954</v>
      </c>
      <c r="AF71" s="39">
        <v>597371.76</v>
      </c>
      <c r="AG71" s="39">
        <v>123585.64</v>
      </c>
    </row>
    <row r="72" spans="1:35">
      <c r="A72" s="271" t="s">
        <v>1287</v>
      </c>
      <c r="B72" s="271" t="s">
        <v>1288</v>
      </c>
      <c r="C72" s="271">
        <v>4306</v>
      </c>
      <c r="D72" s="271" t="s">
        <v>1298</v>
      </c>
      <c r="E72" s="137" t="s">
        <v>1298</v>
      </c>
      <c r="F72" s="38">
        <v>477441.29</v>
      </c>
      <c r="H72" s="38">
        <v>119525.38</v>
      </c>
      <c r="I72" s="137">
        <v>478463.7</v>
      </c>
      <c r="J72" s="137">
        <v>211126.73</v>
      </c>
      <c r="O72" s="62">
        <v>164000</v>
      </c>
      <c r="P72" s="62">
        <v>797.62</v>
      </c>
      <c r="S72" s="137">
        <v>-24002.55</v>
      </c>
      <c r="T72" s="137">
        <v>1340923.19</v>
      </c>
      <c r="W72" s="35">
        <v>673188.73</v>
      </c>
      <c r="AA72" s="35">
        <v>1288514.5</v>
      </c>
      <c r="AC72" s="39">
        <v>1713798.5</v>
      </c>
      <c r="AD72" s="39">
        <v>16493.5</v>
      </c>
      <c r="AF72" s="39">
        <v>305577.34000000003</v>
      </c>
      <c r="AG72" s="39">
        <v>120995.05</v>
      </c>
    </row>
    <row r="73" spans="1:35">
      <c r="A73" s="271" t="s">
        <v>1287</v>
      </c>
      <c r="B73" s="271" t="s">
        <v>1288</v>
      </c>
      <c r="C73" s="271">
        <v>3182</v>
      </c>
      <c r="D73" s="271" t="s">
        <v>1299</v>
      </c>
      <c r="E73" s="137" t="s">
        <v>1299</v>
      </c>
      <c r="F73" s="38">
        <v>614521.15</v>
      </c>
      <c r="G73" s="38">
        <v>0</v>
      </c>
      <c r="H73" s="38">
        <v>67113.070000000007</v>
      </c>
      <c r="I73" s="137">
        <v>715379.88</v>
      </c>
      <c r="J73" s="137">
        <v>88311.6</v>
      </c>
      <c r="N73" s="62">
        <v>59950</v>
      </c>
      <c r="O73" s="62">
        <v>210850</v>
      </c>
      <c r="P73" s="62">
        <v>30633</v>
      </c>
      <c r="R73" s="137">
        <v>-333309.95</v>
      </c>
      <c r="S73" s="137">
        <v>230000</v>
      </c>
      <c r="T73" s="137">
        <v>1529202.14</v>
      </c>
      <c r="W73" s="35">
        <v>355364.5</v>
      </c>
      <c r="X73" s="35">
        <v>89810</v>
      </c>
      <c r="Y73" s="35">
        <v>2314.89</v>
      </c>
      <c r="AA73" s="35">
        <v>1089329.7</v>
      </c>
      <c r="AC73" s="39">
        <v>1399310.7</v>
      </c>
      <c r="AD73" s="39">
        <v>18120</v>
      </c>
      <c r="AF73" s="39">
        <v>235998.81</v>
      </c>
      <c r="AG73" s="39">
        <v>125389.07</v>
      </c>
    </row>
    <row r="74" spans="1:35">
      <c r="A74" s="271" t="s">
        <v>1287</v>
      </c>
      <c r="B74" s="271" t="s">
        <v>1288</v>
      </c>
      <c r="C74" s="271">
        <v>1643</v>
      </c>
      <c r="D74" s="271" t="s">
        <v>1300</v>
      </c>
      <c r="E74" s="137" t="s">
        <v>1300</v>
      </c>
      <c r="F74" s="38">
        <v>489294.12</v>
      </c>
      <c r="G74" s="38">
        <v>0</v>
      </c>
      <c r="H74" s="38">
        <v>47473.79</v>
      </c>
      <c r="I74" s="137">
        <v>1047583.34</v>
      </c>
      <c r="J74" s="137">
        <v>241586.89</v>
      </c>
      <c r="N74" s="62">
        <v>5490</v>
      </c>
      <c r="P74" s="62">
        <v>71864</v>
      </c>
      <c r="S74" s="137">
        <v>1568868.55</v>
      </c>
      <c r="T74" s="137">
        <v>464694.52</v>
      </c>
      <c r="W74" s="35">
        <v>332405.78999999998</v>
      </c>
      <c r="X74" s="35">
        <v>55450</v>
      </c>
      <c r="Y74" s="35">
        <v>804.81</v>
      </c>
      <c r="AA74" s="35">
        <v>756579</v>
      </c>
      <c r="AB74" s="35">
        <v>25400</v>
      </c>
      <c r="AC74" s="39">
        <v>1019803</v>
      </c>
      <c r="AD74" s="39">
        <v>16289</v>
      </c>
      <c r="AF74" s="39">
        <v>300931.03000000003</v>
      </c>
      <c r="AG74" s="39">
        <v>118595.5</v>
      </c>
    </row>
    <row r="75" spans="1:35">
      <c r="A75" s="271" t="s">
        <v>1287</v>
      </c>
      <c r="B75" s="271" t="s">
        <v>1288</v>
      </c>
      <c r="C75" s="271">
        <v>4314</v>
      </c>
      <c r="D75" s="271" t="s">
        <v>1301</v>
      </c>
      <c r="E75" s="137" t="s">
        <v>1301</v>
      </c>
      <c r="F75" s="38">
        <v>181906.43</v>
      </c>
      <c r="G75" s="38">
        <v>0</v>
      </c>
      <c r="H75" s="38">
        <v>281652.71999999997</v>
      </c>
      <c r="I75" s="137">
        <v>1523521.47</v>
      </c>
      <c r="J75" s="137">
        <v>350297.38</v>
      </c>
      <c r="N75" s="62">
        <v>0</v>
      </c>
      <c r="O75" s="62">
        <v>78550</v>
      </c>
      <c r="P75" s="62">
        <v>3935.19</v>
      </c>
      <c r="S75" s="137">
        <v>1936984.52</v>
      </c>
      <c r="T75" s="137">
        <v>961521.58</v>
      </c>
      <c r="W75" s="35">
        <v>528579.38</v>
      </c>
      <c r="X75" s="35">
        <v>87530</v>
      </c>
      <c r="Y75" s="35">
        <v>846.82</v>
      </c>
      <c r="AA75" s="35">
        <v>506169.5</v>
      </c>
      <c r="AB75" s="35">
        <v>45600</v>
      </c>
      <c r="AC75" s="39">
        <v>1115069.5</v>
      </c>
      <c r="AD75" s="39">
        <v>21508</v>
      </c>
      <c r="AF75" s="39">
        <v>415557.75</v>
      </c>
      <c r="AG75" s="39">
        <v>260203.74</v>
      </c>
    </row>
    <row r="76" spans="1:35">
      <c r="A76" s="271" t="s">
        <v>1287</v>
      </c>
      <c r="B76" s="271" t="s">
        <v>1288</v>
      </c>
      <c r="C76" s="271">
        <v>4173</v>
      </c>
      <c r="D76" s="271" t="s">
        <v>1302</v>
      </c>
      <c r="E76" s="137" t="s">
        <v>1302</v>
      </c>
      <c r="F76" s="38">
        <v>358442.56</v>
      </c>
      <c r="G76" s="38">
        <v>0</v>
      </c>
      <c r="H76" s="38">
        <v>118640.22</v>
      </c>
      <c r="I76" s="137">
        <v>1637302.55</v>
      </c>
      <c r="J76" s="137">
        <v>415074.33</v>
      </c>
      <c r="N76" s="62">
        <v>73550</v>
      </c>
      <c r="O76" s="62">
        <v>0</v>
      </c>
      <c r="P76" s="62">
        <v>1777.76</v>
      </c>
      <c r="S76" s="137">
        <v>368786.71</v>
      </c>
      <c r="T76" s="137">
        <v>2317512.06</v>
      </c>
      <c r="W76" s="35">
        <v>621537.81999999995</v>
      </c>
      <c r="Y76" s="35">
        <v>956.4</v>
      </c>
      <c r="AA76" s="35">
        <v>790270.5</v>
      </c>
      <c r="AB76" s="35">
        <v>13500</v>
      </c>
      <c r="AC76" s="39">
        <v>1228966.5</v>
      </c>
      <c r="AD76" s="39">
        <v>7000</v>
      </c>
      <c r="AE76" s="39">
        <v>7704</v>
      </c>
      <c r="AF76" s="39">
        <v>268312.34000000003</v>
      </c>
      <c r="AG76" s="39">
        <v>146448.75</v>
      </c>
    </row>
    <row r="77" spans="1:35">
      <c r="A77" s="271" t="s">
        <v>1287</v>
      </c>
      <c r="B77" s="271" t="s">
        <v>1288</v>
      </c>
      <c r="C77" s="271">
        <v>3211</v>
      </c>
      <c r="D77" s="271" t="s">
        <v>1303</v>
      </c>
      <c r="E77" s="137" t="s">
        <v>1303</v>
      </c>
      <c r="F77" s="38">
        <v>272874.09000000003</v>
      </c>
      <c r="G77" s="38">
        <v>0</v>
      </c>
      <c r="H77" s="38">
        <v>36398.980000000003</v>
      </c>
      <c r="I77" s="137">
        <v>942052.71</v>
      </c>
      <c r="J77" s="137">
        <v>219804.31</v>
      </c>
      <c r="N77" s="62">
        <v>11689.18</v>
      </c>
      <c r="O77" s="62">
        <v>128410</v>
      </c>
      <c r="P77" s="62">
        <v>209340.08</v>
      </c>
      <c r="S77" s="137">
        <v>-785012.1</v>
      </c>
      <c r="T77" s="137">
        <v>2233839.69</v>
      </c>
      <c r="W77" s="35">
        <v>747667.27</v>
      </c>
      <c r="Y77" s="35">
        <v>576.32000000000005</v>
      </c>
      <c r="AA77" s="35">
        <v>675173</v>
      </c>
      <c r="AB77" s="35">
        <v>59900</v>
      </c>
      <c r="AC77" s="39">
        <v>1127333</v>
      </c>
      <c r="AD77" s="39">
        <v>86064</v>
      </c>
      <c r="AF77" s="39">
        <v>387456.89</v>
      </c>
      <c r="AG77" s="39">
        <v>209599.46</v>
      </c>
    </row>
    <row r="78" spans="1:35" ht="15" customHeight="1">
      <c r="A78" s="271" t="s">
        <v>1287</v>
      </c>
      <c r="B78" s="271" t="s">
        <v>1288</v>
      </c>
      <c r="C78" s="271">
        <v>2252</v>
      </c>
      <c r="D78" s="271" t="s">
        <v>1304</v>
      </c>
      <c r="E78" s="137" t="s">
        <v>1304</v>
      </c>
      <c r="F78" s="38">
        <v>534600.13</v>
      </c>
      <c r="G78" s="38">
        <v>0</v>
      </c>
      <c r="H78" s="38">
        <v>273704.59000000003</v>
      </c>
      <c r="I78" s="137">
        <v>442529.61</v>
      </c>
      <c r="J78" s="137">
        <v>391300.8</v>
      </c>
      <c r="N78" s="62">
        <v>43600</v>
      </c>
      <c r="P78" s="62">
        <v>32255.02</v>
      </c>
      <c r="S78" s="137">
        <v>-794447.94</v>
      </c>
      <c r="T78" s="137">
        <v>2560558.21</v>
      </c>
      <c r="W78" s="35">
        <v>605024.14</v>
      </c>
      <c r="Y78" s="35">
        <v>1100.2</v>
      </c>
      <c r="AA78" s="35">
        <v>870345.5</v>
      </c>
      <c r="AB78" s="35">
        <v>4000</v>
      </c>
      <c r="AC78" s="39">
        <v>1246991.5</v>
      </c>
      <c r="AD78" s="39">
        <v>5000</v>
      </c>
      <c r="AE78" s="39">
        <v>4420</v>
      </c>
      <c r="AF78" s="39">
        <v>316644.28000000003</v>
      </c>
      <c r="AG78" s="39">
        <v>107196.13</v>
      </c>
      <c r="AI78" s="39">
        <v>48.09</v>
      </c>
    </row>
    <row r="79" spans="1:35">
      <c r="A79" s="271" t="s">
        <v>1306</v>
      </c>
      <c r="B79" s="271" t="s">
        <v>1307</v>
      </c>
      <c r="C79" s="271">
        <v>3333</v>
      </c>
      <c r="D79" s="271" t="s">
        <v>1309</v>
      </c>
      <c r="E79" s="137" t="s">
        <v>1309</v>
      </c>
      <c r="F79" s="38">
        <v>480037.79</v>
      </c>
      <c r="G79" s="38">
        <v>0</v>
      </c>
      <c r="H79" s="38">
        <v>30383.51</v>
      </c>
      <c r="I79" s="137">
        <v>436222.34</v>
      </c>
      <c r="J79" s="137">
        <v>426630.18</v>
      </c>
      <c r="N79" s="62">
        <v>26998.75</v>
      </c>
      <c r="P79" s="62">
        <v>59639.8</v>
      </c>
      <c r="R79" s="137">
        <v>-444266.54</v>
      </c>
      <c r="S79" s="137">
        <v>-854496.81</v>
      </c>
      <c r="T79" s="137">
        <v>2676550.63</v>
      </c>
      <c r="W79" s="35">
        <v>475823.78</v>
      </c>
      <c r="Y79" s="35">
        <v>1158.93</v>
      </c>
      <c r="AA79" s="35">
        <v>1353755</v>
      </c>
      <c r="AC79" s="39">
        <v>1437042</v>
      </c>
      <c r="AE79" s="39">
        <v>16980</v>
      </c>
      <c r="AF79" s="39">
        <v>335982.61</v>
      </c>
      <c r="AG79" s="39">
        <v>131885.10999999999</v>
      </c>
    </row>
    <row r="80" spans="1:35">
      <c r="A80" s="271" t="s">
        <v>1306</v>
      </c>
      <c r="B80" s="271" t="s">
        <v>1307</v>
      </c>
      <c r="C80" s="271">
        <v>2136</v>
      </c>
      <c r="D80" s="271" t="s">
        <v>1310</v>
      </c>
      <c r="E80" s="137" t="s">
        <v>1310</v>
      </c>
      <c r="F80" s="38">
        <v>253259.11</v>
      </c>
      <c r="G80" s="38">
        <v>0</v>
      </c>
      <c r="H80" s="38">
        <v>132124.26</v>
      </c>
      <c r="I80" s="137">
        <v>350204.06</v>
      </c>
      <c r="J80" s="137">
        <v>194180.09</v>
      </c>
      <c r="N80" s="62">
        <v>10324</v>
      </c>
      <c r="O80" s="62">
        <v>169275</v>
      </c>
      <c r="P80" s="62">
        <v>0</v>
      </c>
      <c r="R80" s="137">
        <v>-385754.99</v>
      </c>
      <c r="T80" s="137">
        <v>1431387.54</v>
      </c>
      <c r="V80" s="35">
        <v>351.35</v>
      </c>
      <c r="W80" s="35">
        <v>496543.16</v>
      </c>
      <c r="Y80" s="35">
        <v>495.22</v>
      </c>
      <c r="AA80" s="35">
        <v>1028880</v>
      </c>
      <c r="AC80" s="39">
        <v>1234323</v>
      </c>
      <c r="AD80" s="39">
        <v>3500</v>
      </c>
      <c r="AE80" s="39">
        <v>8109.5</v>
      </c>
      <c r="AF80" s="39">
        <v>455961.89</v>
      </c>
      <c r="AG80" s="39">
        <v>119839.37</v>
      </c>
    </row>
    <row r="81" spans="1:35">
      <c r="A81" s="271" t="s">
        <v>1306</v>
      </c>
      <c r="B81" s="271" t="s">
        <v>1307</v>
      </c>
      <c r="C81" s="271">
        <v>4115</v>
      </c>
      <c r="D81" s="271" t="s">
        <v>1311</v>
      </c>
      <c r="E81" s="137" t="s">
        <v>1311</v>
      </c>
      <c r="F81" s="38">
        <v>587543.18999999994</v>
      </c>
      <c r="G81" s="38">
        <v>0</v>
      </c>
      <c r="H81" s="38">
        <v>14997.87</v>
      </c>
      <c r="I81" s="137">
        <v>602069.47</v>
      </c>
      <c r="J81" s="137">
        <v>695346.54</v>
      </c>
      <c r="N81" s="62">
        <v>57691.11</v>
      </c>
      <c r="P81" s="62">
        <v>77371.12</v>
      </c>
      <c r="R81" s="137">
        <v>-172699.86</v>
      </c>
      <c r="T81" s="137">
        <v>2015625.01</v>
      </c>
      <c r="W81" s="35">
        <v>626719</v>
      </c>
      <c r="Y81" s="35">
        <v>995.79</v>
      </c>
      <c r="AA81" s="35">
        <v>1243740</v>
      </c>
      <c r="AB81" s="35">
        <v>122058.61</v>
      </c>
      <c r="AC81" s="39">
        <v>1565721</v>
      </c>
      <c r="AE81" s="39">
        <v>1900</v>
      </c>
      <c r="AF81" s="39">
        <v>386268.66</v>
      </c>
      <c r="AG81" s="39">
        <v>117593.96</v>
      </c>
      <c r="AI81" s="39">
        <v>60.09</v>
      </c>
    </row>
    <row r="82" spans="1:35">
      <c r="A82" s="271" t="s">
        <v>1306</v>
      </c>
      <c r="B82" s="271" t="s">
        <v>1307</v>
      </c>
      <c r="C82" s="271">
        <v>2838</v>
      </c>
      <c r="D82" s="271" t="s">
        <v>1312</v>
      </c>
      <c r="E82" s="137" t="s">
        <v>1312</v>
      </c>
      <c r="F82" s="38">
        <v>169363.29</v>
      </c>
      <c r="G82" s="38">
        <v>0</v>
      </c>
      <c r="H82" s="38">
        <v>58836.959999999999</v>
      </c>
      <c r="I82" s="137">
        <v>531449.19999999995</v>
      </c>
      <c r="J82" s="137">
        <v>336368.28</v>
      </c>
      <c r="N82" s="62">
        <v>215930</v>
      </c>
      <c r="O82" s="62">
        <v>54724</v>
      </c>
      <c r="P82" s="62">
        <v>49339</v>
      </c>
      <c r="R82" s="137">
        <v>-222001.49</v>
      </c>
      <c r="S82" s="137">
        <v>-3452.32</v>
      </c>
      <c r="T82" s="137">
        <v>1211911.4099999999</v>
      </c>
      <c r="W82" s="35">
        <v>710628.96</v>
      </c>
      <c r="X82" s="35">
        <v>55480</v>
      </c>
      <c r="Y82" s="35">
        <v>796.21</v>
      </c>
      <c r="AA82" s="35">
        <v>1065420</v>
      </c>
      <c r="AC82" s="39">
        <v>1509342</v>
      </c>
      <c r="AD82" s="39">
        <v>7000</v>
      </c>
      <c r="AF82" s="39">
        <v>394537.86</v>
      </c>
      <c r="AG82" s="39">
        <v>88678.18</v>
      </c>
      <c r="AI82" s="39">
        <v>43200</v>
      </c>
    </row>
    <row r="83" spans="1:35">
      <c r="A83" s="271" t="s">
        <v>1306</v>
      </c>
      <c r="B83" s="271" t="s">
        <v>1307</v>
      </c>
      <c r="C83" s="271">
        <v>3064</v>
      </c>
      <c r="D83" s="271" t="s">
        <v>1313</v>
      </c>
      <c r="E83" s="137" t="s">
        <v>1313</v>
      </c>
      <c r="F83" s="38">
        <v>357536.01</v>
      </c>
      <c r="G83" s="38">
        <v>0</v>
      </c>
      <c r="H83" s="38">
        <v>16491.13</v>
      </c>
      <c r="I83" s="137">
        <v>818335.86</v>
      </c>
      <c r="J83" s="137">
        <v>291800.08</v>
      </c>
      <c r="N83" s="62">
        <v>4000</v>
      </c>
      <c r="O83" s="62">
        <v>45680</v>
      </c>
      <c r="P83" s="62">
        <v>0</v>
      </c>
      <c r="R83" s="137">
        <v>-236855.16</v>
      </c>
      <c r="S83" s="137">
        <v>105.77</v>
      </c>
      <c r="T83" s="137">
        <v>1745362.84</v>
      </c>
      <c r="W83" s="35">
        <v>505652.61</v>
      </c>
      <c r="X83" s="35">
        <v>53790</v>
      </c>
      <c r="Y83" s="35">
        <v>804.2</v>
      </c>
      <c r="AA83" s="35">
        <v>1585460</v>
      </c>
      <c r="AC83" s="39">
        <v>1746908</v>
      </c>
      <c r="AE83" s="39">
        <v>11000</v>
      </c>
      <c r="AF83" s="39">
        <v>359679.77</v>
      </c>
      <c r="AG83" s="39">
        <v>102249.41</v>
      </c>
    </row>
    <row r="84" spans="1:35">
      <c r="A84" s="271" t="s">
        <v>1306</v>
      </c>
      <c r="B84" s="271" t="s">
        <v>1307</v>
      </c>
      <c r="C84" s="271">
        <v>1877</v>
      </c>
      <c r="D84" s="271" t="s">
        <v>1314</v>
      </c>
      <c r="E84" s="137" t="s">
        <v>1314</v>
      </c>
      <c r="F84" s="38">
        <v>194256.48</v>
      </c>
      <c r="G84" s="38">
        <v>0</v>
      </c>
      <c r="H84" s="38">
        <v>21172.71</v>
      </c>
      <c r="I84" s="137">
        <v>1141111.04</v>
      </c>
      <c r="J84" s="137">
        <v>404597.85</v>
      </c>
      <c r="O84" s="62">
        <v>49555</v>
      </c>
      <c r="P84" s="62">
        <v>1145</v>
      </c>
      <c r="R84" s="137">
        <v>-49180.04</v>
      </c>
      <c r="T84" s="137">
        <v>1929262.58</v>
      </c>
      <c r="W84" s="35">
        <v>488519.41</v>
      </c>
      <c r="X84" s="35">
        <v>71020</v>
      </c>
      <c r="Y84" s="35">
        <v>511.66</v>
      </c>
      <c r="AA84" s="35">
        <v>1070640</v>
      </c>
      <c r="AB84" s="35">
        <v>7763</v>
      </c>
      <c r="AC84" s="39">
        <v>1281039</v>
      </c>
      <c r="AE84" s="39">
        <v>10614</v>
      </c>
      <c r="AF84" s="39">
        <v>345304.42</v>
      </c>
      <c r="AG84" s="39">
        <v>171141.11</v>
      </c>
    </row>
    <row r="85" spans="1:35">
      <c r="A85" s="271" t="s">
        <v>1306</v>
      </c>
      <c r="B85" s="271" t="s">
        <v>1307</v>
      </c>
      <c r="C85" s="271">
        <v>2766</v>
      </c>
      <c r="D85" s="271" t="s">
        <v>1315</v>
      </c>
      <c r="E85" s="137" t="s">
        <v>1315</v>
      </c>
      <c r="F85" s="38">
        <v>416363.2</v>
      </c>
      <c r="G85" s="38">
        <v>0</v>
      </c>
      <c r="H85" s="38">
        <v>43502.33</v>
      </c>
      <c r="I85" s="137">
        <v>395065.97</v>
      </c>
      <c r="J85" s="137">
        <v>283946.39</v>
      </c>
      <c r="O85" s="62">
        <v>102340</v>
      </c>
      <c r="P85" s="62">
        <v>99462.96</v>
      </c>
      <c r="R85" s="137">
        <v>-538452.1</v>
      </c>
      <c r="S85" s="137">
        <v>3482.97</v>
      </c>
      <c r="T85" s="137">
        <v>1851699.47</v>
      </c>
      <c r="W85" s="35">
        <v>486638.79</v>
      </c>
      <c r="X85" s="35">
        <v>25000</v>
      </c>
      <c r="Y85" s="35">
        <v>845.61</v>
      </c>
      <c r="AA85" s="35">
        <v>247840</v>
      </c>
      <c r="AC85" s="39">
        <v>542301</v>
      </c>
      <c r="AE85" s="39">
        <v>7924</v>
      </c>
      <c r="AF85" s="39">
        <v>399934.29</v>
      </c>
      <c r="AG85" s="39">
        <v>189820.52</v>
      </c>
    </row>
    <row r="86" spans="1:35">
      <c r="A86" s="271" t="s">
        <v>1306</v>
      </c>
      <c r="B86" s="271" t="s">
        <v>1307</v>
      </c>
      <c r="C86" s="271">
        <v>1975</v>
      </c>
      <c r="D86" s="271" t="s">
        <v>1316</v>
      </c>
      <c r="E86" s="137" t="s">
        <v>1316</v>
      </c>
      <c r="F86" s="38">
        <v>230898.62</v>
      </c>
      <c r="G86" s="38">
        <v>0</v>
      </c>
      <c r="H86" s="38">
        <v>22126.35</v>
      </c>
      <c r="I86" s="137">
        <v>652765.26</v>
      </c>
      <c r="J86" s="137">
        <v>113516.37</v>
      </c>
      <c r="O86" s="62">
        <v>62090</v>
      </c>
      <c r="P86" s="62">
        <v>30560</v>
      </c>
      <c r="R86" s="137">
        <v>-279524.71999999997</v>
      </c>
      <c r="T86" s="137">
        <v>1211766.1200000001</v>
      </c>
      <c r="W86" s="35">
        <v>389437.59</v>
      </c>
      <c r="Y86" s="35">
        <v>44.46</v>
      </c>
      <c r="AA86" s="35">
        <v>988650</v>
      </c>
      <c r="AB86" s="35">
        <v>100000</v>
      </c>
      <c r="AC86" s="39">
        <v>1227717</v>
      </c>
      <c r="AE86" s="39">
        <v>7500</v>
      </c>
      <c r="AF86" s="39">
        <v>189352.87</v>
      </c>
      <c r="AG86" s="39">
        <v>59146.98</v>
      </c>
    </row>
    <row r="87" spans="1:35">
      <c r="A87" s="271" t="s">
        <v>1306</v>
      </c>
      <c r="B87" s="271" t="s">
        <v>1307</v>
      </c>
      <c r="C87" s="271">
        <v>2929</v>
      </c>
      <c r="D87" s="271" t="s">
        <v>1317</v>
      </c>
      <c r="E87" s="137" t="s">
        <v>1317</v>
      </c>
      <c r="F87" s="38">
        <v>600929.04</v>
      </c>
      <c r="G87" s="38">
        <v>0</v>
      </c>
      <c r="H87" s="38">
        <v>83121.490000000005</v>
      </c>
      <c r="I87" s="137">
        <v>181197.39</v>
      </c>
      <c r="J87" s="137">
        <v>295874.71000000002</v>
      </c>
      <c r="N87" s="62">
        <v>1588.58</v>
      </c>
      <c r="O87" s="62">
        <v>65000</v>
      </c>
      <c r="P87" s="62">
        <v>120925</v>
      </c>
      <c r="R87" s="137">
        <v>28274.39</v>
      </c>
      <c r="S87" s="137">
        <v>-30630.01</v>
      </c>
      <c r="T87" s="137">
        <v>907622.82</v>
      </c>
      <c r="W87" s="35">
        <v>519149.8</v>
      </c>
      <c r="X87" s="35">
        <v>5230</v>
      </c>
      <c r="Y87" s="35">
        <v>1193.1400000000001</v>
      </c>
      <c r="AA87" s="35">
        <v>1302510</v>
      </c>
      <c r="AC87" s="39">
        <v>1472410</v>
      </c>
      <c r="AD87" s="39">
        <v>7442</v>
      </c>
      <c r="AF87" s="39">
        <v>203587.22</v>
      </c>
      <c r="AG87" s="39">
        <v>76301.87</v>
      </c>
    </row>
    <row r="88" spans="1:35">
      <c r="A88" s="271" t="s">
        <v>1306</v>
      </c>
      <c r="B88" s="271" t="s">
        <v>1307</v>
      </c>
      <c r="C88" s="271">
        <v>1699</v>
      </c>
      <c r="D88" s="271" t="s">
        <v>1318</v>
      </c>
      <c r="E88" s="137" t="s">
        <v>1318</v>
      </c>
      <c r="F88" s="38">
        <v>184892.15</v>
      </c>
      <c r="G88" s="38">
        <v>0</v>
      </c>
      <c r="H88" s="38">
        <v>17966.48</v>
      </c>
      <c r="I88" s="137">
        <v>827309.83</v>
      </c>
      <c r="J88" s="137">
        <v>139202.35999999999</v>
      </c>
      <c r="N88" s="62">
        <v>21397.33</v>
      </c>
      <c r="O88" s="62">
        <v>81961</v>
      </c>
      <c r="P88" s="62">
        <v>31030</v>
      </c>
      <c r="R88" s="137">
        <v>-380007.06</v>
      </c>
      <c r="S88" s="137">
        <v>-11364.92</v>
      </c>
      <c r="T88" s="137">
        <v>1583723.57</v>
      </c>
      <c r="W88" s="35">
        <v>407269.97</v>
      </c>
      <c r="Y88" s="35">
        <v>794.84</v>
      </c>
      <c r="AA88" s="35">
        <v>1471920</v>
      </c>
      <c r="AC88" s="39">
        <v>1659209</v>
      </c>
      <c r="AE88" s="39">
        <v>7800</v>
      </c>
      <c r="AF88" s="39">
        <v>205393.1</v>
      </c>
      <c r="AG88" s="39">
        <v>147439</v>
      </c>
      <c r="AH88" s="39">
        <v>17512.810000000001</v>
      </c>
    </row>
    <row r="89" spans="1:35">
      <c r="A89" s="271" t="s">
        <v>1320</v>
      </c>
      <c r="B89" s="271" t="s">
        <v>1321</v>
      </c>
      <c r="C89" s="271">
        <v>3782</v>
      </c>
      <c r="D89" s="271" t="s">
        <v>1323</v>
      </c>
      <c r="E89" s="137" t="s">
        <v>1323</v>
      </c>
      <c r="F89" s="38">
        <v>192835.6</v>
      </c>
      <c r="G89" s="38">
        <v>11300</v>
      </c>
      <c r="H89" s="38">
        <v>65020.17</v>
      </c>
      <c r="I89" s="137">
        <v>310564.46999999997</v>
      </c>
      <c r="J89" s="137">
        <v>225224.42</v>
      </c>
      <c r="N89" s="62">
        <v>72530</v>
      </c>
      <c r="O89" s="62">
        <v>2589</v>
      </c>
      <c r="P89" s="62">
        <v>29173.34</v>
      </c>
      <c r="R89" s="137">
        <v>-341908.85</v>
      </c>
      <c r="S89" s="137">
        <v>-954871.91</v>
      </c>
      <c r="T89" s="137">
        <v>1990390.15</v>
      </c>
      <c r="W89" s="35">
        <v>482702.51</v>
      </c>
      <c r="X89" s="35">
        <v>86500</v>
      </c>
      <c r="Y89" s="35">
        <v>228.78</v>
      </c>
      <c r="AA89" s="35">
        <v>647040</v>
      </c>
      <c r="AC89" s="39">
        <v>730523</v>
      </c>
      <c r="AD89" s="39">
        <v>19845</v>
      </c>
      <c r="AE89" s="39">
        <v>5818</v>
      </c>
      <c r="AF89" s="39">
        <v>341522.1</v>
      </c>
      <c r="AG89" s="39">
        <v>111720.26</v>
      </c>
    </row>
    <row r="90" spans="1:35">
      <c r="A90" s="271" t="s">
        <v>1320</v>
      </c>
      <c r="B90" s="271" t="s">
        <v>1321</v>
      </c>
      <c r="C90" s="271">
        <v>1430</v>
      </c>
      <c r="D90" s="271" t="s">
        <v>1324</v>
      </c>
      <c r="E90" s="137" t="s">
        <v>1324</v>
      </c>
      <c r="F90" s="38">
        <v>312106.09000000003</v>
      </c>
      <c r="G90" s="38">
        <v>0</v>
      </c>
      <c r="H90" s="38">
        <v>30103.03</v>
      </c>
      <c r="I90" s="137">
        <v>503651.4</v>
      </c>
      <c r="J90" s="137">
        <v>116995.43</v>
      </c>
      <c r="N90" s="62">
        <v>18330</v>
      </c>
      <c r="P90" s="62">
        <v>20400</v>
      </c>
      <c r="S90" s="137">
        <v>-828989.77</v>
      </c>
      <c r="T90" s="137">
        <v>1787234.17</v>
      </c>
      <c r="W90" s="35">
        <v>435297.92</v>
      </c>
      <c r="X90" s="35">
        <v>93980</v>
      </c>
      <c r="Y90" s="35">
        <v>263.22000000000003</v>
      </c>
      <c r="AA90" s="35">
        <v>600750</v>
      </c>
      <c r="AB90" s="35">
        <v>24000</v>
      </c>
      <c r="AC90" s="39">
        <v>666048</v>
      </c>
      <c r="AE90" s="39">
        <v>25302</v>
      </c>
      <c r="AF90" s="39">
        <v>331877.40999999997</v>
      </c>
      <c r="AG90" s="39">
        <v>165182.18</v>
      </c>
    </row>
    <row r="91" spans="1:35">
      <c r="A91" s="271" t="s">
        <v>1320</v>
      </c>
      <c r="B91" s="271" t="s">
        <v>1321</v>
      </c>
      <c r="C91" s="271">
        <v>3601</v>
      </c>
      <c r="D91" s="271" t="s">
        <v>1325</v>
      </c>
      <c r="E91" s="137" t="s">
        <v>1325</v>
      </c>
      <c r="F91" s="38">
        <v>299065.98</v>
      </c>
      <c r="G91" s="38">
        <v>0</v>
      </c>
      <c r="H91" s="38">
        <v>9073.51</v>
      </c>
      <c r="I91" s="137">
        <v>296241.06</v>
      </c>
      <c r="J91" s="137">
        <v>91881.72</v>
      </c>
      <c r="N91" s="62">
        <v>7000</v>
      </c>
      <c r="P91" s="62">
        <v>50885.05</v>
      </c>
      <c r="S91" s="137">
        <v>-1484049.03</v>
      </c>
      <c r="T91" s="137">
        <v>2310952.34</v>
      </c>
      <c r="W91" s="35">
        <v>637849.59999999998</v>
      </c>
      <c r="X91" s="35">
        <v>125300</v>
      </c>
      <c r="Y91" s="35">
        <v>550.57000000000005</v>
      </c>
      <c r="AA91" s="35">
        <v>618660</v>
      </c>
      <c r="AB91" s="35">
        <v>39700</v>
      </c>
      <c r="AC91" s="39">
        <v>782737</v>
      </c>
      <c r="AE91" s="39">
        <v>19674</v>
      </c>
      <c r="AF91" s="39">
        <v>716657.31</v>
      </c>
      <c r="AG91" s="39">
        <v>91517.95</v>
      </c>
    </row>
    <row r="92" spans="1:35">
      <c r="A92" s="271" t="s">
        <v>1320</v>
      </c>
      <c r="B92" s="271" t="s">
        <v>1321</v>
      </c>
      <c r="C92" s="271">
        <v>2333</v>
      </c>
      <c r="D92" s="271" t="s">
        <v>1326</v>
      </c>
      <c r="E92" s="137" t="s">
        <v>1326</v>
      </c>
      <c r="F92" s="38">
        <v>289974.39</v>
      </c>
      <c r="G92" s="38">
        <v>108.75</v>
      </c>
      <c r="H92" s="38">
        <v>69305.240000000005</v>
      </c>
      <c r="I92" s="137">
        <v>355063.12</v>
      </c>
      <c r="J92" s="137">
        <v>460224.34</v>
      </c>
      <c r="N92" s="62">
        <v>8741.74</v>
      </c>
      <c r="P92" s="62">
        <v>65909.240000000005</v>
      </c>
      <c r="S92" s="137">
        <v>-841431.21</v>
      </c>
      <c r="T92" s="137">
        <v>2133398.12</v>
      </c>
      <c r="W92" s="35">
        <v>806669.13</v>
      </c>
      <c r="Y92" s="35">
        <v>585.47</v>
      </c>
      <c r="AA92" s="35">
        <v>785800.5</v>
      </c>
      <c r="AB92" s="35">
        <v>82176</v>
      </c>
      <c r="AC92" s="39">
        <v>1017938.5</v>
      </c>
      <c r="AD92" s="39">
        <v>51538</v>
      </c>
      <c r="AE92" s="39">
        <v>32680</v>
      </c>
      <c r="AF92" s="39">
        <v>562593.12</v>
      </c>
      <c r="AG92" s="39">
        <v>202423.53</v>
      </c>
    </row>
    <row r="93" spans="1:35">
      <c r="A93" s="271" t="s">
        <v>1320</v>
      </c>
      <c r="B93" s="271" t="s">
        <v>1321</v>
      </c>
      <c r="C93" s="271">
        <v>2183</v>
      </c>
      <c r="D93" s="271" t="s">
        <v>1327</v>
      </c>
      <c r="E93" s="137" t="s">
        <v>1327</v>
      </c>
      <c r="F93" s="38">
        <v>493044.87</v>
      </c>
      <c r="G93" s="38">
        <v>0</v>
      </c>
      <c r="H93" s="38">
        <v>86070.18</v>
      </c>
      <c r="I93" s="137">
        <v>234929.87</v>
      </c>
      <c r="J93" s="137">
        <v>92621.06</v>
      </c>
      <c r="N93" s="62">
        <v>12000</v>
      </c>
      <c r="P93" s="62">
        <v>40282.230000000003</v>
      </c>
      <c r="S93" s="137">
        <v>-747568.04</v>
      </c>
      <c r="T93" s="137">
        <v>1611506.92</v>
      </c>
      <c r="W93" s="35">
        <v>493202.72</v>
      </c>
      <c r="X93" s="35">
        <v>67110</v>
      </c>
      <c r="Y93" s="35">
        <v>755.9</v>
      </c>
      <c r="AA93" s="35">
        <v>888840</v>
      </c>
      <c r="AB93" s="35">
        <v>37000</v>
      </c>
      <c r="AC93" s="39">
        <v>1023213</v>
      </c>
      <c r="AD93" s="39">
        <v>2272</v>
      </c>
      <c r="AE93" s="39">
        <v>18390</v>
      </c>
      <c r="AF93" s="39">
        <v>362815.6</v>
      </c>
      <c r="AG93" s="39">
        <v>89773.15</v>
      </c>
    </row>
    <row r="94" spans="1:35">
      <c r="A94" s="271" t="s">
        <v>1320</v>
      </c>
      <c r="B94" s="271" t="s">
        <v>1321</v>
      </c>
      <c r="C94" s="271">
        <v>1728</v>
      </c>
      <c r="D94" s="271" t="s">
        <v>1328</v>
      </c>
      <c r="E94" s="137" t="s">
        <v>1328</v>
      </c>
      <c r="F94" s="38">
        <v>397806.66</v>
      </c>
      <c r="G94" s="38">
        <v>4158.25</v>
      </c>
      <c r="H94" s="38">
        <v>69664.58</v>
      </c>
      <c r="I94" s="137">
        <v>2383439.71</v>
      </c>
      <c r="J94" s="137">
        <v>205884.93</v>
      </c>
      <c r="K94" s="137">
        <v>2690.81</v>
      </c>
      <c r="N94" s="62">
        <v>22024</v>
      </c>
      <c r="P94" s="62">
        <v>12965.7</v>
      </c>
      <c r="S94" s="137">
        <v>2619817.54</v>
      </c>
      <c r="T94" s="137">
        <v>513834.47</v>
      </c>
      <c r="W94" s="35">
        <v>466583.34</v>
      </c>
      <c r="X94" s="35">
        <v>50200</v>
      </c>
      <c r="Y94" s="35">
        <v>819.13</v>
      </c>
      <c r="AA94" s="35">
        <v>665476.80000000005</v>
      </c>
      <c r="AB94" s="35">
        <v>60400</v>
      </c>
      <c r="AC94" s="39">
        <v>783136.8</v>
      </c>
      <c r="AE94" s="39">
        <v>8008</v>
      </c>
      <c r="AF94" s="39">
        <v>417909.34</v>
      </c>
      <c r="AG94" s="39">
        <v>139421.9</v>
      </c>
    </row>
    <row r="95" spans="1:35">
      <c r="A95" s="271" t="s">
        <v>1320</v>
      </c>
      <c r="B95" s="271" t="s">
        <v>1321</v>
      </c>
      <c r="C95" s="271">
        <v>2698</v>
      </c>
      <c r="D95" s="271" t="s">
        <v>1329</v>
      </c>
      <c r="E95" s="137" t="s">
        <v>1329</v>
      </c>
      <c r="F95" s="38">
        <v>114561.31</v>
      </c>
      <c r="G95" s="38">
        <v>30000</v>
      </c>
      <c r="H95" s="38">
        <v>26807.439999999999</v>
      </c>
      <c r="I95" s="137">
        <v>601610.31000000006</v>
      </c>
      <c r="J95" s="137">
        <v>110964.64</v>
      </c>
      <c r="N95" s="62">
        <v>0</v>
      </c>
      <c r="P95" s="62">
        <v>708.06</v>
      </c>
      <c r="S95" s="137">
        <v>-1427293.45</v>
      </c>
      <c r="T95" s="137">
        <v>2404357.2799999998</v>
      </c>
      <c r="W95" s="35">
        <v>494824.38</v>
      </c>
      <c r="Y95" s="35">
        <v>213.1</v>
      </c>
      <c r="AA95" s="35">
        <v>1158570</v>
      </c>
      <c r="AB95" s="35">
        <v>15815</v>
      </c>
      <c r="AC95" s="39">
        <v>1327167</v>
      </c>
      <c r="AE95" s="39">
        <v>9308</v>
      </c>
      <c r="AF95" s="39">
        <v>344807.15</v>
      </c>
      <c r="AG95" s="39">
        <v>81968.52</v>
      </c>
    </row>
    <row r="96" spans="1:35">
      <c r="A96" s="271" t="s">
        <v>1320</v>
      </c>
      <c r="B96" s="271" t="s">
        <v>1321</v>
      </c>
      <c r="C96" s="271">
        <v>1721</v>
      </c>
      <c r="D96" s="271" t="s">
        <v>1330</v>
      </c>
      <c r="E96" s="137" t="s">
        <v>1330</v>
      </c>
      <c r="F96" s="38">
        <v>366034.14</v>
      </c>
      <c r="G96" s="38">
        <v>0</v>
      </c>
      <c r="H96" s="38">
        <v>88382.42</v>
      </c>
      <c r="I96" s="137">
        <v>588550.40000000002</v>
      </c>
      <c r="J96" s="137">
        <v>429118.77</v>
      </c>
      <c r="N96" s="62">
        <v>45000</v>
      </c>
      <c r="P96" s="62">
        <v>43841.15</v>
      </c>
      <c r="S96" s="137">
        <v>-499306.11</v>
      </c>
      <c r="T96" s="137">
        <v>1908283.93</v>
      </c>
      <c r="W96" s="35">
        <v>602777.24</v>
      </c>
      <c r="X96" s="35">
        <v>57000</v>
      </c>
      <c r="Y96" s="35">
        <v>803.32</v>
      </c>
      <c r="AA96" s="35">
        <v>1100056.8999999999</v>
      </c>
      <c r="AB96" s="35">
        <v>84069</v>
      </c>
      <c r="AC96" s="39">
        <v>1230452.8999999999</v>
      </c>
      <c r="AE96" s="39">
        <v>30694</v>
      </c>
      <c r="AF96" s="39">
        <v>462402.74</v>
      </c>
      <c r="AG96" s="39">
        <v>146890.06</v>
      </c>
    </row>
    <row r="97" spans="1:35">
      <c r="A97" s="271" t="s">
        <v>1320</v>
      </c>
      <c r="B97" s="271" t="s">
        <v>1321</v>
      </c>
      <c r="C97" s="271">
        <v>3253</v>
      </c>
      <c r="D97" s="271" t="s">
        <v>1331</v>
      </c>
      <c r="E97" s="137" t="s">
        <v>1331</v>
      </c>
      <c r="F97" s="38">
        <v>317927.96999999997</v>
      </c>
      <c r="G97" s="38">
        <v>33000</v>
      </c>
      <c r="H97" s="38">
        <v>214169.1</v>
      </c>
      <c r="I97" s="137">
        <v>544044.85</v>
      </c>
      <c r="J97" s="137">
        <v>94459.27</v>
      </c>
      <c r="N97" s="62">
        <v>5000</v>
      </c>
      <c r="P97" s="62">
        <v>33499.339999999997</v>
      </c>
      <c r="S97" s="137">
        <v>-513008.58</v>
      </c>
      <c r="T97" s="137">
        <v>1679735.01</v>
      </c>
      <c r="W97" s="35">
        <v>532247.87</v>
      </c>
      <c r="X97" s="35">
        <v>42610</v>
      </c>
      <c r="Y97" s="35">
        <v>702.52</v>
      </c>
      <c r="AA97" s="35">
        <v>341640</v>
      </c>
      <c r="AB97" s="35">
        <v>4009</v>
      </c>
      <c r="AC97" s="39">
        <v>507800</v>
      </c>
      <c r="AD97" s="39">
        <v>10960</v>
      </c>
      <c r="AE97" s="39">
        <v>15845</v>
      </c>
      <c r="AF97" s="39">
        <v>307627.7</v>
      </c>
      <c r="AG97" s="39">
        <v>80601.27</v>
      </c>
    </row>
    <row r="98" spans="1:35">
      <c r="A98" s="271" t="s">
        <v>1320</v>
      </c>
      <c r="B98" s="271" t="s">
        <v>1321</v>
      </c>
      <c r="C98" s="271">
        <v>2902</v>
      </c>
      <c r="D98" s="271" t="s">
        <v>1332</v>
      </c>
      <c r="E98" s="137" t="s">
        <v>1332</v>
      </c>
      <c r="F98" s="38">
        <v>179574.1</v>
      </c>
      <c r="G98" s="38">
        <v>0</v>
      </c>
      <c r="H98" s="38">
        <v>54548.11</v>
      </c>
      <c r="I98" s="137">
        <v>1302027.6399999999</v>
      </c>
      <c r="J98" s="137">
        <v>231523.7</v>
      </c>
      <c r="N98" s="62">
        <v>21465</v>
      </c>
      <c r="P98" s="62">
        <v>28.89</v>
      </c>
      <c r="S98" s="137">
        <v>-162663.6</v>
      </c>
      <c r="T98" s="137">
        <v>1980426.11</v>
      </c>
      <c r="W98" s="35">
        <v>512076.1</v>
      </c>
      <c r="X98" s="35">
        <v>53000</v>
      </c>
      <c r="Y98" s="35">
        <v>373.23</v>
      </c>
      <c r="AA98" s="35">
        <v>417335.4</v>
      </c>
      <c r="AB98" s="35">
        <v>71000</v>
      </c>
      <c r="AC98" s="39">
        <v>476228.4</v>
      </c>
      <c r="AD98" s="39">
        <v>36500</v>
      </c>
      <c r="AE98" s="39">
        <v>56254.67</v>
      </c>
      <c r="AF98" s="39">
        <v>438960.3</v>
      </c>
      <c r="AG98" s="39">
        <v>117424.21</v>
      </c>
    </row>
    <row r="99" spans="1:35">
      <c r="A99" s="271" t="s">
        <v>1320</v>
      </c>
      <c r="B99" s="271" t="s">
        <v>1321</v>
      </c>
      <c r="C99" s="271">
        <v>3199</v>
      </c>
      <c r="D99" s="271" t="s">
        <v>1333</v>
      </c>
      <c r="E99" s="137" t="s">
        <v>1333</v>
      </c>
      <c r="F99" s="38">
        <v>161505.92000000001</v>
      </c>
      <c r="G99" s="38">
        <v>0</v>
      </c>
      <c r="H99" s="38">
        <v>50209.9</v>
      </c>
      <c r="I99" s="137">
        <v>46261.38</v>
      </c>
      <c r="J99" s="137">
        <v>266319.12</v>
      </c>
      <c r="N99" s="62">
        <v>175415</v>
      </c>
      <c r="P99" s="62">
        <v>55205.32</v>
      </c>
      <c r="R99" s="137">
        <v>249356.91</v>
      </c>
      <c r="S99" s="137">
        <v>-1823516.7</v>
      </c>
      <c r="T99" s="137">
        <v>1911374.52</v>
      </c>
      <c r="W99" s="35">
        <v>421368.72</v>
      </c>
      <c r="X99" s="35">
        <v>58874</v>
      </c>
      <c r="Y99" s="35">
        <v>278.12</v>
      </c>
      <c r="AA99" s="35">
        <v>921440</v>
      </c>
      <c r="AB99" s="35">
        <v>107000</v>
      </c>
      <c r="AC99" s="39">
        <v>1165265</v>
      </c>
      <c r="AE99" s="39">
        <v>20488</v>
      </c>
      <c r="AF99" s="39">
        <v>268052.94</v>
      </c>
      <c r="AG99" s="39">
        <v>98693.63</v>
      </c>
    </row>
    <row r="100" spans="1:35">
      <c r="A100" s="271" t="s">
        <v>1320</v>
      </c>
      <c r="B100" s="271" t="s">
        <v>1321</v>
      </c>
      <c r="C100" s="271">
        <v>2159</v>
      </c>
      <c r="D100" s="271" t="s">
        <v>1334</v>
      </c>
      <c r="E100" s="137" t="s">
        <v>1334</v>
      </c>
      <c r="F100" s="38">
        <v>208261.76000000001</v>
      </c>
      <c r="G100" s="38">
        <v>0</v>
      </c>
      <c r="H100" s="38">
        <v>96122.46</v>
      </c>
      <c r="I100" s="137">
        <v>883930.72</v>
      </c>
      <c r="J100" s="137">
        <v>146858.32</v>
      </c>
      <c r="N100" s="62">
        <v>47095</v>
      </c>
      <c r="O100" s="62">
        <v>92760</v>
      </c>
      <c r="P100" s="62">
        <v>90866.08</v>
      </c>
      <c r="S100" s="137">
        <v>-973324.72</v>
      </c>
      <c r="T100" s="137">
        <v>2272032.2400000002</v>
      </c>
      <c r="W100" s="35">
        <v>639628.56999999995</v>
      </c>
      <c r="Y100" s="35">
        <v>240.49</v>
      </c>
      <c r="AA100" s="35">
        <v>783844.4</v>
      </c>
      <c r="AB100" s="35">
        <v>34500</v>
      </c>
      <c r="AC100" s="39">
        <v>943261.4</v>
      </c>
      <c r="AD100" s="39">
        <v>16016</v>
      </c>
      <c r="AF100" s="39">
        <v>578575.25</v>
      </c>
      <c r="AG100" s="39">
        <v>114616.15</v>
      </c>
    </row>
    <row r="101" spans="1:35">
      <c r="A101" s="271" t="s">
        <v>1320</v>
      </c>
      <c r="B101" s="271" t="s">
        <v>1321</v>
      </c>
      <c r="C101" s="271">
        <v>1892</v>
      </c>
      <c r="D101" s="271" t="s">
        <v>1335</v>
      </c>
      <c r="E101" s="137" t="s">
        <v>1335</v>
      </c>
      <c r="F101" s="38">
        <v>79307.179999999993</v>
      </c>
      <c r="G101" s="38">
        <v>0</v>
      </c>
      <c r="H101" s="38">
        <v>50511.78</v>
      </c>
      <c r="I101" s="137">
        <v>758429.46</v>
      </c>
      <c r="J101" s="137">
        <v>59416.160000000003</v>
      </c>
      <c r="N101" s="62">
        <v>33425</v>
      </c>
      <c r="P101" s="62">
        <v>886</v>
      </c>
      <c r="S101" s="137">
        <v>-904608.93</v>
      </c>
      <c r="T101" s="137">
        <v>1945240.49</v>
      </c>
      <c r="W101" s="35">
        <v>437077.81</v>
      </c>
      <c r="X101" s="35">
        <v>91880</v>
      </c>
      <c r="Y101" s="35">
        <v>197.04</v>
      </c>
      <c r="AA101" s="35">
        <v>857677.6</v>
      </c>
      <c r="AB101" s="35">
        <v>109306</v>
      </c>
      <c r="AC101" s="39">
        <v>1129053.6000000001</v>
      </c>
      <c r="AD101" s="39">
        <v>6500</v>
      </c>
      <c r="AE101" s="39">
        <v>3920</v>
      </c>
      <c r="AF101" s="39">
        <v>378643.96</v>
      </c>
      <c r="AG101" s="39">
        <v>105258.87</v>
      </c>
      <c r="AI101" s="39">
        <v>40</v>
      </c>
    </row>
    <row r="102" spans="1:35">
      <c r="A102" s="271" t="s">
        <v>1320</v>
      </c>
      <c r="B102" s="271" t="s">
        <v>1321</v>
      </c>
      <c r="C102" s="271">
        <v>2728</v>
      </c>
      <c r="D102" s="271" t="s">
        <v>1336</v>
      </c>
      <c r="E102" s="137" t="s">
        <v>1336</v>
      </c>
      <c r="F102" s="38">
        <v>492659.92</v>
      </c>
      <c r="G102" s="38">
        <v>0</v>
      </c>
      <c r="H102" s="38">
        <v>58658.48</v>
      </c>
      <c r="I102" s="137">
        <v>233168.35</v>
      </c>
      <c r="J102" s="137">
        <v>16430.57</v>
      </c>
      <c r="P102" s="62">
        <v>47256.55</v>
      </c>
      <c r="S102" s="137">
        <v>-2466100.39</v>
      </c>
      <c r="T102" s="137">
        <v>3154007.83</v>
      </c>
      <c r="W102" s="35">
        <v>522534.97</v>
      </c>
      <c r="X102" s="35">
        <v>159450</v>
      </c>
      <c r="Y102" s="35">
        <v>618.1</v>
      </c>
      <c r="AA102" s="35">
        <v>730820</v>
      </c>
      <c r="AB102" s="35">
        <v>1338</v>
      </c>
      <c r="AC102" s="39">
        <v>829835</v>
      </c>
      <c r="AD102" s="39">
        <v>33200</v>
      </c>
      <c r="AE102" s="39">
        <v>15516</v>
      </c>
      <c r="AF102" s="39">
        <v>376503.02</v>
      </c>
      <c r="AG102" s="39">
        <v>93953.72</v>
      </c>
    </row>
    <row r="103" spans="1:35">
      <c r="A103" s="271" t="s">
        <v>1320</v>
      </c>
      <c r="B103" s="271" t="s">
        <v>1321</v>
      </c>
      <c r="C103" s="271">
        <v>2919</v>
      </c>
      <c r="D103" s="271" t="s">
        <v>1337</v>
      </c>
      <c r="E103" s="137" t="s">
        <v>1337</v>
      </c>
      <c r="F103" s="38">
        <v>273452.03999999998</v>
      </c>
      <c r="G103" s="38">
        <v>0</v>
      </c>
      <c r="H103" s="38">
        <v>287856.84000000003</v>
      </c>
      <c r="I103" s="137">
        <v>204260.38</v>
      </c>
      <c r="J103" s="137">
        <v>91460.93</v>
      </c>
      <c r="P103" s="62">
        <v>64800</v>
      </c>
      <c r="R103" s="137">
        <v>251101.06</v>
      </c>
      <c r="S103" s="137">
        <v>-1394828.29</v>
      </c>
      <c r="T103" s="137">
        <v>1781769.65</v>
      </c>
      <c r="W103" s="35">
        <v>628343.43000000005</v>
      </c>
      <c r="X103" s="35">
        <v>177560</v>
      </c>
      <c r="Y103" s="35">
        <v>638.33000000000004</v>
      </c>
      <c r="AA103" s="35">
        <v>791730</v>
      </c>
      <c r="AB103" s="35">
        <v>111</v>
      </c>
      <c r="AC103" s="39">
        <v>934449</v>
      </c>
      <c r="AF103" s="39">
        <v>406967.51</v>
      </c>
      <c r="AG103" s="39">
        <v>102778.48</v>
      </c>
    </row>
    <row r="104" spans="1:35">
      <c r="A104" s="271" t="s">
        <v>1320</v>
      </c>
      <c r="B104" s="271" t="s">
        <v>1321</v>
      </c>
      <c r="C104" s="271">
        <v>3409</v>
      </c>
      <c r="D104" s="271" t="s">
        <v>1338</v>
      </c>
      <c r="E104" s="137" t="s">
        <v>1338</v>
      </c>
      <c r="F104" s="38">
        <v>130029.56</v>
      </c>
      <c r="G104" s="38">
        <v>0</v>
      </c>
      <c r="H104" s="38">
        <v>312571.67</v>
      </c>
      <c r="I104" s="137">
        <v>-5</v>
      </c>
      <c r="J104" s="137">
        <v>77321</v>
      </c>
      <c r="P104" s="62">
        <v>49783.02</v>
      </c>
      <c r="S104" s="137">
        <v>-622341.89</v>
      </c>
      <c r="T104" s="137">
        <v>977547.45</v>
      </c>
      <c r="W104" s="35">
        <v>537719.12</v>
      </c>
      <c r="X104" s="35">
        <v>51525</v>
      </c>
      <c r="Y104" s="35">
        <v>616.26</v>
      </c>
      <c r="AB104" s="35">
        <v>130021</v>
      </c>
      <c r="AC104" s="39">
        <v>75917</v>
      </c>
      <c r="AE104" s="39">
        <v>2648</v>
      </c>
      <c r="AF104" s="39">
        <v>526374.73</v>
      </c>
      <c r="AG104" s="39">
        <v>13</v>
      </c>
    </row>
    <row r="105" spans="1:35">
      <c r="A105" s="271" t="s">
        <v>1320</v>
      </c>
      <c r="B105" s="271" t="s">
        <v>1321</v>
      </c>
      <c r="C105" s="271">
        <v>1740</v>
      </c>
      <c r="D105" s="271" t="s">
        <v>1339</v>
      </c>
      <c r="E105" s="137" t="s">
        <v>1339</v>
      </c>
      <c r="F105" s="38">
        <v>161848.60999999999</v>
      </c>
      <c r="G105" s="38">
        <v>0</v>
      </c>
      <c r="H105" s="38">
        <v>52692.04</v>
      </c>
      <c r="I105" s="137">
        <v>827361.21</v>
      </c>
      <c r="J105" s="137">
        <v>117895.9</v>
      </c>
      <c r="K105" s="137">
        <v>4893.4799999999996</v>
      </c>
      <c r="N105" s="62">
        <v>6585</v>
      </c>
      <c r="P105" s="62">
        <v>35375.67</v>
      </c>
      <c r="S105" s="137">
        <v>592490.46</v>
      </c>
      <c r="T105" s="137">
        <v>654977.96</v>
      </c>
      <c r="W105" s="35">
        <v>615561.56999999995</v>
      </c>
      <c r="X105" s="35">
        <v>151780</v>
      </c>
      <c r="Y105" s="35">
        <v>490.5</v>
      </c>
      <c r="AA105" s="35">
        <v>414243</v>
      </c>
      <c r="AB105" s="35">
        <v>9000</v>
      </c>
      <c r="AC105" s="39">
        <v>567686</v>
      </c>
      <c r="AE105" s="39">
        <v>35634</v>
      </c>
      <c r="AF105" s="39">
        <v>617119.43999999994</v>
      </c>
      <c r="AG105" s="39">
        <v>95373.48</v>
      </c>
    </row>
    <row r="106" spans="1:35">
      <c r="A106" s="271" t="s">
        <v>1320</v>
      </c>
      <c r="B106" s="271" t="s">
        <v>1321</v>
      </c>
      <c r="C106" s="271">
        <v>2598</v>
      </c>
      <c r="D106" s="271" t="s">
        <v>1340</v>
      </c>
      <c r="E106" s="137" t="s">
        <v>1340</v>
      </c>
      <c r="F106" s="38">
        <v>493044.87</v>
      </c>
      <c r="G106" s="38">
        <v>0</v>
      </c>
      <c r="H106" s="38">
        <v>86070.18</v>
      </c>
      <c r="I106" s="137">
        <v>234929.87</v>
      </c>
      <c r="J106" s="137">
        <v>92621.06</v>
      </c>
      <c r="N106" s="62">
        <v>12000</v>
      </c>
      <c r="P106" s="62">
        <v>40282.230000000003</v>
      </c>
      <c r="S106" s="137">
        <v>-747568.04</v>
      </c>
      <c r="T106" s="137">
        <v>1611506.92</v>
      </c>
      <c r="W106" s="35">
        <v>493202.72</v>
      </c>
      <c r="X106" s="35">
        <v>67110</v>
      </c>
      <c r="Y106" s="35">
        <v>755.9</v>
      </c>
      <c r="AA106" s="35">
        <v>888840</v>
      </c>
      <c r="AB106" s="35">
        <v>37000</v>
      </c>
      <c r="AC106" s="39">
        <v>1023213</v>
      </c>
      <c r="AD106" s="39">
        <v>2272</v>
      </c>
      <c r="AE106" s="39">
        <v>18390</v>
      </c>
      <c r="AF106" s="39">
        <v>362815.6</v>
      </c>
      <c r="AG106" s="39">
        <v>89773.15</v>
      </c>
    </row>
    <row r="107" spans="1:35">
      <c r="A107" s="271" t="s">
        <v>1320</v>
      </c>
      <c r="B107" s="271" t="s">
        <v>1321</v>
      </c>
      <c r="C107" s="271">
        <v>2058</v>
      </c>
      <c r="D107" s="271" t="s">
        <v>1341</v>
      </c>
      <c r="E107" s="137" t="s">
        <v>1341</v>
      </c>
      <c r="F107" s="38">
        <v>312549.01</v>
      </c>
      <c r="G107" s="38">
        <v>30000</v>
      </c>
      <c r="H107" s="38">
        <v>419839.92</v>
      </c>
      <c r="I107" s="137">
        <v>624825.15</v>
      </c>
      <c r="J107" s="137">
        <v>445055.31</v>
      </c>
      <c r="P107" s="62">
        <v>331471</v>
      </c>
      <c r="S107" s="137">
        <v>-551387.15</v>
      </c>
      <c r="T107" s="137">
        <v>1856322.45</v>
      </c>
      <c r="W107" s="35">
        <v>723945.74</v>
      </c>
      <c r="Y107" s="35">
        <v>548.62</v>
      </c>
      <c r="AA107" s="35">
        <v>916470</v>
      </c>
      <c r="AC107" s="39">
        <v>1080880</v>
      </c>
      <c r="AF107" s="39">
        <v>316585.89</v>
      </c>
      <c r="AG107" s="39">
        <v>47635.38</v>
      </c>
    </row>
    <row r="108" spans="1:35">
      <c r="A108" s="271" t="s">
        <v>1343</v>
      </c>
      <c r="B108" s="271" t="s">
        <v>1344</v>
      </c>
      <c r="C108" s="271">
        <v>2939</v>
      </c>
      <c r="D108" s="271" t="s">
        <v>1346</v>
      </c>
      <c r="E108" s="137" t="s">
        <v>1346</v>
      </c>
      <c r="F108" s="38">
        <v>299065.98</v>
      </c>
      <c r="G108" s="38">
        <v>0</v>
      </c>
      <c r="H108" s="38">
        <v>9073.51</v>
      </c>
      <c r="I108" s="137">
        <v>296241.06</v>
      </c>
      <c r="J108" s="137">
        <v>91881.72</v>
      </c>
      <c r="N108" s="62">
        <v>7000</v>
      </c>
      <c r="P108" s="62">
        <v>50885.05</v>
      </c>
      <c r="S108" s="137">
        <v>-1484049.03</v>
      </c>
      <c r="T108" s="137">
        <v>2310952.34</v>
      </c>
      <c r="W108" s="35">
        <v>637849.59999999998</v>
      </c>
      <c r="X108" s="35">
        <v>125300</v>
      </c>
      <c r="Y108" s="35">
        <v>550.57000000000005</v>
      </c>
      <c r="AA108" s="35">
        <v>618660</v>
      </c>
      <c r="AB108" s="35">
        <v>39700</v>
      </c>
      <c r="AC108" s="39">
        <v>782737</v>
      </c>
      <c r="AE108" s="39">
        <v>19674</v>
      </c>
      <c r="AF108" s="39">
        <v>716657.31</v>
      </c>
      <c r="AG108" s="39">
        <v>91517.95</v>
      </c>
    </row>
    <row r="109" spans="1:35">
      <c r="A109" s="271" t="s">
        <v>1343</v>
      </c>
      <c r="B109" s="271" t="s">
        <v>1344</v>
      </c>
      <c r="C109" s="271">
        <v>2960</v>
      </c>
      <c r="D109" s="271" t="s">
        <v>1347</v>
      </c>
      <c r="E109" s="137" t="s">
        <v>1347</v>
      </c>
      <c r="F109" s="38">
        <v>703002.74</v>
      </c>
      <c r="G109" s="38">
        <v>0</v>
      </c>
      <c r="H109" s="38">
        <v>41512.65</v>
      </c>
      <c r="I109" s="137">
        <v>1675887.16</v>
      </c>
      <c r="J109" s="137">
        <v>87020.13</v>
      </c>
      <c r="N109" s="62">
        <v>12000</v>
      </c>
      <c r="P109" s="62">
        <v>46382.41</v>
      </c>
      <c r="S109" s="137">
        <v>1389992.21</v>
      </c>
      <c r="T109" s="137">
        <v>1228203.58</v>
      </c>
      <c r="W109" s="35">
        <v>542261.18000000005</v>
      </c>
      <c r="X109" s="35">
        <v>70200</v>
      </c>
      <c r="Y109" s="35">
        <v>1585.84</v>
      </c>
      <c r="AA109" s="35">
        <v>806600</v>
      </c>
      <c r="AB109" s="35">
        <v>22200</v>
      </c>
      <c r="AC109" s="39">
        <v>921110</v>
      </c>
      <c r="AE109" s="39">
        <v>23310</v>
      </c>
      <c r="AF109" s="39">
        <v>532870.63</v>
      </c>
      <c r="AG109" s="39">
        <v>134711.91</v>
      </c>
    </row>
    <row r="110" spans="1:35">
      <c r="A110" s="271" t="s">
        <v>1343</v>
      </c>
      <c r="B110" s="271" t="s">
        <v>1344</v>
      </c>
      <c r="C110" s="271">
        <v>4264</v>
      </c>
      <c r="D110" s="271" t="s">
        <v>1348</v>
      </c>
      <c r="E110" s="137" t="s">
        <v>1348</v>
      </c>
      <c r="F110" s="38">
        <v>41490.019999999997</v>
      </c>
      <c r="G110" s="38">
        <v>886.77</v>
      </c>
      <c r="H110" s="38">
        <v>58898.19</v>
      </c>
      <c r="I110" s="137">
        <v>1626463.61</v>
      </c>
      <c r="J110" s="137">
        <v>80379.31</v>
      </c>
      <c r="N110" s="62">
        <v>12500</v>
      </c>
      <c r="P110" s="62">
        <v>6292.04</v>
      </c>
      <c r="S110" s="137">
        <v>612779.88</v>
      </c>
      <c r="T110" s="137">
        <v>1322855.6000000001</v>
      </c>
      <c r="W110" s="35">
        <v>561021.30000000005</v>
      </c>
      <c r="X110" s="35">
        <v>92420</v>
      </c>
      <c r="Y110" s="35">
        <v>175.34</v>
      </c>
      <c r="AA110" s="35">
        <v>718650</v>
      </c>
      <c r="AB110" s="35">
        <v>3</v>
      </c>
      <c r="AC110" s="39">
        <v>877797</v>
      </c>
      <c r="AD110" s="39">
        <v>7410</v>
      </c>
      <c r="AE110" s="39">
        <v>17260</v>
      </c>
      <c r="AF110" s="39">
        <v>514839</v>
      </c>
      <c r="AG110" s="39">
        <v>101273.26</v>
      </c>
    </row>
    <row r="111" spans="1:35">
      <c r="A111" s="271" t="s">
        <v>1343</v>
      </c>
      <c r="B111" s="271" t="s">
        <v>1344</v>
      </c>
      <c r="C111" s="271">
        <v>4699</v>
      </c>
      <c r="D111" s="271" t="s">
        <v>1349</v>
      </c>
      <c r="E111" s="137" t="s">
        <v>1349</v>
      </c>
      <c r="F111" s="38">
        <v>183649.99</v>
      </c>
      <c r="G111" s="38">
        <v>2018.5</v>
      </c>
      <c r="H111" s="38">
        <v>128445.24</v>
      </c>
      <c r="I111" s="137">
        <v>1698640.87</v>
      </c>
      <c r="J111" s="137">
        <v>369242.93</v>
      </c>
      <c r="N111" s="62">
        <v>170533.66</v>
      </c>
      <c r="P111" s="62">
        <v>81151.53</v>
      </c>
      <c r="S111" s="137">
        <v>236310.55</v>
      </c>
      <c r="T111" s="137">
        <v>2235714.37</v>
      </c>
      <c r="W111" s="35">
        <v>725086.11</v>
      </c>
      <c r="X111" s="35">
        <v>94400</v>
      </c>
      <c r="Y111" s="35">
        <v>325.99</v>
      </c>
      <c r="AA111" s="35">
        <v>852824.9</v>
      </c>
      <c r="AB111" s="35">
        <v>31123</v>
      </c>
      <c r="AC111" s="39">
        <v>1121658.8999999999</v>
      </c>
      <c r="AE111" s="39">
        <v>3452</v>
      </c>
      <c r="AF111" s="39">
        <v>632277.07999999996</v>
      </c>
      <c r="AG111" s="39">
        <v>288084.59999999998</v>
      </c>
    </row>
    <row r="112" spans="1:35">
      <c r="A112" s="271" t="s">
        <v>1343</v>
      </c>
      <c r="B112" s="271" t="s">
        <v>1344</v>
      </c>
      <c r="C112" s="271">
        <v>2309</v>
      </c>
      <c r="D112" s="271" t="s">
        <v>1350</v>
      </c>
      <c r="E112" s="137" t="s">
        <v>1350</v>
      </c>
      <c r="F112" s="38">
        <v>423795.26</v>
      </c>
      <c r="G112" s="38">
        <v>0</v>
      </c>
      <c r="H112" s="38">
        <v>73960.69</v>
      </c>
      <c r="I112" s="137">
        <v>421365.64</v>
      </c>
      <c r="J112" s="137">
        <v>201050.94</v>
      </c>
      <c r="P112" s="62">
        <v>30459.119999999999</v>
      </c>
      <c r="S112" s="137">
        <v>-680123.5</v>
      </c>
      <c r="T112" s="137">
        <v>1762414.5</v>
      </c>
      <c r="W112" s="35">
        <v>680366.69</v>
      </c>
      <c r="Y112" s="35">
        <v>726.1</v>
      </c>
      <c r="AA112" s="35">
        <v>632667</v>
      </c>
      <c r="AB112" s="35">
        <v>8042</v>
      </c>
      <c r="AC112" s="39">
        <v>740241</v>
      </c>
      <c r="AD112" s="39">
        <v>25000</v>
      </c>
      <c r="AE112" s="39">
        <v>59247</v>
      </c>
      <c r="AF112" s="39">
        <v>366684.46</v>
      </c>
      <c r="AG112" s="39">
        <v>123206.92</v>
      </c>
    </row>
    <row r="113" spans="1:35">
      <c r="A113" s="271" t="s">
        <v>1343</v>
      </c>
      <c r="B113" s="271" t="s">
        <v>1344</v>
      </c>
      <c r="C113" s="271">
        <v>695</v>
      </c>
      <c r="D113" s="271" t="s">
        <v>1351</v>
      </c>
      <c r="E113" s="137" t="s">
        <v>1351</v>
      </c>
      <c r="F113" s="38">
        <v>397806.66</v>
      </c>
      <c r="G113" s="38">
        <v>4158.25</v>
      </c>
      <c r="H113" s="38">
        <v>69664.58</v>
      </c>
      <c r="I113" s="137">
        <v>2383439.71</v>
      </c>
      <c r="J113" s="137">
        <v>205884.93</v>
      </c>
      <c r="K113" s="137">
        <v>2690.81</v>
      </c>
      <c r="N113" s="62">
        <v>22024</v>
      </c>
      <c r="P113" s="62">
        <v>12965.7</v>
      </c>
      <c r="S113" s="137">
        <v>2619817.54</v>
      </c>
      <c r="T113" s="137">
        <v>513834.47</v>
      </c>
      <c r="W113" s="35">
        <v>466583.34</v>
      </c>
      <c r="X113" s="35">
        <v>50200</v>
      </c>
      <c r="Y113" s="35">
        <v>819.13</v>
      </c>
      <c r="AA113" s="35">
        <v>665476.80000000005</v>
      </c>
      <c r="AB113" s="35">
        <v>60400</v>
      </c>
      <c r="AC113" s="39">
        <v>783136.8</v>
      </c>
      <c r="AE113" s="39">
        <v>8008</v>
      </c>
      <c r="AF113" s="39">
        <v>417909.34</v>
      </c>
      <c r="AG113" s="39">
        <v>139421.9</v>
      </c>
    </row>
    <row r="114" spans="1:35">
      <c r="A114" s="271" t="s">
        <v>1343</v>
      </c>
      <c r="B114" s="271" t="s">
        <v>1344</v>
      </c>
      <c r="C114" s="271">
        <v>3575</v>
      </c>
      <c r="D114" s="271" t="s">
        <v>1352</v>
      </c>
      <c r="E114" s="137" t="s">
        <v>1352</v>
      </c>
      <c r="F114" s="38">
        <v>201760.55</v>
      </c>
      <c r="G114" s="38">
        <v>26485.7</v>
      </c>
      <c r="H114" s="38">
        <v>92099.88</v>
      </c>
      <c r="I114" s="137">
        <v>1093730.02</v>
      </c>
      <c r="J114" s="137">
        <v>181265.1</v>
      </c>
      <c r="N114" s="62">
        <v>202379.19</v>
      </c>
      <c r="O114" s="62">
        <v>115950</v>
      </c>
      <c r="P114" s="62">
        <v>72512.03</v>
      </c>
      <c r="S114" s="137">
        <v>-2271550.86</v>
      </c>
      <c r="T114" s="137">
        <v>3774792.24</v>
      </c>
      <c r="W114" s="35">
        <v>727263.62</v>
      </c>
      <c r="Y114" s="35">
        <v>296.19</v>
      </c>
      <c r="AA114" s="35">
        <v>1168575</v>
      </c>
      <c r="AB114" s="35">
        <v>8876</v>
      </c>
      <c r="AC114" s="39">
        <v>1387037</v>
      </c>
      <c r="AD114" s="39">
        <v>3000</v>
      </c>
      <c r="AE114" s="39">
        <v>50967</v>
      </c>
      <c r="AF114" s="39">
        <v>563857.42000000004</v>
      </c>
      <c r="AG114" s="39">
        <v>198770.74</v>
      </c>
      <c r="AI114" s="39">
        <v>120</v>
      </c>
    </row>
    <row r="115" spans="1:35">
      <c r="A115" s="271" t="s">
        <v>1343</v>
      </c>
      <c r="B115" s="271" t="s">
        <v>1344</v>
      </c>
      <c r="C115" s="271">
        <v>2443</v>
      </c>
      <c r="D115" s="271" t="s">
        <v>1353</v>
      </c>
      <c r="E115" s="137" t="s">
        <v>1353</v>
      </c>
      <c r="F115" s="38">
        <v>366034.14</v>
      </c>
      <c r="G115" s="38">
        <v>0</v>
      </c>
      <c r="H115" s="38">
        <v>88382.42</v>
      </c>
      <c r="I115" s="137">
        <v>588550.40000000002</v>
      </c>
      <c r="J115" s="137">
        <v>429118.77</v>
      </c>
      <c r="N115" s="62">
        <v>45000</v>
      </c>
      <c r="P115" s="62">
        <v>43841.15</v>
      </c>
      <c r="S115" s="137">
        <v>-499306.11</v>
      </c>
      <c r="T115" s="137">
        <v>1908283.93</v>
      </c>
      <c r="W115" s="35">
        <v>602777.24</v>
      </c>
      <c r="X115" s="35">
        <v>57000</v>
      </c>
      <c r="Y115" s="35">
        <v>803.32</v>
      </c>
      <c r="AA115" s="35">
        <v>1100056.8999999999</v>
      </c>
      <c r="AB115" s="35">
        <v>84069</v>
      </c>
      <c r="AC115" s="39">
        <v>1230452.8999999999</v>
      </c>
      <c r="AE115" s="39">
        <v>30694</v>
      </c>
      <c r="AF115" s="39">
        <v>462402.74</v>
      </c>
      <c r="AG115" s="39">
        <v>146890.06</v>
      </c>
    </row>
    <row r="116" spans="1:35">
      <c r="A116" s="271" t="s">
        <v>1343</v>
      </c>
      <c r="B116" s="271" t="s">
        <v>1344</v>
      </c>
      <c r="C116" s="271">
        <v>1283</v>
      </c>
      <c r="D116" s="271" t="s">
        <v>1354</v>
      </c>
      <c r="E116" s="137" t="s">
        <v>1354</v>
      </c>
      <c r="F116" s="38">
        <v>179574.1</v>
      </c>
      <c r="G116" s="38">
        <v>0</v>
      </c>
      <c r="H116" s="38">
        <v>54548.11</v>
      </c>
      <c r="I116" s="137">
        <v>1302027.6399999999</v>
      </c>
      <c r="J116" s="137">
        <v>231523.7</v>
      </c>
      <c r="N116" s="62">
        <v>21465</v>
      </c>
      <c r="P116" s="62">
        <v>28.89</v>
      </c>
      <c r="S116" s="137">
        <v>-162663.6</v>
      </c>
      <c r="T116" s="137">
        <v>1980426.11</v>
      </c>
      <c r="W116" s="35">
        <v>512076.1</v>
      </c>
      <c r="X116" s="35">
        <v>53000</v>
      </c>
      <c r="Y116" s="35">
        <v>373.23</v>
      </c>
      <c r="AA116" s="35">
        <v>417335.4</v>
      </c>
      <c r="AB116" s="35">
        <v>71000</v>
      </c>
      <c r="AC116" s="39">
        <v>476228.4</v>
      </c>
      <c r="AD116" s="39">
        <v>36500</v>
      </c>
      <c r="AE116" s="39">
        <v>56254.67</v>
      </c>
      <c r="AF116" s="39">
        <v>438960.3</v>
      </c>
      <c r="AG116" s="39">
        <v>117424.21</v>
      </c>
    </row>
    <row r="117" spans="1:35">
      <c r="A117" s="271" t="s">
        <v>1343</v>
      </c>
      <c r="B117" s="271" t="s">
        <v>1344</v>
      </c>
      <c r="C117" s="271">
        <v>3442</v>
      </c>
      <c r="D117" s="271" t="s">
        <v>1355</v>
      </c>
      <c r="E117" s="137" t="s">
        <v>1355</v>
      </c>
      <c r="F117" s="38">
        <v>289974.39</v>
      </c>
      <c r="G117" s="38">
        <v>108.75</v>
      </c>
      <c r="H117" s="38">
        <v>69305.240000000005</v>
      </c>
      <c r="I117" s="137">
        <v>355063.12</v>
      </c>
      <c r="J117" s="137">
        <v>460224.34</v>
      </c>
      <c r="N117" s="62">
        <v>8741.74</v>
      </c>
      <c r="P117" s="62">
        <v>65909.240000000005</v>
      </c>
      <c r="S117" s="137">
        <v>-841431.21</v>
      </c>
      <c r="T117" s="137">
        <v>2133398.12</v>
      </c>
      <c r="W117" s="35">
        <v>806669.13</v>
      </c>
      <c r="Y117" s="35">
        <v>585.47</v>
      </c>
      <c r="AA117" s="35">
        <v>785800.5</v>
      </c>
      <c r="AB117" s="35">
        <v>82176</v>
      </c>
      <c r="AC117" s="39">
        <v>1017938.5</v>
      </c>
      <c r="AD117" s="39">
        <v>51538</v>
      </c>
      <c r="AE117" s="39">
        <v>32680</v>
      </c>
      <c r="AF117" s="39">
        <v>562593.12</v>
      </c>
      <c r="AG117" s="39">
        <v>202423.53</v>
      </c>
    </row>
    <row r="118" spans="1:35">
      <c r="A118" s="271" t="s">
        <v>1343</v>
      </c>
      <c r="B118" s="271" t="s">
        <v>1344</v>
      </c>
      <c r="C118" s="271">
        <v>1430</v>
      </c>
      <c r="D118" s="271" t="s">
        <v>1356</v>
      </c>
      <c r="E118" s="137" t="s">
        <v>1356</v>
      </c>
      <c r="F118" s="38">
        <v>79307.179999999993</v>
      </c>
      <c r="G118" s="38">
        <v>0</v>
      </c>
      <c r="H118" s="38">
        <v>50511.78</v>
      </c>
      <c r="I118" s="137">
        <v>758429.46</v>
      </c>
      <c r="J118" s="137">
        <v>59416.160000000003</v>
      </c>
      <c r="N118" s="62">
        <v>33425</v>
      </c>
      <c r="P118" s="62">
        <v>886</v>
      </c>
      <c r="S118" s="137">
        <v>-904608.93</v>
      </c>
      <c r="T118" s="137">
        <v>1945240.49</v>
      </c>
      <c r="W118" s="35">
        <v>437077.81</v>
      </c>
      <c r="X118" s="35">
        <v>91880</v>
      </c>
      <c r="Y118" s="35">
        <v>197.04</v>
      </c>
      <c r="AA118" s="35">
        <v>857677.6</v>
      </c>
      <c r="AB118" s="35">
        <v>109306</v>
      </c>
      <c r="AC118" s="39">
        <v>1129053.6000000001</v>
      </c>
      <c r="AD118" s="39">
        <v>6500</v>
      </c>
      <c r="AE118" s="39">
        <v>3920</v>
      </c>
      <c r="AF118" s="39">
        <v>378643.96</v>
      </c>
      <c r="AG118" s="39">
        <v>105258.87</v>
      </c>
      <c r="AI118" s="39">
        <v>40</v>
      </c>
    </row>
    <row r="119" spans="1:35">
      <c r="A119" s="271" t="s">
        <v>1343</v>
      </c>
      <c r="B119" s="271" t="s">
        <v>1344</v>
      </c>
      <c r="C119" s="271">
        <v>2018</v>
      </c>
      <c r="D119" s="271" t="s">
        <v>1357</v>
      </c>
      <c r="E119" s="137" t="s">
        <v>1357</v>
      </c>
      <c r="F119" s="38">
        <v>114561.31</v>
      </c>
      <c r="G119" s="38">
        <v>30000</v>
      </c>
      <c r="H119" s="38">
        <v>26807.439999999999</v>
      </c>
      <c r="I119" s="137">
        <v>601610.31000000006</v>
      </c>
      <c r="J119" s="137">
        <v>110964.64</v>
      </c>
      <c r="N119" s="62">
        <v>0</v>
      </c>
      <c r="P119" s="62">
        <v>708.06</v>
      </c>
      <c r="S119" s="137">
        <v>-1427293.45</v>
      </c>
      <c r="T119" s="137">
        <v>2404357.2799999998</v>
      </c>
      <c r="W119" s="35">
        <v>494824.38</v>
      </c>
      <c r="Y119" s="35">
        <v>213.1</v>
      </c>
      <c r="AA119" s="35">
        <v>1158570</v>
      </c>
      <c r="AB119" s="35">
        <v>15815</v>
      </c>
      <c r="AC119" s="39">
        <v>1327167</v>
      </c>
      <c r="AE119" s="39">
        <v>9308</v>
      </c>
      <c r="AF119" s="39">
        <v>344807.15</v>
      </c>
      <c r="AG119" s="39">
        <v>81968.52</v>
      </c>
    </row>
    <row r="120" spans="1:35">
      <c r="A120" s="271" t="s">
        <v>1343</v>
      </c>
      <c r="B120" s="271" t="s">
        <v>1344</v>
      </c>
      <c r="C120" s="271">
        <v>3034</v>
      </c>
      <c r="D120" s="271" t="s">
        <v>1358</v>
      </c>
      <c r="E120" s="137" t="s">
        <v>1358</v>
      </c>
      <c r="F120" s="38">
        <v>492659.92</v>
      </c>
      <c r="G120" s="38">
        <v>0</v>
      </c>
      <c r="H120" s="38">
        <v>58658.48</v>
      </c>
      <c r="I120" s="137">
        <v>233168.35</v>
      </c>
      <c r="J120" s="137">
        <v>16430.57</v>
      </c>
      <c r="P120" s="62">
        <v>47256.55</v>
      </c>
      <c r="S120" s="137">
        <v>-2466100.39</v>
      </c>
      <c r="T120" s="137">
        <v>3154007.83</v>
      </c>
      <c r="W120" s="35">
        <v>522534.97</v>
      </c>
      <c r="X120" s="35">
        <v>159450</v>
      </c>
      <c r="Y120" s="35">
        <v>618.1</v>
      </c>
      <c r="AA120" s="35">
        <v>730820</v>
      </c>
      <c r="AB120" s="35">
        <v>1338</v>
      </c>
      <c r="AC120" s="39">
        <v>829835</v>
      </c>
      <c r="AD120" s="39">
        <v>33200</v>
      </c>
      <c r="AE120" s="39">
        <v>15516</v>
      </c>
      <c r="AF120" s="39">
        <v>376503.02</v>
      </c>
      <c r="AG120" s="39">
        <v>93953.72</v>
      </c>
    </row>
    <row r="121" spans="1:35">
      <c r="A121" s="271" t="s">
        <v>1343</v>
      </c>
      <c r="B121" s="271" t="s">
        <v>1344</v>
      </c>
      <c r="C121" s="271">
        <v>2713</v>
      </c>
      <c r="D121" s="271" t="s">
        <v>1359</v>
      </c>
      <c r="E121" s="137" t="s">
        <v>1359</v>
      </c>
      <c r="F121" s="38">
        <v>208261.76000000001</v>
      </c>
      <c r="G121" s="38">
        <v>0</v>
      </c>
      <c r="H121" s="38">
        <v>96122.46</v>
      </c>
      <c r="I121" s="137">
        <v>883930.72</v>
      </c>
      <c r="J121" s="137">
        <v>146858.32</v>
      </c>
      <c r="N121" s="62">
        <v>47095</v>
      </c>
      <c r="O121" s="62">
        <v>92760</v>
      </c>
      <c r="P121" s="62">
        <v>90866.08</v>
      </c>
      <c r="S121" s="137">
        <v>-973324.72</v>
      </c>
      <c r="T121" s="137">
        <v>2272032.2400000002</v>
      </c>
      <c r="W121" s="35">
        <v>639628.56999999995</v>
      </c>
      <c r="Y121" s="35">
        <v>240.49</v>
      </c>
      <c r="AA121" s="35">
        <v>783844.4</v>
      </c>
      <c r="AB121" s="35">
        <v>34500</v>
      </c>
      <c r="AC121" s="39">
        <v>943261.4</v>
      </c>
      <c r="AD121" s="39">
        <v>16016</v>
      </c>
      <c r="AF121" s="39">
        <v>578575.25</v>
      </c>
      <c r="AG121" s="39">
        <v>114616.15</v>
      </c>
    </row>
    <row r="122" spans="1:35">
      <c r="A122" s="271" t="s">
        <v>1343</v>
      </c>
      <c r="B122" s="271" t="s">
        <v>1344</v>
      </c>
      <c r="C122" s="271">
        <v>1977</v>
      </c>
      <c r="D122" s="271" t="s">
        <v>1360</v>
      </c>
      <c r="E122" s="137" t="s">
        <v>1360</v>
      </c>
      <c r="F122" s="38">
        <v>317927.96999999997</v>
      </c>
      <c r="G122" s="38">
        <v>33000</v>
      </c>
      <c r="H122" s="38">
        <v>214169.1</v>
      </c>
      <c r="I122" s="137">
        <v>544044.85</v>
      </c>
      <c r="J122" s="137">
        <v>94459.27</v>
      </c>
      <c r="N122" s="62">
        <v>5000</v>
      </c>
      <c r="P122" s="62">
        <v>33499.339999999997</v>
      </c>
      <c r="S122" s="137">
        <v>-513008.58</v>
      </c>
      <c r="T122" s="137">
        <v>1679735.01</v>
      </c>
      <c r="W122" s="35">
        <v>532247.87</v>
      </c>
      <c r="X122" s="35">
        <v>42610</v>
      </c>
      <c r="Y122" s="35">
        <v>702.52</v>
      </c>
      <c r="AA122" s="35">
        <v>341640</v>
      </c>
      <c r="AB122" s="35">
        <v>4009</v>
      </c>
      <c r="AC122" s="39">
        <v>507800</v>
      </c>
      <c r="AD122" s="39">
        <v>10960</v>
      </c>
      <c r="AE122" s="39">
        <v>15845</v>
      </c>
      <c r="AF122" s="39">
        <v>307627.7</v>
      </c>
      <c r="AG122" s="39">
        <v>80601.27</v>
      </c>
    </row>
    <row r="123" spans="1:35">
      <c r="A123" s="271" t="s">
        <v>1343</v>
      </c>
      <c r="B123" s="271" t="s">
        <v>1344</v>
      </c>
      <c r="C123" s="271">
        <v>2422</v>
      </c>
      <c r="D123" s="271" t="s">
        <v>1361</v>
      </c>
      <c r="E123" s="137" t="s">
        <v>1361</v>
      </c>
      <c r="F123" s="38">
        <v>493044.87</v>
      </c>
      <c r="G123" s="38">
        <v>0</v>
      </c>
      <c r="H123" s="38">
        <v>86070.18</v>
      </c>
      <c r="I123" s="137">
        <v>234929.87</v>
      </c>
      <c r="J123" s="137">
        <v>92621.06</v>
      </c>
      <c r="N123" s="62">
        <v>12000</v>
      </c>
      <c r="P123" s="62">
        <v>40282.230000000003</v>
      </c>
      <c r="S123" s="137">
        <v>-747568.04</v>
      </c>
      <c r="T123" s="137">
        <v>1611506.92</v>
      </c>
      <c r="W123" s="35">
        <v>493202.72</v>
      </c>
      <c r="X123" s="35">
        <v>67110</v>
      </c>
      <c r="Y123" s="35">
        <v>755.9</v>
      </c>
      <c r="AA123" s="35">
        <v>888840</v>
      </c>
      <c r="AB123" s="35">
        <v>37000</v>
      </c>
      <c r="AC123" s="39">
        <v>1023213</v>
      </c>
      <c r="AD123" s="39">
        <v>2272</v>
      </c>
      <c r="AE123" s="39">
        <v>18390</v>
      </c>
      <c r="AF123" s="39">
        <v>362815.6</v>
      </c>
      <c r="AG123" s="39">
        <v>89773.15</v>
      </c>
    </row>
    <row r="124" spans="1:35">
      <c r="A124" s="271" t="s">
        <v>1343</v>
      </c>
      <c r="B124" s="271" t="s">
        <v>1344</v>
      </c>
      <c r="C124" s="271">
        <v>1726</v>
      </c>
      <c r="D124" s="271" t="s">
        <v>1362</v>
      </c>
      <c r="E124" s="137" t="s">
        <v>1362</v>
      </c>
      <c r="F124" s="38">
        <v>255706.85</v>
      </c>
      <c r="G124" s="38">
        <v>0</v>
      </c>
      <c r="H124" s="38">
        <v>69265.34</v>
      </c>
      <c r="I124" s="137">
        <v>54760.89</v>
      </c>
      <c r="J124" s="137">
        <v>387882.75</v>
      </c>
      <c r="N124" s="62">
        <v>7800</v>
      </c>
      <c r="P124" s="62">
        <v>33199.35</v>
      </c>
      <c r="S124" s="137">
        <v>294941.34000000003</v>
      </c>
      <c r="T124" s="137">
        <v>667875.67000000004</v>
      </c>
      <c r="W124" s="35">
        <v>497263.45</v>
      </c>
      <c r="X124" s="35">
        <v>82000</v>
      </c>
      <c r="Y124" s="35">
        <v>1031.07</v>
      </c>
      <c r="AA124" s="35">
        <v>576176.1</v>
      </c>
      <c r="AB124" s="35">
        <v>12000</v>
      </c>
      <c r="AC124" s="39">
        <v>692341.1</v>
      </c>
      <c r="AE124" s="39">
        <v>27400</v>
      </c>
      <c r="AF124" s="39">
        <v>639876.25</v>
      </c>
      <c r="AG124" s="39">
        <v>45053.8</v>
      </c>
    </row>
    <row r="125" spans="1:35">
      <c r="A125" s="271" t="s">
        <v>1343</v>
      </c>
      <c r="B125" s="271" t="s">
        <v>1344</v>
      </c>
      <c r="C125" s="271">
        <v>2174</v>
      </c>
      <c r="D125" s="271" t="s">
        <v>1363</v>
      </c>
      <c r="E125" s="137" t="s">
        <v>1363</v>
      </c>
      <c r="F125" s="38">
        <v>161848.60999999999</v>
      </c>
      <c r="G125" s="38">
        <v>0</v>
      </c>
      <c r="H125" s="38">
        <v>52692.04</v>
      </c>
      <c r="I125" s="137">
        <v>827361.21</v>
      </c>
      <c r="J125" s="137">
        <v>117895.9</v>
      </c>
      <c r="K125" s="137">
        <v>4893.4799999999996</v>
      </c>
      <c r="N125" s="62">
        <v>6585</v>
      </c>
      <c r="P125" s="62">
        <v>35375.67</v>
      </c>
      <c r="S125" s="137">
        <v>592490.46</v>
      </c>
      <c r="T125" s="137">
        <v>654977.96</v>
      </c>
      <c r="W125" s="35">
        <v>615561.56999999995</v>
      </c>
      <c r="X125" s="35">
        <v>151780</v>
      </c>
      <c r="Y125" s="35">
        <v>490.5</v>
      </c>
      <c r="AA125" s="35">
        <v>414243</v>
      </c>
      <c r="AB125" s="35">
        <v>9000</v>
      </c>
      <c r="AC125" s="39">
        <v>567686</v>
      </c>
      <c r="AE125" s="39">
        <v>35634</v>
      </c>
      <c r="AF125" s="39">
        <v>617119.43999999994</v>
      </c>
      <c r="AG125" s="39">
        <v>95373.48</v>
      </c>
    </row>
    <row r="126" spans="1:35">
      <c r="A126" s="271" t="s">
        <v>1365</v>
      </c>
      <c r="B126" s="271" t="s">
        <v>1366</v>
      </c>
      <c r="C126" s="271">
        <v>3891</v>
      </c>
      <c r="D126" s="271" t="s">
        <v>1368</v>
      </c>
      <c r="E126" s="137" t="s">
        <v>1368</v>
      </c>
      <c r="F126" s="38">
        <v>265674.65000000002</v>
      </c>
      <c r="G126" s="38">
        <v>0</v>
      </c>
      <c r="H126" s="38">
        <v>199501.65</v>
      </c>
      <c r="I126" s="137">
        <v>798281.66</v>
      </c>
      <c r="J126" s="137">
        <v>170350.53</v>
      </c>
      <c r="N126" s="62">
        <v>6000</v>
      </c>
      <c r="P126" s="62">
        <v>518.12</v>
      </c>
      <c r="S126" s="137">
        <v>-1434970.48</v>
      </c>
      <c r="T126" s="137">
        <v>3175397.16</v>
      </c>
      <c r="W126" s="35">
        <v>584556.65</v>
      </c>
      <c r="Y126" s="35">
        <v>730.07</v>
      </c>
      <c r="AA126" s="35">
        <v>1571070</v>
      </c>
      <c r="AC126" s="39">
        <v>1701879</v>
      </c>
      <c r="AE126" s="39">
        <v>13460</v>
      </c>
      <c r="AF126" s="39">
        <v>470834.07</v>
      </c>
      <c r="AG126" s="39">
        <v>283319.96000000002</v>
      </c>
    </row>
    <row r="127" spans="1:35">
      <c r="A127" s="271" t="s">
        <v>1365</v>
      </c>
      <c r="B127" s="271" t="s">
        <v>1366</v>
      </c>
      <c r="C127" s="271">
        <v>1463</v>
      </c>
      <c r="D127" s="271" t="s">
        <v>1369</v>
      </c>
      <c r="E127" s="137" t="s">
        <v>1369</v>
      </c>
      <c r="F127" s="38">
        <v>180818.66</v>
      </c>
      <c r="G127" s="38">
        <v>0</v>
      </c>
      <c r="H127" s="38">
        <v>3872.99</v>
      </c>
      <c r="I127" s="137">
        <v>67816.69</v>
      </c>
      <c r="J127" s="137">
        <v>134252.54</v>
      </c>
      <c r="N127" s="62">
        <v>10850</v>
      </c>
      <c r="P127" s="62">
        <v>30154.39</v>
      </c>
      <c r="S127" s="137">
        <v>-629715.56999999995</v>
      </c>
      <c r="T127" s="137">
        <v>1191484.79</v>
      </c>
      <c r="W127" s="35">
        <v>484567.74</v>
      </c>
      <c r="Y127" s="35">
        <v>588.22</v>
      </c>
      <c r="AA127" s="35">
        <v>687330</v>
      </c>
      <c r="AC127" s="39">
        <v>884022</v>
      </c>
      <c r="AE127" s="39">
        <v>14210</v>
      </c>
      <c r="AF127" s="39">
        <v>412686</v>
      </c>
      <c r="AG127" s="39">
        <v>77580.69</v>
      </c>
    </row>
    <row r="128" spans="1:35">
      <c r="A128" s="271" t="s">
        <v>1365</v>
      </c>
      <c r="B128" s="271" t="s">
        <v>1366</v>
      </c>
      <c r="C128" s="271">
        <v>1923</v>
      </c>
      <c r="D128" s="271" t="s">
        <v>1370</v>
      </c>
      <c r="E128" s="137" t="s">
        <v>1370</v>
      </c>
      <c r="F128" s="38">
        <v>50445.75</v>
      </c>
      <c r="G128" s="38">
        <v>0</v>
      </c>
      <c r="H128" s="38">
        <v>219849.95</v>
      </c>
      <c r="I128" s="137">
        <v>3224221.74</v>
      </c>
      <c r="J128" s="137">
        <v>165807.54</v>
      </c>
      <c r="N128" s="62">
        <v>3500</v>
      </c>
      <c r="P128" s="62">
        <v>40496</v>
      </c>
      <c r="S128" s="137">
        <v>2996723.42</v>
      </c>
      <c r="T128" s="137">
        <v>918887.6</v>
      </c>
      <c r="W128" s="35">
        <v>460052.69</v>
      </c>
      <c r="Y128" s="35">
        <v>295.32</v>
      </c>
      <c r="AA128" s="35">
        <v>756150</v>
      </c>
      <c r="AB128" s="35">
        <v>4000</v>
      </c>
      <c r="AC128" s="39">
        <v>1115623</v>
      </c>
      <c r="AD128" s="39">
        <v>3000</v>
      </c>
      <c r="AE128" s="39">
        <v>1120</v>
      </c>
      <c r="AF128" s="39">
        <v>244333.06</v>
      </c>
      <c r="AG128" s="39">
        <v>155703.99</v>
      </c>
    </row>
    <row r="129" spans="1:33">
      <c r="A129" s="271" t="s">
        <v>1365</v>
      </c>
      <c r="B129" s="271" t="s">
        <v>1366</v>
      </c>
      <c r="C129" s="271">
        <v>2235</v>
      </c>
      <c r="D129" s="271" t="s">
        <v>1371</v>
      </c>
      <c r="E129" s="137" t="s">
        <v>1371</v>
      </c>
      <c r="F129" s="38">
        <v>217770.03</v>
      </c>
      <c r="G129" s="38">
        <v>0</v>
      </c>
      <c r="H129" s="38">
        <v>96622.24</v>
      </c>
      <c r="I129" s="137">
        <v>338570.42</v>
      </c>
      <c r="J129" s="137">
        <v>142900.04999999999</v>
      </c>
      <c r="N129" s="62">
        <v>5000</v>
      </c>
      <c r="P129" s="62">
        <v>72527.78</v>
      </c>
      <c r="S129" s="137">
        <v>-997281.89</v>
      </c>
      <c r="T129" s="137">
        <v>1855787.89</v>
      </c>
      <c r="W129" s="35">
        <v>575072.5</v>
      </c>
      <c r="X129" s="35">
        <v>60000</v>
      </c>
      <c r="Y129" s="35">
        <v>338.14</v>
      </c>
      <c r="AA129" s="35">
        <v>1030680</v>
      </c>
      <c r="AB129" s="35">
        <v>4000</v>
      </c>
      <c r="AC129" s="39">
        <v>1280243</v>
      </c>
      <c r="AD129" s="39">
        <v>2200</v>
      </c>
      <c r="AE129" s="39">
        <v>16120</v>
      </c>
      <c r="AF129" s="39">
        <v>362112.52</v>
      </c>
      <c r="AG129" s="39">
        <v>149586.16</v>
      </c>
    </row>
    <row r="130" spans="1:33">
      <c r="A130" s="271" t="s">
        <v>1365</v>
      </c>
      <c r="B130" s="271" t="s">
        <v>1366</v>
      </c>
      <c r="C130" s="271">
        <v>2581</v>
      </c>
      <c r="D130" s="271" t="s">
        <v>1372</v>
      </c>
      <c r="E130" s="137" t="s">
        <v>1372</v>
      </c>
      <c r="F130" s="38">
        <v>396458.03</v>
      </c>
      <c r="G130" s="38">
        <v>0</v>
      </c>
      <c r="H130" s="38">
        <v>16417.39</v>
      </c>
      <c r="I130" s="137">
        <v>626369.43000000005</v>
      </c>
      <c r="J130" s="137">
        <v>163509.51999999999</v>
      </c>
      <c r="N130" s="62">
        <v>4900</v>
      </c>
      <c r="P130" s="62">
        <v>49170.51</v>
      </c>
      <c r="S130" s="137">
        <v>-177634.28</v>
      </c>
      <c r="T130" s="137">
        <v>1498231.3</v>
      </c>
      <c r="W130" s="35">
        <v>567659.67000000004</v>
      </c>
      <c r="X130" s="35">
        <v>35000</v>
      </c>
      <c r="Y130" s="35">
        <v>881.84</v>
      </c>
      <c r="AA130" s="35">
        <v>1095930</v>
      </c>
      <c r="AB130" s="35">
        <v>4000</v>
      </c>
      <c r="AC130" s="39">
        <v>1397060</v>
      </c>
      <c r="AE130" s="39">
        <v>10896</v>
      </c>
      <c r="AF130" s="39">
        <v>308499.65999999997</v>
      </c>
      <c r="AG130" s="39">
        <v>158929.01</v>
      </c>
    </row>
    <row r="131" spans="1:33">
      <c r="A131" s="271" t="s">
        <v>1365</v>
      </c>
      <c r="B131" s="271" t="s">
        <v>1366</v>
      </c>
      <c r="C131" s="271">
        <v>3503</v>
      </c>
      <c r="D131" s="271" t="s">
        <v>1373</v>
      </c>
      <c r="E131" s="137" t="s">
        <v>1373</v>
      </c>
      <c r="F131" s="38">
        <v>5169.43</v>
      </c>
      <c r="H131" s="38">
        <v>14658.03</v>
      </c>
      <c r="I131" s="137">
        <v>575715.63</v>
      </c>
      <c r="J131" s="137">
        <v>86793.09</v>
      </c>
      <c r="P131" s="62">
        <v>567.75</v>
      </c>
      <c r="S131" s="137">
        <v>-1251988.92</v>
      </c>
      <c r="T131" s="137">
        <v>2202138.41</v>
      </c>
      <c r="W131" s="35">
        <v>591470.53</v>
      </c>
      <c r="Y131" s="35">
        <v>284.52999999999997</v>
      </c>
      <c r="AA131" s="35">
        <v>1243880</v>
      </c>
      <c r="AC131" s="39">
        <v>1670900</v>
      </c>
      <c r="AE131" s="39">
        <v>784</v>
      </c>
      <c r="AF131" s="39">
        <v>223057.85</v>
      </c>
      <c r="AG131" s="39">
        <v>209274.27</v>
      </c>
    </row>
    <row r="132" spans="1:33">
      <c r="A132" s="271" t="s">
        <v>1365</v>
      </c>
      <c r="B132" s="271" t="s">
        <v>1366</v>
      </c>
      <c r="C132" s="271">
        <v>3612</v>
      </c>
      <c r="D132" s="271" t="s">
        <v>1374</v>
      </c>
      <c r="E132" s="137" t="s">
        <v>1374</v>
      </c>
      <c r="F132" s="38">
        <v>152224.65</v>
      </c>
      <c r="G132" s="38">
        <v>0</v>
      </c>
      <c r="H132" s="38">
        <v>22980.57</v>
      </c>
      <c r="I132" s="137">
        <v>2675943.65</v>
      </c>
      <c r="J132" s="137">
        <v>149617.67000000001</v>
      </c>
      <c r="N132" s="62">
        <v>5000</v>
      </c>
      <c r="P132" s="62">
        <v>50979.82</v>
      </c>
      <c r="S132" s="137">
        <v>2624898.0099999998</v>
      </c>
      <c r="T132" s="137">
        <v>655276.54</v>
      </c>
      <c r="W132" s="35">
        <v>557310.65</v>
      </c>
      <c r="X132" s="35">
        <v>45000</v>
      </c>
      <c r="Y132" s="35">
        <v>449.76</v>
      </c>
      <c r="AA132" s="35">
        <v>695730</v>
      </c>
      <c r="AB132" s="35">
        <v>4000</v>
      </c>
      <c r="AC132" s="39">
        <v>1005730</v>
      </c>
      <c r="AE132" s="39">
        <v>75990</v>
      </c>
      <c r="AF132" s="39">
        <v>349204.53</v>
      </c>
      <c r="AG132" s="39">
        <v>206953.71</v>
      </c>
    </row>
    <row r="133" spans="1:33">
      <c r="A133" s="271" t="s">
        <v>1365</v>
      </c>
      <c r="B133" s="271" t="s">
        <v>1366</v>
      </c>
      <c r="C133" s="271">
        <v>3665</v>
      </c>
      <c r="D133" s="271" t="s">
        <v>1375</v>
      </c>
      <c r="E133" s="137" t="s">
        <v>1375</v>
      </c>
      <c r="F133" s="38">
        <v>158953.81</v>
      </c>
      <c r="G133" s="38">
        <v>0</v>
      </c>
      <c r="H133" s="38">
        <v>164908.94</v>
      </c>
      <c r="I133" s="137">
        <v>1677289.36</v>
      </c>
      <c r="J133" s="137">
        <v>67517.7</v>
      </c>
      <c r="N133" s="62">
        <v>40000</v>
      </c>
      <c r="P133" s="62">
        <v>62186.68</v>
      </c>
      <c r="S133" s="137">
        <v>334071.38</v>
      </c>
      <c r="T133" s="137">
        <v>1904716.16</v>
      </c>
      <c r="W133" s="35">
        <v>758672.11</v>
      </c>
      <c r="X133" s="35">
        <v>25990</v>
      </c>
      <c r="Y133" s="35">
        <v>775.23</v>
      </c>
      <c r="AA133" s="35">
        <v>633030</v>
      </c>
      <c r="AB133" s="35">
        <v>4000</v>
      </c>
      <c r="AC133" s="39">
        <v>1043122.5</v>
      </c>
      <c r="AE133" s="39">
        <v>20460</v>
      </c>
      <c r="AF133" s="39">
        <v>455275.31</v>
      </c>
      <c r="AG133" s="39">
        <v>175913.94</v>
      </c>
    </row>
    <row r="134" spans="1:33">
      <c r="A134" s="271" t="s">
        <v>1365</v>
      </c>
      <c r="B134" s="271" t="s">
        <v>1366</v>
      </c>
      <c r="C134" s="271">
        <v>4348</v>
      </c>
      <c r="D134" s="271" t="s">
        <v>1376</v>
      </c>
      <c r="E134" s="137" t="s">
        <v>1376</v>
      </c>
      <c r="F134" s="38">
        <v>357274.56</v>
      </c>
      <c r="G134" s="38">
        <v>0</v>
      </c>
      <c r="H134" s="38">
        <v>430626.26</v>
      </c>
      <c r="I134" s="137">
        <v>343715.94</v>
      </c>
      <c r="J134" s="137">
        <v>243406.17</v>
      </c>
      <c r="N134" s="62">
        <v>9500</v>
      </c>
      <c r="P134" s="62">
        <v>88959.44</v>
      </c>
      <c r="S134" s="137">
        <v>-1166344.51</v>
      </c>
      <c r="T134" s="137">
        <v>2482221.21</v>
      </c>
      <c r="W134" s="35">
        <v>671408.31</v>
      </c>
      <c r="X134" s="35">
        <v>110440</v>
      </c>
      <c r="Y134" s="35">
        <v>644.20000000000005</v>
      </c>
      <c r="AA134" s="35">
        <v>1162240</v>
      </c>
      <c r="AC134" s="39">
        <v>1318613</v>
      </c>
      <c r="AE134" s="39">
        <v>32050</v>
      </c>
      <c r="AF134" s="39">
        <v>480928.81</v>
      </c>
      <c r="AG134" s="39">
        <v>152453.91</v>
      </c>
    </row>
    <row r="135" spans="1:33">
      <c r="A135" s="271" t="s">
        <v>1378</v>
      </c>
      <c r="B135" s="271" t="s">
        <v>1379</v>
      </c>
      <c r="C135" s="271">
        <v>2229</v>
      </c>
      <c r="D135" s="271" t="s">
        <v>1381</v>
      </c>
      <c r="E135" s="137" t="s">
        <v>1381</v>
      </c>
      <c r="F135" s="38">
        <v>253356.35</v>
      </c>
      <c r="G135" s="38">
        <v>0</v>
      </c>
      <c r="H135" s="38">
        <v>514511.31</v>
      </c>
      <c r="I135" s="137">
        <v>732997.23</v>
      </c>
      <c r="J135" s="137">
        <v>83873.3</v>
      </c>
      <c r="P135" s="62">
        <v>32038.959999999999</v>
      </c>
      <c r="S135" s="137">
        <v>-3912405</v>
      </c>
      <c r="T135" s="137">
        <v>5637434.2300000004</v>
      </c>
      <c r="W135" s="35">
        <v>-28369.69</v>
      </c>
      <c r="X135" s="35">
        <v>56910</v>
      </c>
      <c r="Y135" s="35">
        <v>820.95</v>
      </c>
      <c r="AA135" s="35">
        <v>433440</v>
      </c>
      <c r="AC135" s="39">
        <v>491591</v>
      </c>
      <c r="AF135" s="39">
        <v>80921.94</v>
      </c>
      <c r="AG135" s="39">
        <v>62618.32</v>
      </c>
    </row>
    <row r="136" spans="1:33">
      <c r="A136" s="271" t="s">
        <v>1378</v>
      </c>
      <c r="B136" s="271" t="s">
        <v>1379</v>
      </c>
      <c r="C136" s="271">
        <v>3379</v>
      </c>
      <c r="D136" s="271" t="s">
        <v>1382</v>
      </c>
      <c r="E136" s="137" t="s">
        <v>1382</v>
      </c>
      <c r="F136" s="38">
        <v>130029.56</v>
      </c>
      <c r="G136" s="38">
        <v>0</v>
      </c>
      <c r="H136" s="38">
        <v>312571.67</v>
      </c>
      <c r="I136" s="137">
        <v>-5</v>
      </c>
      <c r="J136" s="137">
        <v>77321</v>
      </c>
      <c r="P136" s="62">
        <v>49783.02</v>
      </c>
      <c r="S136" s="137">
        <v>-622341.89</v>
      </c>
      <c r="T136" s="137">
        <v>977547.45</v>
      </c>
      <c r="W136" s="35">
        <v>537719.12</v>
      </c>
      <c r="X136" s="35">
        <v>51525</v>
      </c>
      <c r="Y136" s="35">
        <v>616.26</v>
      </c>
      <c r="AB136" s="35">
        <v>130021</v>
      </c>
      <c r="AC136" s="39">
        <v>75917</v>
      </c>
      <c r="AE136" s="39">
        <v>2648</v>
      </c>
      <c r="AF136" s="39">
        <v>526374.73</v>
      </c>
      <c r="AG136" s="39">
        <v>13</v>
      </c>
    </row>
    <row r="137" spans="1:33">
      <c r="A137" s="271" t="s">
        <v>1378</v>
      </c>
      <c r="B137" s="271" t="s">
        <v>1379</v>
      </c>
      <c r="C137" s="271">
        <v>1124</v>
      </c>
      <c r="D137" s="271" t="s">
        <v>1383</v>
      </c>
      <c r="E137" s="137" t="s">
        <v>1383</v>
      </c>
      <c r="F137" s="38">
        <v>439749.68</v>
      </c>
      <c r="G137" s="38">
        <v>38365</v>
      </c>
      <c r="H137" s="38">
        <v>87083.12</v>
      </c>
      <c r="I137" s="137">
        <v>80878.490000000005</v>
      </c>
      <c r="J137" s="137">
        <v>163374.69</v>
      </c>
      <c r="P137" s="62">
        <v>119784.18</v>
      </c>
      <c r="T137" s="137">
        <v>517301.14</v>
      </c>
      <c r="W137" s="35">
        <v>386692.07</v>
      </c>
      <c r="Y137" s="35">
        <v>618.21</v>
      </c>
      <c r="AA137" s="35">
        <v>823050</v>
      </c>
      <c r="AB137" s="35">
        <v>97000</v>
      </c>
      <c r="AC137" s="39">
        <v>915107</v>
      </c>
      <c r="AE137" s="39">
        <v>11198</v>
      </c>
      <c r="AF137" s="39">
        <v>155667.92000000001</v>
      </c>
      <c r="AG137" s="39">
        <v>53021.7</v>
      </c>
    </row>
    <row r="138" spans="1:33">
      <c r="A138" s="271" t="s">
        <v>1378</v>
      </c>
      <c r="B138" s="271" t="s">
        <v>1379</v>
      </c>
      <c r="C138" s="271">
        <v>2111</v>
      </c>
      <c r="D138" s="271" t="s">
        <v>1384</v>
      </c>
      <c r="E138" s="137" t="s">
        <v>1384</v>
      </c>
      <c r="F138" s="38">
        <v>273452.03999999998</v>
      </c>
      <c r="G138" s="38">
        <v>0</v>
      </c>
      <c r="H138" s="38">
        <v>287856.84000000003</v>
      </c>
      <c r="I138" s="137">
        <v>204260.38</v>
      </c>
      <c r="J138" s="137">
        <v>91460.93</v>
      </c>
      <c r="P138" s="62">
        <v>64800</v>
      </c>
      <c r="R138" s="137">
        <v>251101.06</v>
      </c>
      <c r="S138" s="137">
        <v>-1394828.29</v>
      </c>
      <c r="T138" s="137">
        <v>1781769.65</v>
      </c>
      <c r="W138" s="35">
        <v>628343.43000000005</v>
      </c>
      <c r="X138" s="35">
        <v>177560</v>
      </c>
      <c r="Y138" s="35">
        <v>638.33000000000004</v>
      </c>
      <c r="AA138" s="35">
        <v>791730</v>
      </c>
      <c r="AB138" s="35">
        <v>111</v>
      </c>
      <c r="AC138" s="39">
        <v>934449</v>
      </c>
      <c r="AF138" s="39">
        <v>406967.51</v>
      </c>
      <c r="AG138" s="39">
        <v>102778.48</v>
      </c>
    </row>
    <row r="139" spans="1:33">
      <c r="A139" s="271" t="s">
        <v>1378</v>
      </c>
      <c r="B139" s="271" t="s">
        <v>1379</v>
      </c>
      <c r="C139" s="271">
        <v>5066</v>
      </c>
      <c r="D139" s="271" t="s">
        <v>1385</v>
      </c>
      <c r="E139" s="137" t="s">
        <v>1385</v>
      </c>
      <c r="F139" s="38">
        <v>704677.09</v>
      </c>
      <c r="G139" s="38">
        <v>0</v>
      </c>
      <c r="H139" s="38">
        <v>305063.84000000003</v>
      </c>
      <c r="I139" s="137">
        <v>274876.49</v>
      </c>
      <c r="J139" s="137">
        <v>-1190.67</v>
      </c>
      <c r="N139" s="62">
        <v>6000</v>
      </c>
      <c r="P139" s="62">
        <v>197925.8</v>
      </c>
      <c r="S139" s="137">
        <v>327494.07</v>
      </c>
      <c r="T139" s="137">
        <v>343312.84</v>
      </c>
      <c r="W139" s="35">
        <v>938424.73</v>
      </c>
      <c r="X139" s="35">
        <v>206766</v>
      </c>
      <c r="Y139" s="35">
        <v>922</v>
      </c>
      <c r="AA139" s="35">
        <v>794900</v>
      </c>
      <c r="AB139" s="35">
        <v>243664</v>
      </c>
      <c r="AC139" s="39">
        <v>1202209</v>
      </c>
      <c r="AE139" s="39">
        <v>7539</v>
      </c>
      <c r="AF139" s="39">
        <v>329414.87</v>
      </c>
      <c r="AG139" s="39">
        <v>236819.82</v>
      </c>
    </row>
    <row r="140" spans="1:33">
      <c r="A140" s="271" t="s">
        <v>1378</v>
      </c>
      <c r="B140" s="271" t="s">
        <v>1379</v>
      </c>
      <c r="C140" s="271">
        <v>4222</v>
      </c>
      <c r="D140" s="271" t="s">
        <v>1386</v>
      </c>
      <c r="E140" s="137" t="s">
        <v>1386</v>
      </c>
      <c r="F140" s="38">
        <v>312549.01</v>
      </c>
      <c r="G140" s="38">
        <v>30000</v>
      </c>
      <c r="H140" s="38">
        <v>419839.92</v>
      </c>
      <c r="I140" s="137">
        <v>624825.15</v>
      </c>
      <c r="J140" s="137">
        <v>445055.31</v>
      </c>
      <c r="P140" s="62">
        <v>331471</v>
      </c>
      <c r="S140" s="137">
        <v>-551387.15</v>
      </c>
      <c r="T140" s="137">
        <v>1856322.45</v>
      </c>
      <c r="W140" s="35">
        <v>723945.74</v>
      </c>
      <c r="Y140" s="35">
        <v>548.62</v>
      </c>
      <c r="AA140" s="35">
        <v>916470</v>
      </c>
      <c r="AC140" s="39">
        <v>1080880</v>
      </c>
      <c r="AF140" s="39">
        <v>316585.89</v>
      </c>
      <c r="AG140" s="39">
        <v>47635.38</v>
      </c>
    </row>
    <row r="141" spans="1:33">
      <c r="A141" s="271" t="s">
        <v>1378</v>
      </c>
      <c r="B141" s="271" t="s">
        <v>1379</v>
      </c>
      <c r="C141" s="271">
        <v>4394</v>
      </c>
      <c r="D141" s="271" t="s">
        <v>1387</v>
      </c>
      <c r="E141" s="137" t="s">
        <v>1387</v>
      </c>
      <c r="F141" s="38">
        <v>486730.81</v>
      </c>
      <c r="G141" s="38">
        <v>12240</v>
      </c>
      <c r="H141" s="38">
        <v>611961.43000000005</v>
      </c>
      <c r="I141" s="137">
        <v>46746.49</v>
      </c>
      <c r="J141" s="137">
        <v>141488.28</v>
      </c>
      <c r="O141" s="62">
        <v>174000</v>
      </c>
      <c r="P141" s="62">
        <v>41400</v>
      </c>
      <c r="S141" s="137">
        <v>-1402327.16</v>
      </c>
      <c r="T141" s="137">
        <v>2560000</v>
      </c>
      <c r="W141" s="35">
        <v>624561.76</v>
      </c>
      <c r="Y141" s="35">
        <v>1002.12</v>
      </c>
      <c r="AA141" s="35">
        <v>887670</v>
      </c>
      <c r="AC141" s="39">
        <v>1051069</v>
      </c>
      <c r="AD141" s="39">
        <v>30000</v>
      </c>
      <c r="AE141" s="39">
        <v>32028</v>
      </c>
      <c r="AF141" s="39">
        <v>400420.81</v>
      </c>
      <c r="AG141" s="39">
        <v>73621.899999999994</v>
      </c>
    </row>
    <row r="142" spans="1:33">
      <c r="A142" s="271" t="s">
        <v>1378</v>
      </c>
      <c r="B142" s="271" t="s">
        <v>1379</v>
      </c>
      <c r="C142" s="271">
        <v>2566</v>
      </c>
      <c r="D142" s="271" t="s">
        <v>1388</v>
      </c>
      <c r="E142" s="137" t="s">
        <v>1388</v>
      </c>
      <c r="F142" s="38">
        <v>455560.66</v>
      </c>
      <c r="G142" s="38">
        <v>0</v>
      </c>
      <c r="H142" s="38">
        <v>330344.44</v>
      </c>
      <c r="I142" s="137">
        <v>3999798.95</v>
      </c>
      <c r="J142" s="137">
        <v>173798.86</v>
      </c>
      <c r="P142" s="62">
        <v>84444</v>
      </c>
      <c r="S142" s="137">
        <v>3675481.56</v>
      </c>
      <c r="T142" s="137">
        <v>1111375.42</v>
      </c>
      <c r="W142" s="35">
        <v>446659.6</v>
      </c>
      <c r="Y142" s="35">
        <v>795.28</v>
      </c>
      <c r="AA142" s="35">
        <v>1332120</v>
      </c>
      <c r="AB142" s="35">
        <v>210780</v>
      </c>
      <c r="AC142" s="39">
        <v>1190280</v>
      </c>
      <c r="AE142" s="39">
        <v>29900</v>
      </c>
      <c r="AF142" s="39">
        <v>580615.81000000006</v>
      </c>
      <c r="AG142" s="39">
        <v>101357.14</v>
      </c>
    </row>
    <row r="143" spans="1:33">
      <c r="A143" s="271" t="s">
        <v>1378</v>
      </c>
      <c r="B143" s="271" t="s">
        <v>1379</v>
      </c>
      <c r="C143" s="271">
        <v>3150</v>
      </c>
      <c r="D143" s="271" t="s">
        <v>1389</v>
      </c>
      <c r="E143" s="137" t="s">
        <v>1389</v>
      </c>
      <c r="F143" s="38">
        <v>351917.37</v>
      </c>
      <c r="G143" s="38">
        <v>0</v>
      </c>
      <c r="H143" s="38">
        <v>432554.12</v>
      </c>
      <c r="I143" s="137">
        <v>1958415.14</v>
      </c>
      <c r="J143" s="137">
        <v>194898.18</v>
      </c>
      <c r="L143" s="137">
        <v>72000</v>
      </c>
      <c r="P143" s="62">
        <v>60345.08</v>
      </c>
      <c r="S143" s="137">
        <v>-530692.22</v>
      </c>
      <c r="T143" s="137">
        <v>3576322.35</v>
      </c>
      <c r="W143" s="35">
        <v>695163.34</v>
      </c>
      <c r="X143" s="35">
        <v>200000</v>
      </c>
      <c r="Y143" s="35">
        <v>975.93</v>
      </c>
      <c r="AA143" s="35">
        <v>1041060</v>
      </c>
      <c r="AB143" s="35">
        <v>28125</v>
      </c>
      <c r="AC143" s="39">
        <v>1154149</v>
      </c>
      <c r="AD143" s="39">
        <v>31416</v>
      </c>
      <c r="AE143" s="39">
        <v>31557</v>
      </c>
      <c r="AF143" s="39">
        <v>614781.41</v>
      </c>
      <c r="AG143" s="39">
        <v>229611.26</v>
      </c>
    </row>
    <row r="144" spans="1:33">
      <c r="A144" s="271" t="s">
        <v>1378</v>
      </c>
      <c r="B144" s="271" t="s">
        <v>1379</v>
      </c>
      <c r="C144" s="271">
        <v>3472</v>
      </c>
      <c r="D144" s="271" t="s">
        <v>1390</v>
      </c>
      <c r="E144" s="137" t="s">
        <v>1390</v>
      </c>
      <c r="F144" s="38">
        <v>76629.990000000005</v>
      </c>
      <c r="G144" s="38">
        <v>30000</v>
      </c>
      <c r="H144" s="38">
        <v>568695.62</v>
      </c>
      <c r="I144" s="137">
        <v>842454.14</v>
      </c>
      <c r="J144" s="137">
        <v>339353.29</v>
      </c>
      <c r="P144" s="62">
        <v>52447.08</v>
      </c>
      <c r="S144" s="137">
        <v>-496669.96</v>
      </c>
      <c r="T144" s="137">
        <v>2266688.34</v>
      </c>
      <c r="W144" s="35">
        <v>605437.91</v>
      </c>
      <c r="Y144" s="35">
        <v>516.83000000000004</v>
      </c>
      <c r="AA144" s="35">
        <v>644660</v>
      </c>
      <c r="AB144" s="35">
        <v>37766.9</v>
      </c>
      <c r="AC144" s="39">
        <v>724240</v>
      </c>
      <c r="AE144" s="39">
        <v>18378</v>
      </c>
      <c r="AF144" s="39">
        <v>313913.02</v>
      </c>
      <c r="AG144" s="39">
        <v>197183.04</v>
      </c>
    </row>
    <row r="145" spans="1:35">
      <c r="A145" s="271" t="s">
        <v>1378</v>
      </c>
      <c r="B145" s="271" t="s">
        <v>1379</v>
      </c>
      <c r="C145" s="271">
        <v>3396</v>
      </c>
      <c r="D145" s="271" t="s">
        <v>1391</v>
      </c>
      <c r="E145" s="137" t="s">
        <v>1391</v>
      </c>
      <c r="F145" s="38">
        <v>482880.43</v>
      </c>
      <c r="G145" s="38">
        <v>30000</v>
      </c>
      <c r="H145" s="38">
        <v>363596.29</v>
      </c>
      <c r="I145" s="137">
        <v>1508173.37</v>
      </c>
      <c r="J145" s="137">
        <v>232651.44</v>
      </c>
      <c r="P145" s="62">
        <v>139720</v>
      </c>
      <c r="S145" s="137">
        <v>-1128052.01</v>
      </c>
      <c r="T145" s="137">
        <v>3463662.27</v>
      </c>
      <c r="W145" s="35">
        <v>448109.1</v>
      </c>
      <c r="X145" s="35">
        <v>58570</v>
      </c>
      <c r="Y145" s="35">
        <v>255.56</v>
      </c>
      <c r="AA145" s="35">
        <v>936030</v>
      </c>
      <c r="AB145" s="35">
        <v>34000</v>
      </c>
      <c r="AC145" s="39">
        <v>1031242</v>
      </c>
      <c r="AE145" s="39">
        <v>5006</v>
      </c>
      <c r="AF145" s="39">
        <v>204642.56</v>
      </c>
      <c r="AG145" s="39">
        <v>94102.83</v>
      </c>
    </row>
    <row r="146" spans="1:35">
      <c r="A146" s="271" t="s">
        <v>1393</v>
      </c>
      <c r="B146" s="271" t="s">
        <v>1394</v>
      </c>
      <c r="C146" s="271">
        <v>2291</v>
      </c>
      <c r="D146" s="271" t="s">
        <v>1396</v>
      </c>
      <c r="E146" s="137" t="s">
        <v>1396</v>
      </c>
      <c r="F146" s="38">
        <v>191972.19</v>
      </c>
      <c r="G146" s="38">
        <v>12000</v>
      </c>
      <c r="H146" s="38">
        <v>513020.68</v>
      </c>
      <c r="I146" s="137">
        <v>794713.19</v>
      </c>
      <c r="J146" s="137">
        <v>93766.13</v>
      </c>
      <c r="P146" s="62">
        <v>291407.84999999998</v>
      </c>
      <c r="S146" s="137">
        <v>-493470.16</v>
      </c>
      <c r="T146" s="137">
        <v>1849445.73</v>
      </c>
      <c r="W146" s="35">
        <v>563718.12</v>
      </c>
      <c r="X146" s="35">
        <v>97150</v>
      </c>
      <c r="Y146" s="35">
        <v>164.5</v>
      </c>
      <c r="AA146" s="35">
        <v>562320</v>
      </c>
      <c r="AC146" s="39">
        <v>650008</v>
      </c>
      <c r="AE146" s="39">
        <v>17460</v>
      </c>
      <c r="AF146" s="39">
        <v>467743.12</v>
      </c>
      <c r="AG146" s="39">
        <v>130052.73</v>
      </c>
    </row>
    <row r="147" spans="1:35">
      <c r="A147" s="271" t="s">
        <v>1393</v>
      </c>
      <c r="B147" s="271" t="s">
        <v>1394</v>
      </c>
      <c r="C147" s="271">
        <v>3595</v>
      </c>
      <c r="D147" s="271" t="s">
        <v>1397</v>
      </c>
      <c r="E147" s="137" t="s">
        <v>1397</v>
      </c>
      <c r="F147" s="38">
        <v>531003.46</v>
      </c>
      <c r="G147" s="38">
        <v>0</v>
      </c>
      <c r="H147" s="38">
        <v>479632.97</v>
      </c>
      <c r="I147" s="137">
        <v>234661.06</v>
      </c>
      <c r="J147" s="137">
        <v>308603.52000000002</v>
      </c>
      <c r="P147" s="62">
        <v>69771</v>
      </c>
      <c r="S147" s="137">
        <v>-1311872.01</v>
      </c>
      <c r="T147" s="137">
        <v>2606531.4300000002</v>
      </c>
      <c r="W147" s="35">
        <v>887924.87</v>
      </c>
      <c r="X147" s="35">
        <v>180000</v>
      </c>
      <c r="Y147" s="35">
        <v>58780.26</v>
      </c>
      <c r="AA147" s="35">
        <v>1100310</v>
      </c>
      <c r="AC147" s="39">
        <v>1189462</v>
      </c>
      <c r="AD147" s="39">
        <v>71395</v>
      </c>
      <c r="AF147" s="39">
        <v>697923.59</v>
      </c>
      <c r="AG147" s="39">
        <v>78763.95</v>
      </c>
    </row>
    <row r="148" spans="1:35">
      <c r="A148" s="271" t="s">
        <v>1393</v>
      </c>
      <c r="B148" s="271" t="s">
        <v>1394</v>
      </c>
      <c r="C148" s="271">
        <v>5030</v>
      </c>
      <c r="D148" s="271" t="s">
        <v>1398</v>
      </c>
      <c r="E148" s="137" t="s">
        <v>1398</v>
      </c>
      <c r="F148" s="38">
        <v>177995.98</v>
      </c>
      <c r="G148" s="38">
        <v>64300</v>
      </c>
      <c r="H148" s="38">
        <v>104254.03</v>
      </c>
      <c r="I148" s="137">
        <v>9004.77</v>
      </c>
      <c r="J148" s="137">
        <v>-98306.36</v>
      </c>
      <c r="P148" s="62">
        <v>95768.46</v>
      </c>
      <c r="S148" s="137">
        <v>-1014391.38</v>
      </c>
      <c r="T148" s="137">
        <v>1289115.33</v>
      </c>
      <c r="W148" s="35">
        <v>666906.57999999996</v>
      </c>
      <c r="X148" s="35">
        <v>114000</v>
      </c>
      <c r="Y148" s="35">
        <v>1269.8399999999999</v>
      </c>
      <c r="AA148" s="35">
        <v>956070</v>
      </c>
      <c r="AC148" s="39">
        <v>1039484</v>
      </c>
      <c r="AD148" s="39">
        <v>39761</v>
      </c>
      <c r="AF148" s="39">
        <v>591768.41</v>
      </c>
      <c r="AG148" s="39">
        <v>180477</v>
      </c>
    </row>
    <row r="149" spans="1:35">
      <c r="A149" s="271" t="s">
        <v>1393</v>
      </c>
      <c r="B149" s="271" t="s">
        <v>1394</v>
      </c>
      <c r="C149" s="271">
        <v>1995</v>
      </c>
      <c r="D149" s="271" t="s">
        <v>1400</v>
      </c>
      <c r="E149" s="137" t="s">
        <v>1400</v>
      </c>
      <c r="F149" s="38">
        <v>165615.88</v>
      </c>
      <c r="G149" s="38">
        <v>0</v>
      </c>
      <c r="H149" s="38">
        <v>239924.49</v>
      </c>
      <c r="I149" s="137">
        <v>2099994.21</v>
      </c>
      <c r="J149" s="137">
        <v>1067927.08</v>
      </c>
      <c r="P149" s="62">
        <v>837.53</v>
      </c>
      <c r="S149" s="137">
        <v>1455001.32</v>
      </c>
      <c r="T149" s="137">
        <v>2316929.4300000002</v>
      </c>
      <c r="W149" s="35">
        <v>618581.81999999995</v>
      </c>
      <c r="X149" s="35">
        <v>74000</v>
      </c>
      <c r="Y149" s="35">
        <v>970.18</v>
      </c>
      <c r="AA149" s="35">
        <v>601920</v>
      </c>
      <c r="AC149" s="39">
        <v>710298</v>
      </c>
      <c r="AD149" s="39">
        <v>14201</v>
      </c>
      <c r="AF149" s="39">
        <v>551461.56000000006</v>
      </c>
      <c r="AG149" s="39">
        <v>218818.06</v>
      </c>
    </row>
    <row r="150" spans="1:35">
      <c r="A150" s="271" t="s">
        <v>1393</v>
      </c>
      <c r="B150" s="271" t="s">
        <v>1394</v>
      </c>
      <c r="C150" s="271">
        <v>1972</v>
      </c>
      <c r="D150" s="271" t="s">
        <v>1402</v>
      </c>
      <c r="E150" s="137" t="s">
        <v>1402</v>
      </c>
      <c r="F150" s="38">
        <v>165823.56</v>
      </c>
      <c r="G150" s="38">
        <v>0</v>
      </c>
      <c r="H150" s="38">
        <v>541659.72</v>
      </c>
      <c r="I150" s="137">
        <v>632847.63</v>
      </c>
      <c r="J150" s="137">
        <v>204956.13</v>
      </c>
      <c r="N150" s="62">
        <v>30000</v>
      </c>
      <c r="P150" s="62">
        <v>462.86</v>
      </c>
      <c r="S150" s="137">
        <v>-950193.67</v>
      </c>
      <c r="T150" s="137">
        <v>2601070</v>
      </c>
      <c r="W150" s="35">
        <v>681603.12</v>
      </c>
      <c r="X150" s="35">
        <v>70000</v>
      </c>
      <c r="Y150" s="35">
        <v>432.45</v>
      </c>
      <c r="AA150" s="35">
        <v>476460</v>
      </c>
      <c r="AC150" s="39">
        <v>566681</v>
      </c>
      <c r="AD150" s="39">
        <v>23176</v>
      </c>
      <c r="AF150" s="39">
        <v>670450.85</v>
      </c>
      <c r="AG150" s="39">
        <v>104239.87</v>
      </c>
    </row>
    <row r="151" spans="1:35">
      <c r="A151" s="271" t="s">
        <v>1401</v>
      </c>
      <c r="B151" s="271" t="s">
        <v>1404</v>
      </c>
      <c r="C151" s="271">
        <v>2413</v>
      </c>
      <c r="D151" s="271" t="s">
        <v>1406</v>
      </c>
      <c r="E151" s="137" t="s">
        <v>1445</v>
      </c>
      <c r="F151" s="38">
        <v>38824.81</v>
      </c>
      <c r="G151" s="38">
        <v>0</v>
      </c>
      <c r="H151" s="38">
        <v>90459.31</v>
      </c>
      <c r="I151" s="137">
        <v>504944.84</v>
      </c>
      <c r="J151" s="137">
        <v>95474.01</v>
      </c>
      <c r="P151" s="62">
        <v>1510</v>
      </c>
      <c r="T151" s="137">
        <v>840146.04</v>
      </c>
      <c r="W151" s="35">
        <v>595919.96</v>
      </c>
      <c r="X151" s="35">
        <v>134498</v>
      </c>
      <c r="Y151" s="35">
        <v>21</v>
      </c>
      <c r="AA151" s="35">
        <v>900580</v>
      </c>
      <c r="AB151" s="35">
        <v>10000</v>
      </c>
      <c r="AC151" s="39">
        <v>1185075</v>
      </c>
      <c r="AE151" s="39">
        <v>24604</v>
      </c>
      <c r="AF151" s="39">
        <v>318995.17</v>
      </c>
      <c r="AG151" s="39">
        <v>174297.86</v>
      </c>
      <c r="AI151" s="39">
        <v>50000</v>
      </c>
    </row>
    <row r="152" spans="1:35">
      <c r="A152" s="271" t="s">
        <v>1401</v>
      </c>
      <c r="B152" s="271" t="s">
        <v>1404</v>
      </c>
      <c r="C152" s="271">
        <v>766</v>
      </c>
      <c r="D152" s="271" t="s">
        <v>1407</v>
      </c>
      <c r="E152" s="137" t="s">
        <v>1446</v>
      </c>
      <c r="F152" s="38">
        <v>111977.5</v>
      </c>
      <c r="G152" s="38">
        <v>24000</v>
      </c>
      <c r="H152" s="38">
        <v>48898</v>
      </c>
      <c r="I152" s="137">
        <v>589311.09</v>
      </c>
      <c r="J152" s="137">
        <v>170569.94</v>
      </c>
      <c r="P152" s="62">
        <v>0</v>
      </c>
      <c r="T152" s="137">
        <v>1115345.6000000001</v>
      </c>
      <c r="W152" s="35">
        <v>458040.22</v>
      </c>
      <c r="AA152" s="35">
        <v>526720</v>
      </c>
      <c r="AB152" s="35">
        <v>72840</v>
      </c>
      <c r="AC152" s="39">
        <v>657956</v>
      </c>
      <c r="AE152" s="39">
        <v>55334</v>
      </c>
      <c r="AF152" s="39">
        <v>375193.81</v>
      </c>
      <c r="AG152" s="39">
        <v>139705.48000000001</v>
      </c>
    </row>
    <row r="153" spans="1:35">
      <c r="A153" s="271" t="s">
        <v>1401</v>
      </c>
      <c r="B153" s="271" t="s">
        <v>1404</v>
      </c>
      <c r="C153" s="271">
        <v>3544</v>
      </c>
      <c r="D153" s="271" t="s">
        <v>1408</v>
      </c>
      <c r="E153" s="137" t="s">
        <v>1447</v>
      </c>
      <c r="F153" s="38">
        <v>35208.339999999997</v>
      </c>
      <c r="G153" s="38">
        <v>0</v>
      </c>
      <c r="H153" s="38">
        <v>186155.89</v>
      </c>
      <c r="I153" s="137">
        <v>634638.82999999996</v>
      </c>
      <c r="J153" s="137">
        <v>166123.79999999999</v>
      </c>
      <c r="O153" s="62">
        <v>45300</v>
      </c>
      <c r="T153" s="137">
        <v>1161019.07</v>
      </c>
      <c r="W153" s="35">
        <v>821503.23</v>
      </c>
      <c r="Y153" s="35">
        <v>280.67</v>
      </c>
      <c r="AA153" s="35">
        <v>826680</v>
      </c>
      <c r="AB153" s="35">
        <v>50006</v>
      </c>
      <c r="AC153" s="39">
        <v>1167380</v>
      </c>
      <c r="AE153" s="39">
        <v>68820</v>
      </c>
      <c r="AF153" s="39">
        <v>459812.46</v>
      </c>
      <c r="AG153" s="39">
        <v>186649.65</v>
      </c>
    </row>
    <row r="154" spans="1:35">
      <c r="A154" s="271" t="s">
        <v>1401</v>
      </c>
      <c r="B154" s="271" t="s">
        <v>1404</v>
      </c>
      <c r="C154" s="271">
        <v>1646</v>
      </c>
      <c r="D154" s="271" t="s">
        <v>1409</v>
      </c>
      <c r="E154" s="137" t="s">
        <v>1448</v>
      </c>
      <c r="F154" s="38">
        <v>8022.05</v>
      </c>
      <c r="G154" s="38">
        <v>0</v>
      </c>
      <c r="H154" s="38">
        <v>18055.55</v>
      </c>
      <c r="I154" s="137">
        <v>2748097.6</v>
      </c>
      <c r="J154" s="137">
        <v>10352.92</v>
      </c>
      <c r="S154" s="137">
        <v>-28153.69</v>
      </c>
      <c r="T154" s="137">
        <v>2993235.29</v>
      </c>
      <c r="W154" s="35">
        <v>478731.54</v>
      </c>
      <c r="Y154" s="35">
        <v>170.59</v>
      </c>
      <c r="AA154" s="35">
        <v>1121670</v>
      </c>
      <c r="AC154" s="39">
        <v>1207980</v>
      </c>
      <c r="AE154" s="39">
        <v>54330</v>
      </c>
      <c r="AF154" s="39">
        <v>334911.40000000002</v>
      </c>
      <c r="AG154" s="39">
        <v>183904.21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C000"/>
  </sheetPr>
  <dimension ref="A1:AO154"/>
  <sheetViews>
    <sheetView workbookViewId="0">
      <pane xSplit="5" ySplit="3" topLeftCell="F140" activePane="bottomRight" state="frozen"/>
      <selection activeCell="B12" sqref="B12"/>
      <selection pane="topRight" activeCell="B12" sqref="B12"/>
      <selection pane="bottomLeft" activeCell="B12" sqref="B12"/>
      <selection pane="bottomRight" activeCell="D149" sqref="D149"/>
    </sheetView>
  </sheetViews>
  <sheetFormatPr defaultRowHeight="14.25"/>
  <cols>
    <col min="2" max="2" width="17.25" customWidth="1"/>
    <col min="4" max="4" width="29.375" customWidth="1"/>
    <col min="5" max="5" width="29.125" customWidth="1"/>
    <col min="6" max="6" width="20.375" style="38" customWidth="1"/>
    <col min="7" max="7" width="11.375" style="38" bestFit="1" customWidth="1"/>
    <col min="8" max="8" width="20.375" style="38" customWidth="1"/>
    <col min="9" max="9" width="20.25" style="137" customWidth="1"/>
    <col min="10" max="10" width="11.75" style="137" customWidth="1"/>
    <col min="11" max="11" width="11.5" style="137" bestFit="1" customWidth="1"/>
    <col min="12" max="12" width="17.25" style="137" customWidth="1"/>
    <col min="13" max="14" width="20.25" style="62" customWidth="1"/>
    <col min="15" max="15" width="18.25" style="62" customWidth="1"/>
    <col min="16" max="16" width="13.875" style="62" customWidth="1"/>
    <col min="17" max="17" width="13.75" style="137" customWidth="1"/>
    <col min="18" max="18" width="29.375" style="137" customWidth="1"/>
    <col min="19" max="19" width="18.25" style="137" customWidth="1"/>
    <col min="20" max="20" width="15.375" style="137" customWidth="1"/>
    <col min="21" max="21" width="14.375" style="35" bestFit="1" customWidth="1"/>
    <col min="22" max="22" width="25.625" style="35" customWidth="1"/>
    <col min="23" max="23" width="28.75" style="35" customWidth="1"/>
    <col min="24" max="24" width="14.25" style="35" customWidth="1"/>
    <col min="25" max="25" width="11.375" style="35" bestFit="1" customWidth="1"/>
    <col min="26" max="26" width="13.375" style="35" bestFit="1" customWidth="1"/>
    <col min="27" max="27" width="15.125" style="35" bestFit="1" customWidth="1"/>
    <col min="28" max="28" width="13.625" style="35" bestFit="1" customWidth="1"/>
    <col min="29" max="29" width="15.125" style="39" bestFit="1" customWidth="1"/>
    <col min="30" max="30" width="13.625" style="39" bestFit="1" customWidth="1"/>
    <col min="31" max="31" width="15.25" style="39" bestFit="1" customWidth="1"/>
    <col min="32" max="32" width="14.125" style="39" bestFit="1" customWidth="1"/>
    <col min="33" max="33" width="15.25" style="39" bestFit="1" customWidth="1"/>
    <col min="34" max="34" width="14.625" style="39" bestFit="1" customWidth="1"/>
    <col min="35" max="35" width="15.625" style="39" bestFit="1" customWidth="1"/>
    <col min="36" max="36" width="19" style="38" bestFit="1" customWidth="1"/>
    <col min="37" max="37" width="15.5" style="62" bestFit="1" customWidth="1"/>
    <col min="38" max="38" width="15.125" style="49" bestFit="1" customWidth="1"/>
    <col min="39" max="39" width="15.125" style="37" bestFit="1" customWidth="1"/>
    <col min="40" max="40" width="15.125" style="41" bestFit="1" customWidth="1"/>
    <col min="41" max="41" width="16.875" style="49" bestFit="1" customWidth="1"/>
  </cols>
  <sheetData>
    <row r="1" spans="1:41">
      <c r="E1" t="s">
        <v>1413</v>
      </c>
      <c r="F1" s="38" t="s">
        <v>1597</v>
      </c>
      <c r="G1" s="38" t="s">
        <v>1599</v>
      </c>
      <c r="H1" s="38" t="s">
        <v>1601</v>
      </c>
      <c r="I1" s="137" t="s">
        <v>1603</v>
      </c>
      <c r="J1" s="137" t="s">
        <v>1605</v>
      </c>
      <c r="K1" s="137" t="s">
        <v>1607</v>
      </c>
      <c r="L1" s="137" t="s">
        <v>1609</v>
      </c>
      <c r="M1" s="62" t="s">
        <v>1611</v>
      </c>
      <c r="N1" s="62" t="s">
        <v>1613</v>
      </c>
      <c r="O1" s="62" t="s">
        <v>1615</v>
      </c>
      <c r="P1" s="62" t="s">
        <v>1617</v>
      </c>
      <c r="Q1" s="137" t="s">
        <v>1619</v>
      </c>
      <c r="R1" s="137" t="s">
        <v>90</v>
      </c>
      <c r="S1" s="137" t="s">
        <v>1621</v>
      </c>
      <c r="T1" s="137" t="s">
        <v>1623</v>
      </c>
      <c r="U1" s="35" t="s">
        <v>1624</v>
      </c>
      <c r="V1" s="35" t="s">
        <v>1626</v>
      </c>
      <c r="W1" s="35" t="s">
        <v>1628</v>
      </c>
      <c r="X1" s="35" t="s">
        <v>1630</v>
      </c>
      <c r="Y1" s="35" t="s">
        <v>1632</v>
      </c>
      <c r="Z1" s="35" t="s">
        <v>1634</v>
      </c>
      <c r="AA1" s="35" t="s">
        <v>1636</v>
      </c>
      <c r="AB1" s="35" t="s">
        <v>1638</v>
      </c>
      <c r="AC1" s="39" t="s">
        <v>1640</v>
      </c>
      <c r="AD1" s="39" t="s">
        <v>1642</v>
      </c>
      <c r="AE1" s="39" t="s">
        <v>1644</v>
      </c>
      <c r="AF1" s="39" t="s">
        <v>1646</v>
      </c>
      <c r="AG1" s="39" t="s">
        <v>1648</v>
      </c>
      <c r="AH1" s="39" t="s">
        <v>1650</v>
      </c>
      <c r="AI1" s="39" t="s">
        <v>1652</v>
      </c>
      <c r="AJ1" s="38" t="s">
        <v>91</v>
      </c>
      <c r="AK1" s="62" t="s">
        <v>92</v>
      </c>
      <c r="AL1" s="49" t="s">
        <v>93</v>
      </c>
      <c r="AM1" s="37" t="s">
        <v>94</v>
      </c>
      <c r="AN1" s="41" t="s">
        <v>95</v>
      </c>
      <c r="AO1" s="49" t="s">
        <v>96</v>
      </c>
    </row>
    <row r="2" spans="1:41">
      <c r="E2" t="s">
        <v>1414</v>
      </c>
      <c r="F2" s="38" t="s">
        <v>1598</v>
      </c>
      <c r="G2" s="38" t="s">
        <v>1600</v>
      </c>
      <c r="H2" s="38" t="s">
        <v>1602</v>
      </c>
      <c r="I2" s="137" t="s">
        <v>1604</v>
      </c>
      <c r="J2" s="137" t="s">
        <v>1606</v>
      </c>
      <c r="K2" s="137" t="s">
        <v>1608</v>
      </c>
      <c r="L2" s="137" t="s">
        <v>1610</v>
      </c>
      <c r="M2" s="62" t="s">
        <v>1612</v>
      </c>
      <c r="N2" s="62" t="s">
        <v>1614</v>
      </c>
      <c r="O2" s="62" t="s">
        <v>1616</v>
      </c>
      <c r="P2" s="62" t="s">
        <v>1618</v>
      </c>
      <c r="Q2" s="137" t="s">
        <v>1620</v>
      </c>
      <c r="R2" s="137" t="s">
        <v>97</v>
      </c>
      <c r="S2" s="137" t="s">
        <v>1622</v>
      </c>
      <c r="T2" s="137" t="s">
        <v>0</v>
      </c>
      <c r="U2" s="35" t="s">
        <v>1625</v>
      </c>
      <c r="V2" s="35" t="s">
        <v>1627</v>
      </c>
      <c r="W2" s="35" t="s">
        <v>1629</v>
      </c>
      <c r="X2" s="35" t="s">
        <v>1631</v>
      </c>
      <c r="Y2" s="35" t="s">
        <v>1633</v>
      </c>
      <c r="Z2" s="35" t="s">
        <v>1635</v>
      </c>
      <c r="AA2" s="35" t="s">
        <v>1637</v>
      </c>
      <c r="AB2" s="35" t="s">
        <v>1639</v>
      </c>
      <c r="AC2" s="39" t="s">
        <v>1641</v>
      </c>
      <c r="AD2" s="39" t="s">
        <v>1643</v>
      </c>
      <c r="AE2" s="39" t="s">
        <v>1645</v>
      </c>
      <c r="AF2" s="39" t="s">
        <v>1647</v>
      </c>
      <c r="AG2" s="39" t="s">
        <v>1649</v>
      </c>
      <c r="AH2" s="39" t="s">
        <v>1651</v>
      </c>
      <c r="AI2" s="39" t="s">
        <v>1653</v>
      </c>
    </row>
    <row r="3" spans="1:41">
      <c r="E3" t="s">
        <v>1415</v>
      </c>
      <c r="F3" s="38">
        <v>53872582.200000003</v>
      </c>
      <c r="G3" s="38">
        <v>793370.9</v>
      </c>
      <c r="H3" s="38">
        <v>21401426.710000001</v>
      </c>
      <c r="I3" s="137">
        <v>136119751.88</v>
      </c>
      <c r="J3" s="137">
        <v>35595026.810000002</v>
      </c>
      <c r="K3" s="137">
        <v>15168.58</v>
      </c>
      <c r="L3" s="137">
        <v>266900</v>
      </c>
      <c r="M3" s="62">
        <v>419880</v>
      </c>
      <c r="N3" s="62">
        <v>4253881.45</v>
      </c>
      <c r="O3" s="62">
        <v>2291123</v>
      </c>
      <c r="P3" s="62">
        <v>8261342.6399999997</v>
      </c>
      <c r="Q3" s="137">
        <v>10584.87</v>
      </c>
      <c r="R3" s="137">
        <v>-5206087.92</v>
      </c>
      <c r="S3" s="137">
        <v>-47865285.710000001</v>
      </c>
      <c r="T3" s="137">
        <v>297496120.97000003</v>
      </c>
      <c r="U3" s="35">
        <v>301</v>
      </c>
      <c r="V3" s="35">
        <v>2164.9</v>
      </c>
      <c r="W3" s="35">
        <v>88018787.739999995</v>
      </c>
      <c r="X3" s="35">
        <v>8843513</v>
      </c>
      <c r="Y3" s="35">
        <v>260766.2</v>
      </c>
      <c r="Z3" s="35">
        <v>9465</v>
      </c>
      <c r="AA3" s="35">
        <v>118952098.90000001</v>
      </c>
      <c r="AB3" s="35">
        <v>7618963.2000000002</v>
      </c>
      <c r="AC3" s="39">
        <v>149281182.15000001</v>
      </c>
      <c r="AD3" s="39">
        <v>1055381.5</v>
      </c>
      <c r="AE3" s="39">
        <v>2260382.89</v>
      </c>
      <c r="AF3" s="39">
        <v>62050408.170000002</v>
      </c>
      <c r="AG3" s="39">
        <v>20036998.629999999</v>
      </c>
      <c r="AH3" s="39">
        <v>17512.810000000001</v>
      </c>
      <c r="AI3" s="39">
        <v>601526.01</v>
      </c>
      <c r="AJ3" s="38">
        <f t="shared" ref="AJ3:AO3" si="0">SUM(AJ4:AJ154)</f>
        <v>76067379.810000002</v>
      </c>
      <c r="AK3" s="62">
        <f t="shared" si="0"/>
        <v>15226227.090000005</v>
      </c>
      <c r="AL3" s="49">
        <f t="shared" si="0"/>
        <v>60841152.719999969</v>
      </c>
      <c r="AM3" s="37">
        <f t="shared" si="0"/>
        <v>223706059.93999988</v>
      </c>
      <c r="AN3" s="41">
        <f t="shared" si="0"/>
        <v>235303392.16</v>
      </c>
      <c r="AO3" s="56">
        <f t="shared" si="0"/>
        <v>-11597332.220000006</v>
      </c>
    </row>
    <row r="4" spans="1:41">
      <c r="A4" t="s">
        <v>1210</v>
      </c>
      <c r="B4" t="s">
        <v>1212</v>
      </c>
      <c r="C4">
        <v>3730</v>
      </c>
      <c r="D4" t="s">
        <v>1214</v>
      </c>
      <c r="E4" t="s">
        <v>1214</v>
      </c>
      <c r="F4" s="38">
        <v>245567.59</v>
      </c>
      <c r="G4" s="38">
        <v>0</v>
      </c>
      <c r="H4" s="38">
        <v>62166.68</v>
      </c>
      <c r="I4" s="137">
        <v>432523.99</v>
      </c>
      <c r="J4" s="137">
        <v>160496.99</v>
      </c>
      <c r="N4" s="62">
        <v>13100</v>
      </c>
      <c r="P4" s="62">
        <v>70935</v>
      </c>
      <c r="S4" s="137">
        <v>-1074020.33</v>
      </c>
      <c r="T4" s="137">
        <v>2193223.69</v>
      </c>
      <c r="W4" s="35">
        <v>390345.5</v>
      </c>
      <c r="Z4" s="35">
        <v>3090</v>
      </c>
      <c r="AA4" s="35">
        <v>621450</v>
      </c>
      <c r="AC4" s="39">
        <v>712837</v>
      </c>
      <c r="AF4" s="39">
        <v>442580.47999999998</v>
      </c>
      <c r="AG4" s="39">
        <v>161951.13</v>
      </c>
      <c r="AJ4" s="38">
        <f>SUM(F4:H4)</f>
        <v>307734.27</v>
      </c>
      <c r="AK4" s="62">
        <f>SUM(M4:P4)</f>
        <v>84035</v>
      </c>
      <c r="AL4" s="49">
        <f>AJ4-AK4</f>
        <v>223699.27000000002</v>
      </c>
      <c r="AM4" s="37">
        <f>SUM(U4:AB4)</f>
        <v>1014885.5</v>
      </c>
      <c r="AN4" s="41">
        <f>SUM(AC4:AI4)</f>
        <v>1317368.6099999999</v>
      </c>
      <c r="AO4" s="56">
        <f>AM4-AN4</f>
        <v>-302483.10999999987</v>
      </c>
    </row>
    <row r="5" spans="1:41">
      <c r="A5" t="s">
        <v>1210</v>
      </c>
      <c r="B5" t="s">
        <v>1212</v>
      </c>
      <c r="C5">
        <v>5221</v>
      </c>
      <c r="D5" t="s">
        <v>1215</v>
      </c>
      <c r="E5" t="s">
        <v>1215</v>
      </c>
      <c r="F5" s="38">
        <v>659119.22</v>
      </c>
      <c r="G5" s="38">
        <v>0</v>
      </c>
      <c r="H5" s="38">
        <v>35337.19</v>
      </c>
      <c r="I5" s="137">
        <v>954442.14</v>
      </c>
      <c r="J5" s="137">
        <v>571388.76</v>
      </c>
      <c r="N5" s="62">
        <v>35674</v>
      </c>
      <c r="P5" s="62">
        <v>400300.4</v>
      </c>
      <c r="S5" s="137">
        <v>653984.06999999995</v>
      </c>
      <c r="T5" s="137">
        <v>1265427.9099999999</v>
      </c>
      <c r="W5" s="35">
        <v>794258.91</v>
      </c>
      <c r="X5" s="35">
        <v>4000</v>
      </c>
      <c r="Y5" s="35">
        <v>694.82</v>
      </c>
      <c r="AA5" s="35">
        <v>758180</v>
      </c>
      <c r="AB5" s="35">
        <v>76045</v>
      </c>
      <c r="AC5" s="39">
        <v>1067973</v>
      </c>
      <c r="AF5" s="39">
        <v>591039.81000000006</v>
      </c>
      <c r="AG5" s="39">
        <v>109264.99</v>
      </c>
      <c r="AJ5" s="38">
        <f t="shared" ref="AJ5:AJ68" si="1">SUM(F5:H5)</f>
        <v>694456.40999999992</v>
      </c>
      <c r="AK5" s="62">
        <f t="shared" ref="AK5:AK68" si="2">SUM(M5:P5)</f>
        <v>435974.40000000002</v>
      </c>
      <c r="AL5" s="49">
        <f t="shared" ref="AL5:AL68" si="3">AJ5-AK5</f>
        <v>258482.00999999989</v>
      </c>
      <c r="AM5" s="37">
        <f t="shared" ref="AM5:AM68" si="4">SUM(U5:AB5)</f>
        <v>1633178.73</v>
      </c>
      <c r="AN5" s="41">
        <f t="shared" ref="AN5:AN68" si="5">SUM(AC5:AI5)</f>
        <v>1768277.8</v>
      </c>
      <c r="AO5" s="56">
        <f t="shared" ref="AO5:AO68" si="6">AM5-AN5</f>
        <v>-135099.07000000007</v>
      </c>
    </row>
    <row r="6" spans="1:41">
      <c r="A6" t="s">
        <v>1210</v>
      </c>
      <c r="B6" t="s">
        <v>1212</v>
      </c>
      <c r="C6">
        <v>4708</v>
      </c>
      <c r="D6" t="s">
        <v>1216</v>
      </c>
      <c r="E6" t="s">
        <v>1216</v>
      </c>
      <c r="F6" s="38">
        <v>892267.83</v>
      </c>
      <c r="G6" s="38">
        <v>0</v>
      </c>
      <c r="H6" s="38">
        <v>87514.55</v>
      </c>
      <c r="I6" s="137">
        <v>948419.13</v>
      </c>
      <c r="J6" s="137">
        <v>494687.6</v>
      </c>
      <c r="M6" s="62">
        <v>0</v>
      </c>
      <c r="N6" s="62">
        <v>12150</v>
      </c>
      <c r="P6" s="62">
        <v>73417.77</v>
      </c>
      <c r="S6" s="137">
        <v>-1314755.1599999999</v>
      </c>
      <c r="T6" s="137">
        <v>3482828.65</v>
      </c>
      <c r="W6" s="35">
        <v>552898.37</v>
      </c>
      <c r="X6" s="35">
        <v>536805</v>
      </c>
      <c r="Y6" s="35">
        <v>915.53</v>
      </c>
      <c r="AA6" s="35">
        <v>883380</v>
      </c>
      <c r="AB6" s="35">
        <v>82269</v>
      </c>
      <c r="AC6" s="39">
        <v>1175907</v>
      </c>
      <c r="AD6" s="39">
        <v>10500</v>
      </c>
      <c r="AE6" s="39">
        <v>19026</v>
      </c>
      <c r="AF6" s="39">
        <v>547878.1</v>
      </c>
      <c r="AG6" s="39">
        <v>133708.95000000001</v>
      </c>
      <c r="AJ6" s="38">
        <f t="shared" si="1"/>
        <v>979782.38</v>
      </c>
      <c r="AK6" s="62">
        <f t="shared" si="2"/>
        <v>85567.77</v>
      </c>
      <c r="AL6" s="49">
        <f t="shared" si="3"/>
        <v>894214.61</v>
      </c>
      <c r="AM6" s="37">
        <f t="shared" si="4"/>
        <v>2056267.9000000001</v>
      </c>
      <c r="AN6" s="41">
        <f t="shared" si="5"/>
        <v>1887020.05</v>
      </c>
      <c r="AO6" s="56">
        <f t="shared" si="6"/>
        <v>169247.85000000009</v>
      </c>
    </row>
    <row r="7" spans="1:41">
      <c r="A7" t="s">
        <v>1210</v>
      </c>
      <c r="B7" t="s">
        <v>1212</v>
      </c>
      <c r="C7">
        <v>4405</v>
      </c>
      <c r="D7" t="s">
        <v>1217</v>
      </c>
      <c r="E7" t="s">
        <v>1217</v>
      </c>
      <c r="F7" s="38">
        <v>212948.41</v>
      </c>
      <c r="G7" s="38">
        <v>0</v>
      </c>
      <c r="H7" s="38">
        <v>208332.39</v>
      </c>
      <c r="I7" s="137">
        <v>704873.86</v>
      </c>
      <c r="J7" s="137">
        <v>641881.94999999995</v>
      </c>
      <c r="N7" s="62">
        <v>51790</v>
      </c>
      <c r="P7" s="62">
        <v>1416.85</v>
      </c>
      <c r="S7" s="137">
        <v>-1776105.22</v>
      </c>
      <c r="T7" s="137">
        <v>3940312</v>
      </c>
      <c r="V7" s="35">
        <v>521.41</v>
      </c>
      <c r="W7" s="35">
        <v>592793.03</v>
      </c>
      <c r="AA7" s="35">
        <v>631170</v>
      </c>
      <c r="AB7" s="35">
        <v>76150</v>
      </c>
      <c r="AC7" s="39">
        <v>890778</v>
      </c>
      <c r="AF7" s="39">
        <v>502987.2</v>
      </c>
      <c r="AG7" s="39">
        <v>326296.26</v>
      </c>
      <c r="AI7" s="39">
        <v>29950</v>
      </c>
      <c r="AJ7" s="38">
        <f t="shared" si="1"/>
        <v>421280.80000000005</v>
      </c>
      <c r="AK7" s="62">
        <f t="shared" si="2"/>
        <v>53206.85</v>
      </c>
      <c r="AL7" s="49">
        <f t="shared" si="3"/>
        <v>368073.95000000007</v>
      </c>
      <c r="AM7" s="37">
        <f t="shared" si="4"/>
        <v>1300634.44</v>
      </c>
      <c r="AN7" s="41">
        <f t="shared" si="5"/>
        <v>1750011.46</v>
      </c>
      <c r="AO7" s="56">
        <f t="shared" si="6"/>
        <v>-449377.02</v>
      </c>
    </row>
    <row r="8" spans="1:41">
      <c r="A8" t="s">
        <v>1210</v>
      </c>
      <c r="B8" t="s">
        <v>1212</v>
      </c>
      <c r="C8">
        <v>4348</v>
      </c>
      <c r="D8" t="s">
        <v>1218</v>
      </c>
      <c r="E8" t="s">
        <v>1218</v>
      </c>
      <c r="F8" s="38">
        <v>694107.07</v>
      </c>
      <c r="G8" s="38">
        <v>0</v>
      </c>
      <c r="H8" s="38">
        <v>11388.57</v>
      </c>
      <c r="I8" s="137">
        <v>479126.86</v>
      </c>
      <c r="J8" s="137">
        <v>186419.64</v>
      </c>
      <c r="L8" s="137">
        <v>194900</v>
      </c>
      <c r="N8" s="62">
        <v>12150</v>
      </c>
      <c r="P8" s="62">
        <v>1271.58</v>
      </c>
      <c r="S8" s="137">
        <v>-1111516.3</v>
      </c>
      <c r="T8" s="137">
        <v>2735240.51</v>
      </c>
      <c r="W8" s="35">
        <v>508025.85</v>
      </c>
      <c r="Y8" s="35">
        <v>1172.7</v>
      </c>
      <c r="AA8" s="35">
        <v>871830</v>
      </c>
      <c r="AB8" s="35">
        <v>52057</v>
      </c>
      <c r="AC8" s="39">
        <v>996548</v>
      </c>
      <c r="AE8" s="39">
        <v>10862</v>
      </c>
      <c r="AF8" s="39">
        <v>319992.90999999997</v>
      </c>
      <c r="AG8" s="39">
        <v>136886.29</v>
      </c>
      <c r="AI8" s="39">
        <v>40000</v>
      </c>
      <c r="AJ8" s="38">
        <f t="shared" si="1"/>
        <v>705495.6399999999</v>
      </c>
      <c r="AK8" s="62">
        <f t="shared" si="2"/>
        <v>13421.58</v>
      </c>
      <c r="AL8" s="49">
        <f t="shared" si="3"/>
        <v>692074.05999999994</v>
      </c>
      <c r="AM8" s="37">
        <f t="shared" si="4"/>
        <v>1433085.55</v>
      </c>
      <c r="AN8" s="41">
        <f t="shared" si="5"/>
        <v>1504289.2</v>
      </c>
      <c r="AO8" s="56">
        <f t="shared" si="6"/>
        <v>-71203.649999999907</v>
      </c>
    </row>
    <row r="9" spans="1:41">
      <c r="A9" t="s">
        <v>1210</v>
      </c>
      <c r="B9" t="s">
        <v>1212</v>
      </c>
      <c r="C9">
        <v>3589</v>
      </c>
      <c r="D9" t="s">
        <v>1219</v>
      </c>
      <c r="E9" t="s">
        <v>1219</v>
      </c>
      <c r="F9" s="38">
        <v>376290.18</v>
      </c>
      <c r="G9" s="38">
        <v>0</v>
      </c>
      <c r="H9" s="38">
        <v>95867.71</v>
      </c>
      <c r="I9" s="137">
        <v>842801.75</v>
      </c>
      <c r="J9" s="137">
        <v>1211736.42</v>
      </c>
      <c r="N9" s="62">
        <v>12960</v>
      </c>
      <c r="P9" s="62">
        <v>1255</v>
      </c>
      <c r="S9" s="137">
        <v>346594.42</v>
      </c>
      <c r="T9" s="137">
        <v>2266802.89</v>
      </c>
      <c r="W9" s="35">
        <v>545286.06999999995</v>
      </c>
      <c r="Y9" s="35">
        <v>553.55999999999995</v>
      </c>
      <c r="AA9" s="35">
        <v>766900</v>
      </c>
      <c r="AB9" s="35">
        <v>50521</v>
      </c>
      <c r="AC9" s="39">
        <v>891985</v>
      </c>
      <c r="AD9" s="39">
        <v>3500</v>
      </c>
      <c r="AE9" s="39">
        <v>2970</v>
      </c>
      <c r="AF9" s="39">
        <v>345832.61</v>
      </c>
      <c r="AG9" s="39">
        <v>219889.27</v>
      </c>
      <c r="AJ9" s="38">
        <f t="shared" si="1"/>
        <v>472157.89</v>
      </c>
      <c r="AK9" s="62">
        <f t="shared" si="2"/>
        <v>14215</v>
      </c>
      <c r="AL9" s="49">
        <f t="shared" si="3"/>
        <v>457942.89</v>
      </c>
      <c r="AM9" s="37">
        <f t="shared" si="4"/>
        <v>1363260.63</v>
      </c>
      <c r="AN9" s="41">
        <f t="shared" si="5"/>
        <v>1464176.88</v>
      </c>
      <c r="AO9" s="56">
        <f t="shared" si="6"/>
        <v>-100916.25</v>
      </c>
    </row>
    <row r="10" spans="1:41">
      <c r="A10" t="s">
        <v>1210</v>
      </c>
      <c r="B10" t="s">
        <v>1212</v>
      </c>
      <c r="C10">
        <v>2636</v>
      </c>
      <c r="D10" t="s">
        <v>1220</v>
      </c>
      <c r="E10" t="s">
        <v>1220</v>
      </c>
      <c r="F10" s="38">
        <v>372826.83</v>
      </c>
      <c r="G10" s="38">
        <v>0</v>
      </c>
      <c r="H10" s="38">
        <v>162542.39000000001</v>
      </c>
      <c r="I10" s="137">
        <v>1031369.54</v>
      </c>
      <c r="J10" s="137">
        <v>174240.48</v>
      </c>
      <c r="N10" s="62">
        <v>21374</v>
      </c>
      <c r="P10" s="62">
        <v>39458.129999999997</v>
      </c>
      <c r="S10" s="137">
        <v>-902258.77</v>
      </c>
      <c r="T10" s="137">
        <v>2678016.84</v>
      </c>
      <c r="W10" s="35">
        <v>666540.55000000005</v>
      </c>
      <c r="Y10" s="35">
        <v>427.61</v>
      </c>
      <c r="AA10" s="35">
        <v>917970</v>
      </c>
      <c r="AB10" s="35">
        <v>53000</v>
      </c>
      <c r="AC10" s="39">
        <v>1058715</v>
      </c>
      <c r="AF10" s="39">
        <v>521481.58</v>
      </c>
      <c r="AG10" s="39">
        <v>153352.54</v>
      </c>
      <c r="AJ10" s="38">
        <f t="shared" si="1"/>
        <v>535369.22</v>
      </c>
      <c r="AK10" s="62">
        <f t="shared" si="2"/>
        <v>60832.13</v>
      </c>
      <c r="AL10" s="49">
        <f t="shared" si="3"/>
        <v>474537.08999999997</v>
      </c>
      <c r="AM10" s="37">
        <f t="shared" si="4"/>
        <v>1637938.1600000001</v>
      </c>
      <c r="AN10" s="41">
        <f t="shared" si="5"/>
        <v>1733549.12</v>
      </c>
      <c r="AO10" s="56">
        <f t="shared" si="6"/>
        <v>-95610.959999999963</v>
      </c>
    </row>
    <row r="11" spans="1:41">
      <c r="A11" t="s">
        <v>1210</v>
      </c>
      <c r="B11" t="s">
        <v>1212</v>
      </c>
      <c r="C11">
        <v>2321</v>
      </c>
      <c r="D11" t="s">
        <v>1221</v>
      </c>
      <c r="E11" t="s">
        <v>1221</v>
      </c>
      <c r="F11" s="38">
        <v>241037.08</v>
      </c>
      <c r="G11" s="38">
        <v>0</v>
      </c>
      <c r="H11" s="38">
        <v>106098.96</v>
      </c>
      <c r="I11" s="137">
        <v>2229805.11</v>
      </c>
      <c r="J11" s="137">
        <v>228231.84</v>
      </c>
      <c r="N11" s="62">
        <v>34743</v>
      </c>
      <c r="P11" s="62">
        <v>71713.73</v>
      </c>
      <c r="S11" s="137">
        <v>1791630.73</v>
      </c>
      <c r="T11" s="137">
        <v>585220.22</v>
      </c>
      <c r="W11" s="35">
        <v>1118844.8400000001</v>
      </c>
      <c r="X11" s="35">
        <v>4000</v>
      </c>
      <c r="Y11" s="35">
        <v>850.55</v>
      </c>
      <c r="AA11" s="35">
        <v>521700</v>
      </c>
      <c r="AB11" s="35">
        <v>49681</v>
      </c>
      <c r="AC11" s="39">
        <v>813797</v>
      </c>
      <c r="AE11" s="39">
        <v>6330</v>
      </c>
      <c r="AF11" s="39">
        <v>384839.72</v>
      </c>
      <c r="AG11" s="39">
        <v>168244.36</v>
      </c>
      <c r="AJ11" s="38">
        <f t="shared" si="1"/>
        <v>347136.04</v>
      </c>
      <c r="AK11" s="62">
        <f t="shared" si="2"/>
        <v>106456.73</v>
      </c>
      <c r="AL11" s="49">
        <f t="shared" si="3"/>
        <v>240679.31</v>
      </c>
      <c r="AM11" s="37">
        <f t="shared" si="4"/>
        <v>1695076.3900000001</v>
      </c>
      <c r="AN11" s="41">
        <f t="shared" si="5"/>
        <v>1373211.08</v>
      </c>
      <c r="AO11" s="56">
        <f t="shared" si="6"/>
        <v>321865.31000000006</v>
      </c>
    </row>
    <row r="12" spans="1:41">
      <c r="A12" t="s">
        <v>1210</v>
      </c>
      <c r="B12" t="s">
        <v>1212</v>
      </c>
      <c r="C12">
        <v>2128</v>
      </c>
      <c r="D12" t="s">
        <v>1222</v>
      </c>
      <c r="E12" t="s">
        <v>1222</v>
      </c>
      <c r="F12" s="38">
        <v>497243.05</v>
      </c>
      <c r="G12" s="38">
        <v>0</v>
      </c>
      <c r="H12" s="38">
        <v>24422.75</v>
      </c>
      <c r="I12" s="137">
        <v>595479.66</v>
      </c>
      <c r="J12" s="137">
        <v>1204742.8799999999</v>
      </c>
      <c r="N12" s="62">
        <v>17150</v>
      </c>
      <c r="P12" s="62">
        <v>467.37</v>
      </c>
      <c r="S12" s="137">
        <v>-375474.13</v>
      </c>
      <c r="T12" s="137">
        <v>1804328.64</v>
      </c>
      <c r="W12" s="35">
        <v>1366642.04</v>
      </c>
      <c r="X12" s="35">
        <v>57200</v>
      </c>
      <c r="Y12" s="35">
        <v>717.53</v>
      </c>
      <c r="AA12" s="35">
        <v>2737190</v>
      </c>
      <c r="AB12" s="35">
        <v>101820</v>
      </c>
      <c r="AC12" s="39">
        <v>2850610</v>
      </c>
      <c r="AD12" s="39">
        <v>3500</v>
      </c>
      <c r="AE12" s="39">
        <v>2439</v>
      </c>
      <c r="AF12" s="39">
        <v>346873.58</v>
      </c>
      <c r="AG12" s="39">
        <v>184730.53</v>
      </c>
      <c r="AJ12" s="38">
        <f t="shared" si="1"/>
        <v>521665.8</v>
      </c>
      <c r="AK12" s="62">
        <f t="shared" si="2"/>
        <v>17617.37</v>
      </c>
      <c r="AL12" s="49">
        <f t="shared" si="3"/>
        <v>504048.43</v>
      </c>
      <c r="AM12" s="37">
        <f t="shared" si="4"/>
        <v>4263569.57</v>
      </c>
      <c r="AN12" s="41">
        <f t="shared" si="5"/>
        <v>3388153.11</v>
      </c>
      <c r="AO12" s="56">
        <f t="shared" si="6"/>
        <v>875416.46000000043</v>
      </c>
    </row>
    <row r="13" spans="1:41">
      <c r="A13" t="s">
        <v>1210</v>
      </c>
      <c r="B13" t="s">
        <v>1212</v>
      </c>
      <c r="C13">
        <v>2356</v>
      </c>
      <c r="D13" t="s">
        <v>1223</v>
      </c>
      <c r="E13" t="s">
        <v>1223</v>
      </c>
      <c r="F13" s="38">
        <v>320684.11</v>
      </c>
      <c r="G13" s="38">
        <v>0</v>
      </c>
      <c r="H13" s="38">
        <v>9067.15</v>
      </c>
      <c r="I13" s="137">
        <v>207808.97</v>
      </c>
      <c r="J13" s="137">
        <v>357243.73</v>
      </c>
      <c r="N13" s="62">
        <v>11150</v>
      </c>
      <c r="P13" s="62">
        <v>49590.66</v>
      </c>
      <c r="S13" s="137">
        <v>183467.62</v>
      </c>
      <c r="T13" s="137">
        <v>667029.63</v>
      </c>
      <c r="W13" s="35">
        <v>487421.12</v>
      </c>
      <c r="X13" s="35">
        <v>143850</v>
      </c>
      <c r="Y13" s="35">
        <v>235.52</v>
      </c>
      <c r="AA13" s="35">
        <v>838250</v>
      </c>
      <c r="AB13" s="35">
        <v>53831</v>
      </c>
      <c r="AC13" s="39">
        <v>1120280</v>
      </c>
      <c r="AE13" s="39">
        <v>1460</v>
      </c>
      <c r="AF13" s="39">
        <v>358173.76</v>
      </c>
      <c r="AG13" s="39">
        <v>60107</v>
      </c>
      <c r="AI13" s="39">
        <v>0.83</v>
      </c>
      <c r="AJ13" s="38">
        <f t="shared" si="1"/>
        <v>329751.26</v>
      </c>
      <c r="AK13" s="62">
        <f t="shared" si="2"/>
        <v>60740.66</v>
      </c>
      <c r="AL13" s="49">
        <f t="shared" si="3"/>
        <v>269010.59999999998</v>
      </c>
      <c r="AM13" s="37">
        <f t="shared" si="4"/>
        <v>1523587.6400000001</v>
      </c>
      <c r="AN13" s="41">
        <f t="shared" si="5"/>
        <v>1540021.59</v>
      </c>
      <c r="AO13" s="56">
        <f t="shared" si="6"/>
        <v>-16433.949999999953</v>
      </c>
    </row>
    <row r="14" spans="1:41">
      <c r="A14" t="s">
        <v>1210</v>
      </c>
      <c r="B14" t="s">
        <v>1212</v>
      </c>
      <c r="C14">
        <v>2750</v>
      </c>
      <c r="D14" t="s">
        <v>1224</v>
      </c>
      <c r="E14" t="s">
        <v>1224</v>
      </c>
      <c r="F14" s="38">
        <v>290236.71999999997</v>
      </c>
      <c r="G14" s="38">
        <v>0</v>
      </c>
      <c r="H14" s="38">
        <v>28310.799999999999</v>
      </c>
      <c r="I14" s="137">
        <v>3</v>
      </c>
      <c r="J14" s="137">
        <v>398670.14</v>
      </c>
      <c r="N14" s="62">
        <v>34674</v>
      </c>
      <c r="P14" s="62">
        <v>64374.48</v>
      </c>
      <c r="S14" s="137">
        <v>-260375.47</v>
      </c>
      <c r="T14" s="137">
        <v>818351.54</v>
      </c>
      <c r="W14" s="35">
        <v>862348.64</v>
      </c>
      <c r="Y14" s="35">
        <v>432.12</v>
      </c>
      <c r="AA14" s="35">
        <v>486990</v>
      </c>
      <c r="AB14" s="35">
        <v>155560</v>
      </c>
      <c r="AC14" s="39">
        <v>766493</v>
      </c>
      <c r="AF14" s="39">
        <v>616385.68000000005</v>
      </c>
      <c r="AG14" s="39">
        <v>62255.97</v>
      </c>
      <c r="AJ14" s="38">
        <f t="shared" si="1"/>
        <v>318547.51999999996</v>
      </c>
      <c r="AK14" s="62">
        <f t="shared" si="2"/>
        <v>99048.48000000001</v>
      </c>
      <c r="AL14" s="49">
        <f t="shared" si="3"/>
        <v>219499.03999999995</v>
      </c>
      <c r="AM14" s="37">
        <f t="shared" si="4"/>
        <v>1505330.76</v>
      </c>
      <c r="AN14" s="41">
        <f t="shared" si="5"/>
        <v>1445134.6500000001</v>
      </c>
      <c r="AO14" s="56">
        <f t="shared" si="6"/>
        <v>60196.10999999987</v>
      </c>
    </row>
    <row r="15" spans="1:41">
      <c r="A15" t="s">
        <v>1210</v>
      </c>
      <c r="B15" t="s">
        <v>1212</v>
      </c>
      <c r="C15">
        <v>3490</v>
      </c>
      <c r="D15" t="s">
        <v>1225</v>
      </c>
      <c r="E15" t="s">
        <v>1225</v>
      </c>
      <c r="F15" s="38">
        <v>581474.93000000005</v>
      </c>
      <c r="G15" s="38">
        <v>0</v>
      </c>
      <c r="H15" s="38">
        <v>67560.759999999995</v>
      </c>
      <c r="I15" s="137">
        <v>2031755.89</v>
      </c>
      <c r="J15" s="137">
        <v>319632.12</v>
      </c>
      <c r="N15" s="62">
        <v>34519</v>
      </c>
      <c r="P15" s="62">
        <v>44827.77</v>
      </c>
      <c r="S15" s="137">
        <v>-1057240.83</v>
      </c>
      <c r="T15" s="137">
        <v>3873985.05</v>
      </c>
      <c r="W15" s="35">
        <v>639225.49</v>
      </c>
      <c r="X15" s="35">
        <v>232000</v>
      </c>
      <c r="Y15" s="35">
        <v>382.68</v>
      </c>
      <c r="AA15" s="35">
        <v>1309770</v>
      </c>
      <c r="AB15" s="35">
        <v>92245</v>
      </c>
      <c r="AC15" s="39">
        <v>1591854</v>
      </c>
      <c r="AD15" s="39">
        <v>7000</v>
      </c>
      <c r="AE15" s="39">
        <v>7765</v>
      </c>
      <c r="AF15" s="39">
        <v>333454.42</v>
      </c>
      <c r="AG15" s="39">
        <v>214217.04</v>
      </c>
      <c r="AI15" s="39">
        <v>15000</v>
      </c>
      <c r="AJ15" s="38">
        <f t="shared" si="1"/>
        <v>649035.69000000006</v>
      </c>
      <c r="AK15" s="62">
        <f t="shared" si="2"/>
        <v>79346.76999999999</v>
      </c>
      <c r="AL15" s="49">
        <f t="shared" si="3"/>
        <v>569688.92000000004</v>
      </c>
      <c r="AM15" s="37">
        <f t="shared" si="4"/>
        <v>2273623.17</v>
      </c>
      <c r="AN15" s="41">
        <f t="shared" si="5"/>
        <v>2169290.46</v>
      </c>
      <c r="AO15" s="56">
        <f t="shared" si="6"/>
        <v>104332.70999999996</v>
      </c>
    </row>
    <row r="16" spans="1:41">
      <c r="A16" t="s">
        <v>1210</v>
      </c>
      <c r="B16" t="s">
        <v>1212</v>
      </c>
      <c r="C16">
        <v>2589</v>
      </c>
      <c r="D16" t="s">
        <v>1226</v>
      </c>
      <c r="E16" t="s">
        <v>1226</v>
      </c>
      <c r="F16" s="38">
        <v>151866.66</v>
      </c>
      <c r="G16" s="38">
        <v>0</v>
      </c>
      <c r="H16" s="38">
        <v>36836.769999999997</v>
      </c>
      <c r="I16" s="137">
        <v>1623331.94</v>
      </c>
      <c r="J16" s="137">
        <v>247021.01</v>
      </c>
      <c r="N16" s="62">
        <v>6150</v>
      </c>
      <c r="P16" s="62">
        <v>71940.7</v>
      </c>
      <c r="S16" s="137">
        <v>12876.03</v>
      </c>
      <c r="T16" s="137">
        <v>2037072.22</v>
      </c>
      <c r="W16" s="35">
        <v>614090.97</v>
      </c>
      <c r="Y16" s="35">
        <v>266.49</v>
      </c>
      <c r="AA16" s="35">
        <v>619750</v>
      </c>
      <c r="AB16" s="35">
        <v>52024.3</v>
      </c>
      <c r="AC16" s="39">
        <v>881311</v>
      </c>
      <c r="AF16" s="39">
        <v>343607.46</v>
      </c>
      <c r="AG16" s="39">
        <v>130195.87</v>
      </c>
      <c r="AJ16" s="38">
        <f t="shared" si="1"/>
        <v>188703.43</v>
      </c>
      <c r="AK16" s="62">
        <f t="shared" si="2"/>
        <v>78090.7</v>
      </c>
      <c r="AL16" s="49">
        <f t="shared" si="3"/>
        <v>110612.73</v>
      </c>
      <c r="AM16" s="37">
        <f t="shared" si="4"/>
        <v>1286131.76</v>
      </c>
      <c r="AN16" s="41">
        <f t="shared" si="5"/>
        <v>1355114.33</v>
      </c>
      <c r="AO16" s="56">
        <f t="shared" si="6"/>
        <v>-68982.570000000065</v>
      </c>
    </row>
    <row r="17" spans="1:41">
      <c r="A17" t="s">
        <v>1210</v>
      </c>
      <c r="B17" t="s">
        <v>1212</v>
      </c>
      <c r="C17">
        <v>1475</v>
      </c>
      <c r="D17" t="s">
        <v>1227</v>
      </c>
      <c r="E17" t="s">
        <v>1227</v>
      </c>
      <c r="F17" s="38">
        <v>1111546.6499999999</v>
      </c>
      <c r="H17" s="38">
        <v>589528.34</v>
      </c>
      <c r="I17" s="137">
        <v>298196.88</v>
      </c>
      <c r="J17" s="137">
        <v>553391.48</v>
      </c>
      <c r="N17" s="62">
        <v>19395</v>
      </c>
      <c r="P17" s="62">
        <v>823.12</v>
      </c>
      <c r="S17" s="137">
        <v>-498942.51</v>
      </c>
      <c r="T17" s="137">
        <v>2706524.69</v>
      </c>
      <c r="W17" s="35">
        <v>957250</v>
      </c>
      <c r="Y17" s="35">
        <v>1217.0999999999999</v>
      </c>
      <c r="AA17" s="35">
        <v>608940</v>
      </c>
      <c r="AC17" s="39">
        <v>699078</v>
      </c>
      <c r="AE17" s="39">
        <v>24224</v>
      </c>
      <c r="AF17" s="39">
        <v>385057.54</v>
      </c>
      <c r="AG17" s="39">
        <v>134184.51</v>
      </c>
      <c r="AJ17" s="38">
        <f t="shared" si="1"/>
        <v>1701074.9899999998</v>
      </c>
      <c r="AK17" s="62">
        <f t="shared" si="2"/>
        <v>20218.12</v>
      </c>
      <c r="AL17" s="49">
        <f t="shared" si="3"/>
        <v>1680856.8699999996</v>
      </c>
      <c r="AM17" s="37">
        <f t="shared" si="4"/>
        <v>1567407.1</v>
      </c>
      <c r="AN17" s="41">
        <f t="shared" si="5"/>
        <v>1242544.05</v>
      </c>
      <c r="AO17" s="56">
        <f t="shared" si="6"/>
        <v>324863.05000000005</v>
      </c>
    </row>
    <row r="18" spans="1:41">
      <c r="A18" t="s">
        <v>1210</v>
      </c>
      <c r="B18" t="s">
        <v>1212</v>
      </c>
      <c r="C18">
        <v>2248</v>
      </c>
      <c r="D18" t="s">
        <v>1228</v>
      </c>
      <c r="E18" t="s">
        <v>1228</v>
      </c>
      <c r="F18" s="38">
        <v>305330.77</v>
      </c>
      <c r="G18" s="38">
        <v>8920</v>
      </c>
      <c r="H18" s="38">
        <v>346986.06</v>
      </c>
      <c r="I18" s="137">
        <v>90033.44</v>
      </c>
      <c r="J18" s="137">
        <v>367485.63</v>
      </c>
      <c r="N18" s="62">
        <v>10850</v>
      </c>
      <c r="P18" s="62">
        <v>102832.58</v>
      </c>
      <c r="S18" s="137">
        <v>118049.74</v>
      </c>
      <c r="T18" s="137">
        <v>865508.28</v>
      </c>
      <c r="W18" s="35">
        <v>871542.1</v>
      </c>
      <c r="Y18" s="35">
        <v>435.61</v>
      </c>
      <c r="Z18" s="35">
        <v>510</v>
      </c>
      <c r="AA18" s="35">
        <v>962660</v>
      </c>
      <c r="AC18" s="39">
        <v>1049846</v>
      </c>
      <c r="AD18" s="39">
        <v>5120</v>
      </c>
      <c r="AE18" s="39">
        <v>2600</v>
      </c>
      <c r="AF18" s="39">
        <v>620483.6</v>
      </c>
      <c r="AG18" s="39">
        <v>134832.81</v>
      </c>
      <c r="AI18" s="39">
        <v>750</v>
      </c>
      <c r="AJ18" s="38">
        <f t="shared" si="1"/>
        <v>661236.83000000007</v>
      </c>
      <c r="AK18" s="62">
        <f t="shared" si="2"/>
        <v>113682.58</v>
      </c>
      <c r="AL18" s="49">
        <f t="shared" si="3"/>
        <v>547554.25000000012</v>
      </c>
      <c r="AM18" s="37">
        <f t="shared" si="4"/>
        <v>1835147.71</v>
      </c>
      <c r="AN18" s="41">
        <f t="shared" si="5"/>
        <v>1813632.4100000001</v>
      </c>
      <c r="AO18" s="56">
        <f t="shared" si="6"/>
        <v>21515.299999999814</v>
      </c>
    </row>
    <row r="19" spans="1:41">
      <c r="A19" t="s">
        <v>1210</v>
      </c>
      <c r="B19" t="s">
        <v>1212</v>
      </c>
      <c r="C19">
        <v>3985</v>
      </c>
      <c r="D19" t="s">
        <v>1229</v>
      </c>
      <c r="E19" t="s">
        <v>1229</v>
      </c>
      <c r="F19" s="38">
        <v>853156.05</v>
      </c>
      <c r="G19" s="38">
        <v>0</v>
      </c>
      <c r="H19" s="38">
        <v>92460.47</v>
      </c>
      <c r="I19" s="137">
        <v>48150.15</v>
      </c>
      <c r="J19" s="137">
        <v>234464.81</v>
      </c>
      <c r="M19" s="62">
        <v>0</v>
      </c>
      <c r="N19" s="62">
        <v>7725</v>
      </c>
      <c r="P19" s="62">
        <v>447452.49</v>
      </c>
      <c r="S19" s="137">
        <v>-1757706.32</v>
      </c>
      <c r="T19" s="137">
        <v>2831701.19</v>
      </c>
      <c r="W19" s="35">
        <v>592021.69999999995</v>
      </c>
      <c r="AA19" s="35">
        <v>523600</v>
      </c>
      <c r="AC19" s="39">
        <v>659497</v>
      </c>
      <c r="AF19" s="39">
        <v>672915.26</v>
      </c>
      <c r="AG19" s="39">
        <v>84150.32</v>
      </c>
      <c r="AJ19" s="38">
        <f t="shared" si="1"/>
        <v>945616.52</v>
      </c>
      <c r="AK19" s="62">
        <f t="shared" si="2"/>
        <v>455177.49</v>
      </c>
      <c r="AL19" s="49">
        <f t="shared" si="3"/>
        <v>490439.03</v>
      </c>
      <c r="AM19" s="37">
        <f t="shared" si="4"/>
        <v>1115621.7</v>
      </c>
      <c r="AN19" s="41">
        <f t="shared" si="5"/>
        <v>1416562.58</v>
      </c>
      <c r="AO19" s="56">
        <f t="shared" si="6"/>
        <v>-300940.88000000012</v>
      </c>
    </row>
    <row r="20" spans="1:41">
      <c r="A20" t="s">
        <v>1210</v>
      </c>
      <c r="B20" t="s">
        <v>1212</v>
      </c>
      <c r="C20">
        <v>2900</v>
      </c>
      <c r="D20" t="s">
        <v>1230</v>
      </c>
      <c r="E20" t="s">
        <v>1230</v>
      </c>
      <c r="F20" s="38">
        <v>1005618.48</v>
      </c>
      <c r="G20" s="38">
        <v>0</v>
      </c>
      <c r="H20" s="38">
        <v>25024.13</v>
      </c>
      <c r="I20" s="137">
        <v>2635096.91</v>
      </c>
      <c r="J20" s="137">
        <v>421514.43</v>
      </c>
      <c r="N20" s="62">
        <v>19740</v>
      </c>
      <c r="P20" s="62">
        <v>132042</v>
      </c>
      <c r="S20" s="137">
        <v>-1842343.23</v>
      </c>
      <c r="T20" s="137">
        <v>5546813.3099999996</v>
      </c>
      <c r="W20" s="35">
        <v>696040.89</v>
      </c>
      <c r="AA20" s="35">
        <v>586080</v>
      </c>
      <c r="AB20" s="35">
        <v>202800</v>
      </c>
      <c r="AC20" s="39">
        <v>875360</v>
      </c>
      <c r="AF20" s="39">
        <v>211842.15</v>
      </c>
      <c r="AG20" s="39">
        <v>166716.87</v>
      </c>
      <c r="AJ20" s="38">
        <f t="shared" si="1"/>
        <v>1030642.61</v>
      </c>
      <c r="AK20" s="62">
        <f t="shared" si="2"/>
        <v>151782</v>
      </c>
      <c r="AL20" s="49">
        <f t="shared" si="3"/>
        <v>878860.61</v>
      </c>
      <c r="AM20" s="37">
        <f t="shared" si="4"/>
        <v>1484920.8900000001</v>
      </c>
      <c r="AN20" s="41">
        <f t="shared" si="5"/>
        <v>1253919.02</v>
      </c>
      <c r="AO20" s="56">
        <f t="shared" si="6"/>
        <v>231001.87000000011</v>
      </c>
    </row>
    <row r="21" spans="1:41">
      <c r="A21" t="s">
        <v>1210</v>
      </c>
      <c r="B21" t="s">
        <v>1212</v>
      </c>
      <c r="C21">
        <v>4136</v>
      </c>
      <c r="D21" t="s">
        <v>1231</v>
      </c>
      <c r="E21" t="s">
        <v>1231</v>
      </c>
      <c r="F21" s="38">
        <v>49765.06</v>
      </c>
      <c r="G21" s="38">
        <v>0</v>
      </c>
      <c r="H21" s="38">
        <v>111721.91</v>
      </c>
      <c r="I21" s="137">
        <v>2648444.88</v>
      </c>
      <c r="J21" s="137">
        <v>1237397.56</v>
      </c>
      <c r="N21" s="62">
        <v>24190</v>
      </c>
      <c r="P21" s="62">
        <v>18195.990000000002</v>
      </c>
      <c r="S21" s="137">
        <v>2660263.1800000002</v>
      </c>
      <c r="T21" s="137">
        <v>1606327.04</v>
      </c>
      <c r="W21" s="35">
        <v>957305.16</v>
      </c>
      <c r="Y21" s="35">
        <v>315.02</v>
      </c>
      <c r="AA21" s="35">
        <v>525780</v>
      </c>
      <c r="AB21" s="35">
        <v>193300</v>
      </c>
      <c r="AC21" s="39">
        <v>1165524</v>
      </c>
      <c r="AD21" s="39">
        <v>7000</v>
      </c>
      <c r="AE21" s="39">
        <v>16656.5</v>
      </c>
      <c r="AF21" s="39">
        <v>548469.48</v>
      </c>
      <c r="AG21" s="39">
        <v>200697</v>
      </c>
      <c r="AJ21" s="38">
        <f t="shared" si="1"/>
        <v>161486.97</v>
      </c>
      <c r="AK21" s="62">
        <f t="shared" si="2"/>
        <v>42385.990000000005</v>
      </c>
      <c r="AL21" s="49">
        <f t="shared" si="3"/>
        <v>119100.98</v>
      </c>
      <c r="AM21" s="37">
        <f t="shared" si="4"/>
        <v>1676700.1800000002</v>
      </c>
      <c r="AN21" s="41">
        <f t="shared" si="5"/>
        <v>1938346.98</v>
      </c>
      <c r="AO21" s="56">
        <f t="shared" si="6"/>
        <v>-261646.79999999981</v>
      </c>
    </row>
    <row r="22" spans="1:41">
      <c r="A22" t="s">
        <v>1210</v>
      </c>
      <c r="B22" t="s">
        <v>1212</v>
      </c>
      <c r="C22">
        <v>3628</v>
      </c>
      <c r="D22" t="s">
        <v>1232</v>
      </c>
      <c r="E22" t="s">
        <v>1232</v>
      </c>
      <c r="F22" s="38">
        <v>317087.59999999998</v>
      </c>
      <c r="G22" s="38">
        <v>0</v>
      </c>
      <c r="H22" s="38">
        <v>87127.21</v>
      </c>
      <c r="I22" s="137">
        <v>2027841.41</v>
      </c>
      <c r="J22" s="137">
        <v>589670.47</v>
      </c>
      <c r="M22" s="62">
        <v>0</v>
      </c>
      <c r="N22" s="62">
        <v>10850</v>
      </c>
      <c r="P22" s="62">
        <v>1644.71</v>
      </c>
      <c r="S22" s="137">
        <v>1775140.7</v>
      </c>
      <c r="T22" s="137">
        <v>1373222.93</v>
      </c>
      <c r="W22" s="35">
        <v>435229</v>
      </c>
      <c r="Y22" s="35">
        <v>477.7</v>
      </c>
      <c r="AA22" s="35">
        <v>954300</v>
      </c>
      <c r="AB22" s="35">
        <v>128812</v>
      </c>
      <c r="AC22" s="39">
        <v>1097278</v>
      </c>
      <c r="AE22" s="39">
        <v>9688</v>
      </c>
      <c r="AF22" s="39">
        <v>340860.82</v>
      </c>
      <c r="AG22" s="39">
        <v>210123.53</v>
      </c>
      <c r="AJ22" s="38">
        <f t="shared" si="1"/>
        <v>404214.81</v>
      </c>
      <c r="AK22" s="62">
        <f t="shared" si="2"/>
        <v>12494.71</v>
      </c>
      <c r="AL22" s="49">
        <f t="shared" si="3"/>
        <v>391720.1</v>
      </c>
      <c r="AM22" s="37">
        <f t="shared" si="4"/>
        <v>1518818.7</v>
      </c>
      <c r="AN22" s="41">
        <f t="shared" si="5"/>
        <v>1657950.35</v>
      </c>
      <c r="AO22" s="56">
        <f t="shared" si="6"/>
        <v>-139131.65000000014</v>
      </c>
    </row>
    <row r="23" spans="1:41">
      <c r="A23" t="s">
        <v>1210</v>
      </c>
      <c r="B23" t="s">
        <v>1212</v>
      </c>
      <c r="C23">
        <v>2180</v>
      </c>
      <c r="D23" t="s">
        <v>1233</v>
      </c>
      <c r="E23" t="s">
        <v>1233</v>
      </c>
      <c r="F23" s="38">
        <v>883498.06</v>
      </c>
      <c r="G23" s="38">
        <v>0</v>
      </c>
      <c r="H23" s="38">
        <v>83431.02</v>
      </c>
      <c r="I23" s="137">
        <v>2645396.1</v>
      </c>
      <c r="J23" s="137">
        <v>263245.37</v>
      </c>
      <c r="N23" s="62">
        <v>41791</v>
      </c>
      <c r="P23" s="62">
        <v>4534.8599999999997</v>
      </c>
      <c r="S23" s="137">
        <v>3618833.23</v>
      </c>
      <c r="T23" s="137">
        <v>466379.49</v>
      </c>
      <c r="W23" s="35">
        <v>564780.06999999995</v>
      </c>
      <c r="Y23" s="35">
        <v>111390.93</v>
      </c>
      <c r="Z23" s="35">
        <v>270</v>
      </c>
      <c r="AA23" s="35">
        <v>332040</v>
      </c>
      <c r="AC23" s="39">
        <v>651862</v>
      </c>
      <c r="AF23" s="39">
        <v>451458.17</v>
      </c>
      <c r="AG23" s="39">
        <v>161128.85999999999</v>
      </c>
      <c r="AJ23" s="38">
        <f t="shared" si="1"/>
        <v>966929.08000000007</v>
      </c>
      <c r="AK23" s="62">
        <f t="shared" si="2"/>
        <v>46325.86</v>
      </c>
      <c r="AL23" s="49">
        <f t="shared" si="3"/>
        <v>920603.22000000009</v>
      </c>
      <c r="AM23" s="37">
        <f t="shared" si="4"/>
        <v>1008481</v>
      </c>
      <c r="AN23" s="41">
        <f t="shared" si="5"/>
        <v>1264449.0299999998</v>
      </c>
      <c r="AO23" s="56">
        <f t="shared" si="6"/>
        <v>-255968.0299999998</v>
      </c>
    </row>
    <row r="24" spans="1:41">
      <c r="A24" t="s">
        <v>1210</v>
      </c>
      <c r="B24" t="s">
        <v>1212</v>
      </c>
      <c r="C24">
        <v>2720</v>
      </c>
      <c r="D24" t="s">
        <v>1234</v>
      </c>
      <c r="E24" t="s">
        <v>1234</v>
      </c>
      <c r="F24" s="38">
        <v>370270.95</v>
      </c>
      <c r="G24" s="38">
        <v>0</v>
      </c>
      <c r="H24" s="38">
        <v>153924.35999999999</v>
      </c>
      <c r="I24" s="137">
        <v>359262.57</v>
      </c>
      <c r="J24" s="137">
        <v>413022.83</v>
      </c>
      <c r="N24" s="62">
        <v>19582</v>
      </c>
      <c r="P24" s="62">
        <v>41570.639999999999</v>
      </c>
      <c r="S24" s="137">
        <v>-689367.71</v>
      </c>
      <c r="T24" s="137">
        <v>1804328.64</v>
      </c>
      <c r="W24" s="35">
        <v>742748.34</v>
      </c>
      <c r="X24" s="35">
        <v>94600</v>
      </c>
      <c r="Y24" s="35">
        <v>232.54</v>
      </c>
      <c r="AA24" s="35">
        <v>625560</v>
      </c>
      <c r="AB24" s="35">
        <v>556</v>
      </c>
      <c r="AC24" s="39">
        <v>713438</v>
      </c>
      <c r="AF24" s="39">
        <v>533055.22</v>
      </c>
      <c r="AG24" s="39">
        <v>96836.52</v>
      </c>
      <c r="AJ24" s="38">
        <f t="shared" si="1"/>
        <v>524195.31</v>
      </c>
      <c r="AK24" s="62">
        <f t="shared" si="2"/>
        <v>61152.639999999999</v>
      </c>
      <c r="AL24" s="49">
        <f t="shared" si="3"/>
        <v>463042.67</v>
      </c>
      <c r="AM24" s="37">
        <f t="shared" si="4"/>
        <v>1463696.88</v>
      </c>
      <c r="AN24" s="41">
        <f t="shared" si="5"/>
        <v>1343329.74</v>
      </c>
      <c r="AO24" s="56">
        <f t="shared" si="6"/>
        <v>120367.1399999999</v>
      </c>
    </row>
    <row r="25" spans="1:41">
      <c r="A25" t="s">
        <v>1210</v>
      </c>
      <c r="B25" t="s">
        <v>1212</v>
      </c>
      <c r="C25">
        <v>6257</v>
      </c>
      <c r="D25" t="s">
        <v>1235</v>
      </c>
      <c r="E25" t="s">
        <v>1235</v>
      </c>
      <c r="F25" s="38">
        <v>509216.68</v>
      </c>
      <c r="G25" s="38">
        <v>4560</v>
      </c>
      <c r="H25" s="38">
        <v>528022.51</v>
      </c>
      <c r="I25" s="137">
        <v>498932.98</v>
      </c>
      <c r="J25" s="137">
        <v>197512.22</v>
      </c>
      <c r="M25" s="62">
        <v>0</v>
      </c>
      <c r="N25" s="62">
        <v>48626</v>
      </c>
      <c r="P25" s="62">
        <v>5050.26</v>
      </c>
      <c r="S25" s="137">
        <v>-91506.5</v>
      </c>
      <c r="T25" s="137">
        <v>1601555.91</v>
      </c>
      <c r="W25" s="35">
        <v>1247515.8500000001</v>
      </c>
      <c r="AA25" s="35">
        <v>592650</v>
      </c>
      <c r="AC25" s="39">
        <v>958762</v>
      </c>
      <c r="AE25" s="39">
        <v>11054.05</v>
      </c>
      <c r="AF25" s="39">
        <v>532186.06000000006</v>
      </c>
      <c r="AG25" s="39">
        <v>163645.01999999999</v>
      </c>
      <c r="AJ25" s="38">
        <f t="shared" si="1"/>
        <v>1041799.19</v>
      </c>
      <c r="AK25" s="62">
        <f t="shared" si="2"/>
        <v>53676.26</v>
      </c>
      <c r="AL25" s="49">
        <f t="shared" si="3"/>
        <v>988122.92999999993</v>
      </c>
      <c r="AM25" s="37">
        <f t="shared" si="4"/>
        <v>1840165.85</v>
      </c>
      <c r="AN25" s="41">
        <f t="shared" si="5"/>
        <v>1665647.1300000001</v>
      </c>
      <c r="AO25" s="56">
        <f t="shared" si="6"/>
        <v>174518.71999999997</v>
      </c>
    </row>
    <row r="26" spans="1:41">
      <c r="A26" t="s">
        <v>1210</v>
      </c>
      <c r="B26" t="s">
        <v>1212</v>
      </c>
      <c r="C26">
        <v>5202</v>
      </c>
      <c r="D26" t="s">
        <v>1236</v>
      </c>
      <c r="E26" t="s">
        <v>1236</v>
      </c>
      <c r="F26" s="38">
        <v>591614.4</v>
      </c>
      <c r="G26" s="38">
        <v>0</v>
      </c>
      <c r="H26" s="38">
        <v>98386.18</v>
      </c>
      <c r="I26" s="137">
        <v>133077.28</v>
      </c>
      <c r="J26" s="137">
        <v>315997.71000000002</v>
      </c>
      <c r="M26" s="62">
        <v>0</v>
      </c>
      <c r="N26" s="62">
        <v>5700</v>
      </c>
      <c r="P26" s="62">
        <v>173471.56</v>
      </c>
      <c r="S26" s="137">
        <v>-262604.89</v>
      </c>
      <c r="T26" s="137">
        <v>1188537.31</v>
      </c>
      <c r="W26" s="35">
        <v>1109932.44</v>
      </c>
      <c r="X26" s="35">
        <v>182400</v>
      </c>
      <c r="Y26" s="35">
        <v>725</v>
      </c>
      <c r="Z26" s="35">
        <v>5595</v>
      </c>
      <c r="AA26" s="35">
        <v>734850</v>
      </c>
      <c r="AB26" s="35">
        <v>33</v>
      </c>
      <c r="AC26" s="39">
        <v>1133725</v>
      </c>
      <c r="AE26" s="39">
        <v>1680</v>
      </c>
      <c r="AF26" s="39">
        <v>756449.72</v>
      </c>
      <c r="AG26" s="39">
        <v>107709.13</v>
      </c>
      <c r="AJ26" s="38">
        <f t="shared" si="1"/>
        <v>690000.58000000007</v>
      </c>
      <c r="AK26" s="62">
        <f t="shared" si="2"/>
        <v>179171.56</v>
      </c>
      <c r="AL26" s="49">
        <f t="shared" si="3"/>
        <v>510829.02000000008</v>
      </c>
      <c r="AM26" s="37">
        <f t="shared" si="4"/>
        <v>2033535.44</v>
      </c>
      <c r="AN26" s="41">
        <f t="shared" si="5"/>
        <v>1999563.85</v>
      </c>
      <c r="AO26" s="56">
        <f t="shared" si="6"/>
        <v>33971.589999999851</v>
      </c>
    </row>
    <row r="27" spans="1:41">
      <c r="A27" t="s">
        <v>1210</v>
      </c>
      <c r="B27" t="s">
        <v>1212</v>
      </c>
      <c r="C27">
        <v>2753</v>
      </c>
      <c r="D27" t="s">
        <v>1237</v>
      </c>
      <c r="E27" t="s">
        <v>1237</v>
      </c>
      <c r="F27" s="38">
        <v>345392.14</v>
      </c>
      <c r="G27" s="38">
        <v>0</v>
      </c>
      <c r="H27" s="38">
        <v>145380.04999999999</v>
      </c>
      <c r="I27" s="137">
        <v>792680.56</v>
      </c>
      <c r="J27" s="137">
        <v>479815.71</v>
      </c>
      <c r="N27" s="62">
        <v>46254</v>
      </c>
      <c r="P27" s="62">
        <v>96500.11</v>
      </c>
      <c r="S27" s="137">
        <v>-1582279.25</v>
      </c>
      <c r="T27" s="137">
        <v>3378480.39</v>
      </c>
      <c r="W27" s="35">
        <v>710744.8</v>
      </c>
      <c r="Y27" s="35">
        <v>450.97</v>
      </c>
      <c r="AA27" s="35">
        <v>690810</v>
      </c>
      <c r="AC27" s="39">
        <v>824986</v>
      </c>
      <c r="AE27" s="39">
        <v>1950</v>
      </c>
      <c r="AF27" s="39">
        <v>458993.21</v>
      </c>
      <c r="AG27" s="39">
        <v>291763.34999999998</v>
      </c>
      <c r="AJ27" s="38">
        <f t="shared" si="1"/>
        <v>490772.19</v>
      </c>
      <c r="AK27" s="62">
        <f t="shared" si="2"/>
        <v>142754.10999999999</v>
      </c>
      <c r="AL27" s="49">
        <f t="shared" si="3"/>
        <v>348018.08</v>
      </c>
      <c r="AM27" s="37">
        <f t="shared" si="4"/>
        <v>1402005.77</v>
      </c>
      <c r="AN27" s="41">
        <f t="shared" si="5"/>
        <v>1577692.56</v>
      </c>
      <c r="AO27" s="56">
        <f t="shared" si="6"/>
        <v>-175686.79000000004</v>
      </c>
    </row>
    <row r="28" spans="1:41">
      <c r="A28" t="s">
        <v>1210</v>
      </c>
      <c r="B28" t="s">
        <v>1212</v>
      </c>
      <c r="C28">
        <v>2931</v>
      </c>
      <c r="D28" t="s">
        <v>1238</v>
      </c>
      <c r="E28" t="s">
        <v>1238</v>
      </c>
      <c r="F28" s="38">
        <v>108018.07</v>
      </c>
      <c r="G28" s="38">
        <v>0</v>
      </c>
      <c r="H28" s="38">
        <v>26470.34</v>
      </c>
      <c r="I28" s="137">
        <v>3542266.44</v>
      </c>
      <c r="J28" s="137">
        <v>336856.91</v>
      </c>
      <c r="N28" s="62">
        <v>21222</v>
      </c>
      <c r="P28" s="62">
        <v>35494.99</v>
      </c>
      <c r="S28" s="137">
        <v>-436482.16</v>
      </c>
      <c r="T28" s="137">
        <v>4652638.84</v>
      </c>
      <c r="W28" s="35">
        <v>309578.03000000003</v>
      </c>
      <c r="Y28" s="35">
        <v>248.65</v>
      </c>
      <c r="AA28" s="35">
        <v>484200</v>
      </c>
      <c r="AB28" s="35">
        <v>38027</v>
      </c>
      <c r="AC28" s="39">
        <v>608414</v>
      </c>
      <c r="AE28" s="39">
        <v>3820</v>
      </c>
      <c r="AF28" s="39">
        <v>332034.82</v>
      </c>
      <c r="AG28" s="39">
        <v>147046.76999999999</v>
      </c>
      <c r="AJ28" s="38">
        <f t="shared" si="1"/>
        <v>134488.41</v>
      </c>
      <c r="AK28" s="62">
        <f t="shared" si="2"/>
        <v>56716.99</v>
      </c>
      <c r="AL28" s="49">
        <f t="shared" si="3"/>
        <v>77771.420000000013</v>
      </c>
      <c r="AM28" s="37">
        <f t="shared" si="4"/>
        <v>832053.68</v>
      </c>
      <c r="AN28" s="41">
        <f t="shared" si="5"/>
        <v>1091315.5900000001</v>
      </c>
      <c r="AO28" s="56">
        <f t="shared" si="6"/>
        <v>-259261.91000000003</v>
      </c>
    </row>
    <row r="29" spans="1:41">
      <c r="A29" t="s">
        <v>1240</v>
      </c>
      <c r="B29" t="s">
        <v>1241</v>
      </c>
      <c r="C29">
        <v>4011</v>
      </c>
      <c r="D29" t="s">
        <v>1243</v>
      </c>
      <c r="E29" t="s">
        <v>1243</v>
      </c>
      <c r="F29" s="38">
        <v>400964.43</v>
      </c>
      <c r="G29" s="38">
        <v>0</v>
      </c>
      <c r="H29" s="38">
        <v>30586.65</v>
      </c>
      <c r="I29" s="137">
        <v>2562659.31</v>
      </c>
      <c r="J29" s="137">
        <v>217233.3</v>
      </c>
      <c r="N29" s="62">
        <v>11635.05</v>
      </c>
      <c r="P29" s="62">
        <v>150000</v>
      </c>
      <c r="S29" s="137">
        <v>-883846.74</v>
      </c>
      <c r="T29" s="137">
        <v>3908830.71</v>
      </c>
      <c r="U29" s="35">
        <v>301</v>
      </c>
      <c r="V29" s="35">
        <v>508.7</v>
      </c>
      <c r="W29" s="35">
        <v>330</v>
      </c>
      <c r="X29" s="35">
        <v>302000</v>
      </c>
      <c r="Y29" s="35">
        <v>128.31</v>
      </c>
      <c r="AA29" s="35">
        <v>1045000</v>
      </c>
      <c r="AB29" s="35">
        <v>809403.24</v>
      </c>
      <c r="AC29" s="39">
        <v>1643866</v>
      </c>
      <c r="AE29" s="39">
        <v>42602</v>
      </c>
      <c r="AF29" s="39">
        <v>285005.02</v>
      </c>
      <c r="AG29" s="39">
        <v>161373.56</v>
      </c>
      <c r="AJ29" s="38">
        <f t="shared" si="1"/>
        <v>431551.08</v>
      </c>
      <c r="AK29" s="62">
        <f t="shared" si="2"/>
        <v>161635.04999999999</v>
      </c>
      <c r="AL29" s="49">
        <f t="shared" si="3"/>
        <v>269916.03000000003</v>
      </c>
      <c r="AM29" s="37">
        <f t="shared" si="4"/>
        <v>2157671.25</v>
      </c>
      <c r="AN29" s="41">
        <f t="shared" si="5"/>
        <v>2132846.58</v>
      </c>
      <c r="AO29" s="56">
        <f t="shared" si="6"/>
        <v>24824.669999999925</v>
      </c>
    </row>
    <row r="30" spans="1:41">
      <c r="A30" t="s">
        <v>1240</v>
      </c>
      <c r="B30" t="s">
        <v>1241</v>
      </c>
      <c r="C30">
        <v>5215</v>
      </c>
      <c r="D30" t="s">
        <v>1244</v>
      </c>
      <c r="E30" t="s">
        <v>1244</v>
      </c>
      <c r="F30" s="38">
        <v>813880.07</v>
      </c>
      <c r="G30" s="38">
        <v>62352</v>
      </c>
      <c r="H30" s="38">
        <v>71077.460000000006</v>
      </c>
      <c r="I30" s="137">
        <v>1120896</v>
      </c>
      <c r="J30" s="137">
        <v>315623</v>
      </c>
      <c r="P30" s="62">
        <v>334517</v>
      </c>
      <c r="S30" s="137">
        <v>-2078196.93</v>
      </c>
      <c r="T30" s="137">
        <v>3967213.3</v>
      </c>
      <c r="W30" s="35">
        <v>607510.66</v>
      </c>
      <c r="X30" s="35">
        <v>230000</v>
      </c>
      <c r="Y30" s="35">
        <v>737.99</v>
      </c>
      <c r="AA30" s="35">
        <v>1161270</v>
      </c>
      <c r="AB30" s="35">
        <v>325483</v>
      </c>
      <c r="AC30" s="39">
        <v>1450170</v>
      </c>
      <c r="AE30" s="39">
        <v>10740</v>
      </c>
      <c r="AF30" s="39">
        <v>600148.49</v>
      </c>
      <c r="AG30" s="39">
        <v>103648</v>
      </c>
      <c r="AJ30" s="38">
        <f t="shared" si="1"/>
        <v>947309.52999999991</v>
      </c>
      <c r="AK30" s="62">
        <f t="shared" si="2"/>
        <v>334517</v>
      </c>
      <c r="AL30" s="49">
        <f t="shared" si="3"/>
        <v>612792.52999999991</v>
      </c>
      <c r="AM30" s="37">
        <f t="shared" si="4"/>
        <v>2325001.65</v>
      </c>
      <c r="AN30" s="41">
        <f t="shared" si="5"/>
        <v>2164706.4900000002</v>
      </c>
      <c r="AO30" s="56">
        <f t="shared" si="6"/>
        <v>160295.15999999968</v>
      </c>
    </row>
    <row r="31" spans="1:41">
      <c r="A31" t="s">
        <v>1240</v>
      </c>
      <c r="B31" t="s">
        <v>1241</v>
      </c>
      <c r="C31">
        <v>2879</v>
      </c>
      <c r="D31" t="s">
        <v>1245</v>
      </c>
      <c r="E31" t="s">
        <v>1245</v>
      </c>
      <c r="F31" s="38">
        <v>458788.95</v>
      </c>
      <c r="G31" s="38">
        <v>0</v>
      </c>
      <c r="H31" s="38">
        <v>20704</v>
      </c>
      <c r="I31" s="137">
        <v>144449.26999999999</v>
      </c>
      <c r="J31" s="137">
        <v>350348.81</v>
      </c>
      <c r="P31" s="62">
        <v>44854</v>
      </c>
      <c r="S31" s="137">
        <v>-770836.77</v>
      </c>
      <c r="T31" s="137">
        <v>1728640.99</v>
      </c>
      <c r="W31" s="35">
        <v>697200.69</v>
      </c>
      <c r="Y31" s="35">
        <v>742.83</v>
      </c>
      <c r="AA31" s="35">
        <v>652380</v>
      </c>
      <c r="AB31" s="35">
        <v>46029</v>
      </c>
      <c r="AC31" s="39">
        <v>777339</v>
      </c>
      <c r="AE31" s="39">
        <v>12565</v>
      </c>
      <c r="AF31" s="39">
        <v>486708.93</v>
      </c>
      <c r="AG31" s="39">
        <v>138106.78</v>
      </c>
      <c r="AI31" s="39">
        <v>10000</v>
      </c>
      <c r="AJ31" s="38">
        <f t="shared" si="1"/>
        <v>479492.95</v>
      </c>
      <c r="AK31" s="62">
        <f t="shared" si="2"/>
        <v>44854</v>
      </c>
      <c r="AL31" s="49">
        <f t="shared" si="3"/>
        <v>434638.95</v>
      </c>
      <c r="AM31" s="37">
        <f t="shared" si="4"/>
        <v>1396352.52</v>
      </c>
      <c r="AN31" s="41">
        <f t="shared" si="5"/>
        <v>1424719.71</v>
      </c>
      <c r="AO31" s="56">
        <f t="shared" si="6"/>
        <v>-28367.189999999944</v>
      </c>
    </row>
    <row r="32" spans="1:41">
      <c r="A32" t="s">
        <v>1240</v>
      </c>
      <c r="B32" t="s">
        <v>1241</v>
      </c>
      <c r="C32">
        <v>3429</v>
      </c>
      <c r="D32" t="s">
        <v>1246</v>
      </c>
      <c r="E32" t="s">
        <v>1246</v>
      </c>
      <c r="F32" s="38">
        <v>759880.22</v>
      </c>
      <c r="G32" s="38">
        <v>0</v>
      </c>
      <c r="H32" s="38">
        <v>30327.05</v>
      </c>
      <c r="I32" s="137">
        <v>151709.9</v>
      </c>
      <c r="J32" s="137">
        <v>220171.77</v>
      </c>
      <c r="P32" s="62">
        <v>117350.42</v>
      </c>
      <c r="S32" s="137">
        <v>-1487889.74</v>
      </c>
      <c r="T32" s="137">
        <v>2399403.2599999998</v>
      </c>
      <c r="W32" s="35">
        <v>591196</v>
      </c>
      <c r="AB32" s="35">
        <v>148131.66</v>
      </c>
      <c r="AC32" s="39">
        <v>287925.75</v>
      </c>
      <c r="AD32" s="39">
        <v>3120</v>
      </c>
      <c r="AE32" s="39">
        <v>28086</v>
      </c>
      <c r="AF32" s="39">
        <v>135950.79</v>
      </c>
      <c r="AG32" s="39">
        <v>151020.12</v>
      </c>
      <c r="AJ32" s="38">
        <f t="shared" si="1"/>
        <v>790207.27</v>
      </c>
      <c r="AK32" s="62">
        <f t="shared" si="2"/>
        <v>117350.42</v>
      </c>
      <c r="AL32" s="49">
        <f t="shared" si="3"/>
        <v>672856.85</v>
      </c>
      <c r="AM32" s="37">
        <f t="shared" si="4"/>
        <v>739327.66</v>
      </c>
      <c r="AN32" s="41">
        <f t="shared" si="5"/>
        <v>606102.66</v>
      </c>
      <c r="AO32" s="56">
        <f t="shared" si="6"/>
        <v>133225</v>
      </c>
    </row>
    <row r="33" spans="1:41">
      <c r="A33" t="s">
        <v>1240</v>
      </c>
      <c r="B33" t="s">
        <v>1241</v>
      </c>
      <c r="C33">
        <v>4031</v>
      </c>
      <c r="D33" t="s">
        <v>1247</v>
      </c>
      <c r="E33" t="s">
        <v>1247</v>
      </c>
      <c r="F33" s="38">
        <v>365051.68</v>
      </c>
      <c r="G33" s="38">
        <v>32964.74</v>
      </c>
      <c r="H33" s="38">
        <v>67870.850000000006</v>
      </c>
      <c r="I33" s="137">
        <v>11494681.1</v>
      </c>
      <c r="J33" s="137">
        <v>379776.98</v>
      </c>
      <c r="P33" s="62">
        <v>84666.26</v>
      </c>
      <c r="S33" s="137">
        <v>10155899.41</v>
      </c>
      <c r="T33" s="137">
        <v>2042047.88</v>
      </c>
      <c r="W33" s="35">
        <v>962491.9</v>
      </c>
      <c r="X33" s="35">
        <v>175000</v>
      </c>
      <c r="Y33" s="35">
        <v>438.37</v>
      </c>
      <c r="AA33" s="35">
        <v>598440</v>
      </c>
      <c r="AB33" s="35">
        <v>24000</v>
      </c>
      <c r="AC33" s="39">
        <v>1153084</v>
      </c>
      <c r="AE33" s="39">
        <v>40763.5</v>
      </c>
      <c r="AF33" s="39">
        <v>366911.1</v>
      </c>
      <c r="AG33" s="39">
        <v>141879.87</v>
      </c>
      <c r="AJ33" s="38">
        <f t="shared" si="1"/>
        <v>465887.27</v>
      </c>
      <c r="AK33" s="62">
        <f t="shared" si="2"/>
        <v>84666.26</v>
      </c>
      <c r="AL33" s="49">
        <f t="shared" si="3"/>
        <v>381221.01</v>
      </c>
      <c r="AM33" s="37">
        <f t="shared" si="4"/>
        <v>1760370.27</v>
      </c>
      <c r="AN33" s="41">
        <f t="shared" si="5"/>
        <v>1702638.4700000002</v>
      </c>
      <c r="AO33" s="56">
        <f t="shared" si="6"/>
        <v>57731.799999999814</v>
      </c>
    </row>
    <row r="34" spans="1:41">
      <c r="A34" t="s">
        <v>1240</v>
      </c>
      <c r="B34" t="s">
        <v>1241</v>
      </c>
      <c r="C34">
        <v>4404</v>
      </c>
      <c r="D34" t="s">
        <v>1248</v>
      </c>
      <c r="E34" t="s">
        <v>1248</v>
      </c>
      <c r="F34" s="38">
        <v>157580.29999999999</v>
      </c>
      <c r="G34" s="38">
        <v>0</v>
      </c>
      <c r="H34" s="38">
        <v>126459.81</v>
      </c>
      <c r="I34" s="137">
        <v>2289846.4900000002</v>
      </c>
      <c r="J34" s="137">
        <v>145142.99</v>
      </c>
      <c r="P34" s="62">
        <v>0</v>
      </c>
      <c r="S34" s="137">
        <v>800590.79</v>
      </c>
      <c r="T34" s="137">
        <v>2109112.34</v>
      </c>
      <c r="W34" s="35">
        <v>566691.87</v>
      </c>
      <c r="Y34" s="35">
        <v>1334.45</v>
      </c>
      <c r="AA34" s="35">
        <v>941850</v>
      </c>
      <c r="AB34" s="35">
        <v>322390</v>
      </c>
      <c r="AC34" s="39">
        <v>1385036</v>
      </c>
      <c r="AD34" s="39">
        <v>47742</v>
      </c>
      <c r="AF34" s="39">
        <v>390162.02</v>
      </c>
      <c r="AG34" s="39">
        <v>168079.84</v>
      </c>
      <c r="AI34" s="39">
        <v>31920</v>
      </c>
      <c r="AJ34" s="38">
        <f t="shared" si="1"/>
        <v>284040.11</v>
      </c>
      <c r="AK34" s="62">
        <f t="shared" si="2"/>
        <v>0</v>
      </c>
      <c r="AL34" s="49">
        <f t="shared" si="3"/>
        <v>284040.11</v>
      </c>
      <c r="AM34" s="37">
        <f t="shared" si="4"/>
        <v>1832266.3199999998</v>
      </c>
      <c r="AN34" s="41">
        <f t="shared" si="5"/>
        <v>2022939.86</v>
      </c>
      <c r="AO34" s="56">
        <f t="shared" si="6"/>
        <v>-190673.54000000027</v>
      </c>
    </row>
    <row r="35" spans="1:41">
      <c r="A35" t="s">
        <v>1240</v>
      </c>
      <c r="B35" t="s">
        <v>1241</v>
      </c>
      <c r="C35">
        <v>2133</v>
      </c>
      <c r="D35" t="s">
        <v>1249</v>
      </c>
      <c r="E35" t="s">
        <v>1249</v>
      </c>
      <c r="F35" s="38">
        <v>375268.46</v>
      </c>
      <c r="G35" s="38">
        <v>0</v>
      </c>
      <c r="H35" s="38">
        <v>63884.22</v>
      </c>
      <c r="I35" s="137">
        <v>2453181.88</v>
      </c>
      <c r="J35" s="137">
        <v>133990.39000000001</v>
      </c>
      <c r="P35" s="62">
        <v>69244</v>
      </c>
      <c r="S35" s="137">
        <v>1088573.82</v>
      </c>
      <c r="T35" s="137">
        <v>2000000</v>
      </c>
      <c r="V35" s="35">
        <v>783.44</v>
      </c>
      <c r="W35" s="35">
        <v>564525.66</v>
      </c>
      <c r="AA35" s="35">
        <v>44780</v>
      </c>
      <c r="AB35" s="35">
        <v>12700</v>
      </c>
      <c r="AC35" s="39">
        <v>239550</v>
      </c>
      <c r="AE35" s="39">
        <v>15644</v>
      </c>
      <c r="AF35" s="39">
        <v>356701.57</v>
      </c>
      <c r="AG35" s="39">
        <v>132386.4</v>
      </c>
      <c r="AI35" s="39">
        <v>10000</v>
      </c>
      <c r="AJ35" s="38">
        <f t="shared" si="1"/>
        <v>439152.68000000005</v>
      </c>
      <c r="AK35" s="62">
        <f t="shared" si="2"/>
        <v>69244</v>
      </c>
      <c r="AL35" s="49">
        <f t="shared" si="3"/>
        <v>369908.68000000005</v>
      </c>
      <c r="AM35" s="37">
        <f t="shared" si="4"/>
        <v>622789.1</v>
      </c>
      <c r="AN35" s="41">
        <f t="shared" si="5"/>
        <v>754281.97000000009</v>
      </c>
      <c r="AO35" s="56">
        <f t="shared" si="6"/>
        <v>-131492.87000000011</v>
      </c>
    </row>
    <row r="36" spans="1:41">
      <c r="A36" t="s">
        <v>1240</v>
      </c>
      <c r="B36" t="s">
        <v>1241</v>
      </c>
      <c r="C36">
        <v>2756</v>
      </c>
      <c r="D36" t="s">
        <v>1250</v>
      </c>
      <c r="E36" t="s">
        <v>1250</v>
      </c>
      <c r="F36" s="38">
        <v>429059.96</v>
      </c>
      <c r="G36" s="38">
        <v>0</v>
      </c>
      <c r="H36" s="38">
        <v>160604.79999999999</v>
      </c>
      <c r="I36" s="137">
        <v>1384628.15</v>
      </c>
      <c r="J36" s="137">
        <v>113953.37</v>
      </c>
      <c r="P36" s="62">
        <v>39600</v>
      </c>
      <c r="T36" s="137">
        <v>2067007.72</v>
      </c>
      <c r="W36" s="35">
        <v>781034.12</v>
      </c>
      <c r="X36" s="35">
        <v>4000</v>
      </c>
      <c r="Y36" s="35">
        <v>782.52</v>
      </c>
      <c r="AB36" s="35">
        <v>33</v>
      </c>
      <c r="AC36" s="39">
        <v>226364</v>
      </c>
      <c r="AE36" s="39">
        <v>37496</v>
      </c>
      <c r="AF36" s="39">
        <v>438593.3</v>
      </c>
      <c r="AG36" s="39">
        <v>101757.78</v>
      </c>
      <c r="AJ36" s="38">
        <f t="shared" si="1"/>
        <v>589664.76</v>
      </c>
      <c r="AK36" s="62">
        <f t="shared" si="2"/>
        <v>39600</v>
      </c>
      <c r="AL36" s="49">
        <f t="shared" si="3"/>
        <v>550064.76</v>
      </c>
      <c r="AM36" s="37">
        <f t="shared" si="4"/>
        <v>785849.64</v>
      </c>
      <c r="AN36" s="41">
        <f t="shared" si="5"/>
        <v>804211.08000000007</v>
      </c>
      <c r="AO36" s="56">
        <f t="shared" si="6"/>
        <v>-18361.440000000061</v>
      </c>
    </row>
    <row r="37" spans="1:41">
      <c r="A37" t="s">
        <v>1240</v>
      </c>
      <c r="B37" t="s">
        <v>1241</v>
      </c>
      <c r="C37">
        <v>2482</v>
      </c>
      <c r="D37" t="s">
        <v>1251</v>
      </c>
      <c r="E37" t="s">
        <v>1251</v>
      </c>
      <c r="F37" s="38">
        <v>564828.34</v>
      </c>
      <c r="G37" s="38">
        <v>15924.19</v>
      </c>
      <c r="H37" s="38">
        <v>102882.73</v>
      </c>
      <c r="I37" s="137">
        <v>678405.53</v>
      </c>
      <c r="J37" s="137">
        <v>68098.210000000006</v>
      </c>
      <c r="N37" s="62">
        <v>-2700</v>
      </c>
      <c r="P37" s="62">
        <v>86796.21</v>
      </c>
      <c r="S37" s="137">
        <v>-1405695.55</v>
      </c>
      <c r="T37" s="137">
        <v>2721924.84</v>
      </c>
      <c r="W37" s="35">
        <v>299646.21000000002</v>
      </c>
      <c r="AA37" s="35">
        <v>909000</v>
      </c>
      <c r="AB37" s="35">
        <v>628247.49</v>
      </c>
      <c r="AC37" s="39">
        <v>1213989</v>
      </c>
      <c r="AF37" s="39">
        <v>486834.6</v>
      </c>
      <c r="AG37" s="39">
        <v>106256.6</v>
      </c>
      <c r="AJ37" s="38">
        <f t="shared" si="1"/>
        <v>683635.25999999989</v>
      </c>
      <c r="AK37" s="62">
        <f t="shared" si="2"/>
        <v>84096.21</v>
      </c>
      <c r="AL37" s="49">
        <f t="shared" si="3"/>
        <v>599539.04999999993</v>
      </c>
      <c r="AM37" s="37">
        <f t="shared" si="4"/>
        <v>1836893.7</v>
      </c>
      <c r="AN37" s="41">
        <f t="shared" si="5"/>
        <v>1807080.2000000002</v>
      </c>
      <c r="AO37" s="56">
        <f t="shared" si="6"/>
        <v>29813.499999999767</v>
      </c>
    </row>
    <row r="38" spans="1:41">
      <c r="A38" t="s">
        <v>1253</v>
      </c>
      <c r="B38" t="s">
        <v>1254</v>
      </c>
      <c r="C38">
        <v>3608</v>
      </c>
      <c r="D38" t="s">
        <v>1256</v>
      </c>
      <c r="E38" t="s">
        <v>1256</v>
      </c>
      <c r="F38" s="38">
        <v>461299.51</v>
      </c>
      <c r="G38" s="38">
        <v>0</v>
      </c>
      <c r="H38" s="38">
        <v>82598.14</v>
      </c>
      <c r="I38" s="137">
        <v>3</v>
      </c>
      <c r="J38" s="137">
        <v>83889.41</v>
      </c>
      <c r="N38" s="62">
        <v>57275</v>
      </c>
      <c r="P38" s="62">
        <v>53288</v>
      </c>
      <c r="R38" s="137">
        <v>109826.84</v>
      </c>
      <c r="S38" s="137">
        <v>-800365.28</v>
      </c>
      <c r="T38" s="137">
        <v>1153430.04</v>
      </c>
      <c r="W38" s="35">
        <v>513234.34</v>
      </c>
      <c r="X38" s="35">
        <v>159990</v>
      </c>
      <c r="Y38" s="35">
        <v>821.89</v>
      </c>
      <c r="AA38" s="35">
        <v>781890</v>
      </c>
      <c r="AB38" s="35">
        <v>76500</v>
      </c>
      <c r="AC38" s="39">
        <v>1095885</v>
      </c>
      <c r="AE38" s="39">
        <v>18577</v>
      </c>
      <c r="AF38" s="39">
        <v>299260.03999999998</v>
      </c>
      <c r="AG38" s="39">
        <v>64378.73</v>
      </c>
      <c r="AJ38" s="38">
        <f t="shared" si="1"/>
        <v>543897.65</v>
      </c>
      <c r="AK38" s="62">
        <f t="shared" si="2"/>
        <v>110563</v>
      </c>
      <c r="AL38" s="49">
        <f t="shared" si="3"/>
        <v>433334.65</v>
      </c>
      <c r="AM38" s="37">
        <f t="shared" si="4"/>
        <v>1532436.23</v>
      </c>
      <c r="AN38" s="41">
        <f t="shared" si="5"/>
        <v>1478100.77</v>
      </c>
      <c r="AO38" s="56">
        <f t="shared" si="6"/>
        <v>54335.459999999963</v>
      </c>
    </row>
    <row r="39" spans="1:41">
      <c r="A39" t="s">
        <v>1253</v>
      </c>
      <c r="B39" t="s">
        <v>1254</v>
      </c>
      <c r="C39">
        <v>4330</v>
      </c>
      <c r="D39" t="s">
        <v>1257</v>
      </c>
      <c r="E39" t="s">
        <v>1257</v>
      </c>
      <c r="F39" s="38">
        <v>316044.37</v>
      </c>
      <c r="G39" s="38">
        <v>0</v>
      </c>
      <c r="H39" s="38">
        <v>108391.7</v>
      </c>
      <c r="I39" s="137">
        <v>-256812.46</v>
      </c>
      <c r="J39" s="137">
        <v>205372.13</v>
      </c>
      <c r="N39" s="62">
        <v>121250</v>
      </c>
      <c r="P39" s="62">
        <v>57917.73</v>
      </c>
      <c r="R39" s="137">
        <v>-2304521.69</v>
      </c>
      <c r="S39" s="137">
        <v>-200597.9</v>
      </c>
      <c r="T39" s="137">
        <v>2737074.7</v>
      </c>
      <c r="W39" s="35">
        <v>535476.06999999995</v>
      </c>
      <c r="X39" s="35">
        <v>175148</v>
      </c>
      <c r="Y39" s="35">
        <v>219.94</v>
      </c>
      <c r="AA39" s="35">
        <v>691380</v>
      </c>
      <c r="AB39" s="35">
        <v>28000</v>
      </c>
      <c r="AC39" s="39">
        <v>862092</v>
      </c>
      <c r="AE39" s="39">
        <v>35254</v>
      </c>
      <c r="AF39" s="39">
        <v>373772.75</v>
      </c>
      <c r="AG39" s="39">
        <v>197232.36</v>
      </c>
      <c r="AJ39" s="38">
        <f t="shared" si="1"/>
        <v>424436.07</v>
      </c>
      <c r="AK39" s="62">
        <f t="shared" si="2"/>
        <v>179167.73</v>
      </c>
      <c r="AL39" s="49">
        <f t="shared" si="3"/>
        <v>245268.34</v>
      </c>
      <c r="AM39" s="37">
        <f t="shared" si="4"/>
        <v>1430224.0099999998</v>
      </c>
      <c r="AN39" s="41">
        <f t="shared" si="5"/>
        <v>1468351.1099999999</v>
      </c>
      <c r="AO39" s="56">
        <f t="shared" si="6"/>
        <v>-38127.100000000093</v>
      </c>
    </row>
    <row r="40" spans="1:41">
      <c r="A40" t="s">
        <v>1253</v>
      </c>
      <c r="B40" t="s">
        <v>1254</v>
      </c>
      <c r="C40">
        <v>1035</v>
      </c>
      <c r="D40" t="s">
        <v>1258</v>
      </c>
      <c r="E40" t="s">
        <v>1258</v>
      </c>
      <c r="F40" s="38">
        <v>550493.51</v>
      </c>
      <c r="G40" s="38">
        <v>0</v>
      </c>
      <c r="H40" s="38">
        <v>93025.91</v>
      </c>
      <c r="I40" s="137">
        <v>280252.07</v>
      </c>
      <c r="J40" s="137">
        <v>182691.55</v>
      </c>
      <c r="N40" s="62">
        <v>6300</v>
      </c>
      <c r="P40" s="62">
        <v>10458.31</v>
      </c>
      <c r="S40" s="137">
        <v>-624425.54</v>
      </c>
      <c r="T40" s="137">
        <v>1656318.18</v>
      </c>
      <c r="W40" s="35">
        <v>408244.3</v>
      </c>
      <c r="X40" s="35">
        <v>44770</v>
      </c>
      <c r="Y40" s="35">
        <v>955.7</v>
      </c>
      <c r="AA40" s="35">
        <v>868830</v>
      </c>
      <c r="AB40" s="35">
        <v>18000</v>
      </c>
      <c r="AC40" s="39">
        <v>952110</v>
      </c>
      <c r="AD40" s="39">
        <v>4330</v>
      </c>
      <c r="AE40" s="39">
        <v>9660</v>
      </c>
      <c r="AF40" s="39">
        <v>211559.1</v>
      </c>
      <c r="AG40" s="39">
        <v>105328.81</v>
      </c>
      <c r="AJ40" s="38">
        <f t="shared" si="1"/>
        <v>643519.42000000004</v>
      </c>
      <c r="AK40" s="62">
        <f t="shared" si="2"/>
        <v>16758.309999999998</v>
      </c>
      <c r="AL40" s="49">
        <f t="shared" si="3"/>
        <v>626761.1100000001</v>
      </c>
      <c r="AM40" s="37">
        <f t="shared" si="4"/>
        <v>1340800</v>
      </c>
      <c r="AN40" s="41">
        <f t="shared" si="5"/>
        <v>1282987.9100000001</v>
      </c>
      <c r="AO40" s="56">
        <f t="shared" si="6"/>
        <v>57812.089999999851</v>
      </c>
    </row>
    <row r="41" spans="1:41">
      <c r="A41" t="s">
        <v>1253</v>
      </c>
      <c r="B41" t="s">
        <v>1254</v>
      </c>
      <c r="C41">
        <v>2157</v>
      </c>
      <c r="D41" t="s">
        <v>1259</v>
      </c>
      <c r="E41" t="s">
        <v>1259</v>
      </c>
      <c r="F41" s="38">
        <v>161806.48000000001</v>
      </c>
      <c r="G41" s="38">
        <v>0</v>
      </c>
      <c r="H41" s="38">
        <v>39185.31</v>
      </c>
      <c r="I41" s="137">
        <v>250518.62</v>
      </c>
      <c r="J41" s="137">
        <v>50476.28</v>
      </c>
      <c r="N41" s="62">
        <v>259154</v>
      </c>
      <c r="P41" s="62">
        <v>23886.080000000002</v>
      </c>
      <c r="S41" s="137">
        <v>-359671.78</v>
      </c>
      <c r="T41" s="137">
        <v>1118559.83</v>
      </c>
      <c r="W41" s="35">
        <v>417093.01</v>
      </c>
      <c r="X41" s="35">
        <v>51580</v>
      </c>
      <c r="AA41" s="35">
        <v>1084740</v>
      </c>
      <c r="AB41" s="35">
        <v>52500</v>
      </c>
      <c r="AC41" s="39">
        <v>1317416</v>
      </c>
      <c r="AE41" s="39">
        <v>27304</v>
      </c>
      <c r="AF41" s="39">
        <v>684172.47</v>
      </c>
      <c r="AG41" s="39">
        <v>114661.98</v>
      </c>
      <c r="AI41" s="39">
        <v>2300</v>
      </c>
      <c r="AJ41" s="38">
        <f t="shared" si="1"/>
        <v>200991.79</v>
      </c>
      <c r="AK41" s="62">
        <f t="shared" si="2"/>
        <v>283040.08</v>
      </c>
      <c r="AL41" s="49">
        <f t="shared" si="3"/>
        <v>-82048.290000000008</v>
      </c>
      <c r="AM41" s="37">
        <f t="shared" si="4"/>
        <v>1605913.01</v>
      </c>
      <c r="AN41" s="41">
        <f t="shared" si="5"/>
        <v>2145854.4500000002</v>
      </c>
      <c r="AO41" s="56">
        <f t="shared" si="6"/>
        <v>-539941.44000000018</v>
      </c>
    </row>
    <row r="42" spans="1:41">
      <c r="A42" t="s">
        <v>1253</v>
      </c>
      <c r="B42" t="s">
        <v>1254</v>
      </c>
      <c r="C42">
        <v>2614</v>
      </c>
      <c r="D42" t="s">
        <v>1260</v>
      </c>
      <c r="E42" t="s">
        <v>1260</v>
      </c>
      <c r="F42" s="38">
        <v>237620.92</v>
      </c>
      <c r="G42" s="38">
        <v>0</v>
      </c>
      <c r="H42" s="38">
        <v>685678.3</v>
      </c>
      <c r="I42" s="137">
        <v>-367005.28</v>
      </c>
      <c r="J42" s="137">
        <v>13197.45</v>
      </c>
      <c r="M42" s="62">
        <v>150000</v>
      </c>
      <c r="N42" s="62">
        <v>29755</v>
      </c>
      <c r="P42" s="62">
        <v>30200</v>
      </c>
      <c r="S42" s="137">
        <v>-929415.84</v>
      </c>
      <c r="T42" s="137">
        <v>1381244.13</v>
      </c>
      <c r="W42" s="35">
        <v>506187.34</v>
      </c>
      <c r="X42" s="35">
        <v>65300</v>
      </c>
      <c r="Y42" s="35">
        <v>305.94</v>
      </c>
      <c r="AA42" s="35">
        <v>866970</v>
      </c>
      <c r="AC42" s="39">
        <v>1030573</v>
      </c>
      <c r="AE42" s="39">
        <v>27764</v>
      </c>
      <c r="AF42" s="39">
        <v>342398.04</v>
      </c>
      <c r="AG42" s="39">
        <v>130320.14</v>
      </c>
      <c r="AJ42" s="38">
        <f t="shared" si="1"/>
        <v>923299.22000000009</v>
      </c>
      <c r="AK42" s="62">
        <f t="shared" si="2"/>
        <v>209955</v>
      </c>
      <c r="AL42" s="49">
        <f t="shared" si="3"/>
        <v>713344.22000000009</v>
      </c>
      <c r="AM42" s="37">
        <f t="shared" si="4"/>
        <v>1438763.28</v>
      </c>
      <c r="AN42" s="41">
        <f t="shared" si="5"/>
        <v>1531055.18</v>
      </c>
      <c r="AO42" s="56">
        <f t="shared" si="6"/>
        <v>-92291.899999999907</v>
      </c>
    </row>
    <row r="43" spans="1:41">
      <c r="A43" t="s">
        <v>1253</v>
      </c>
      <c r="B43" t="s">
        <v>1254</v>
      </c>
      <c r="C43">
        <v>2353</v>
      </c>
      <c r="D43" t="s">
        <v>1261</v>
      </c>
      <c r="E43" t="s">
        <v>1261</v>
      </c>
      <c r="F43" s="38">
        <v>475245.83</v>
      </c>
      <c r="G43" s="38">
        <v>0</v>
      </c>
      <c r="H43" s="38">
        <v>627836.53</v>
      </c>
      <c r="I43" s="137">
        <v>586508.42000000004</v>
      </c>
      <c r="J43" s="137">
        <v>-48609.17</v>
      </c>
      <c r="N43" s="62">
        <v>144138</v>
      </c>
      <c r="P43" s="62">
        <v>868</v>
      </c>
      <c r="S43" s="137">
        <v>226261.86</v>
      </c>
      <c r="T43" s="137">
        <v>1240631.49</v>
      </c>
      <c r="W43" s="35">
        <v>517258.8</v>
      </c>
      <c r="X43" s="35">
        <v>203750</v>
      </c>
      <c r="Y43" s="35">
        <v>754.49</v>
      </c>
      <c r="AA43" s="35">
        <v>989255</v>
      </c>
      <c r="AC43" s="39">
        <v>1163949</v>
      </c>
      <c r="AE43" s="39">
        <v>12268</v>
      </c>
      <c r="AF43" s="39">
        <v>308302.82</v>
      </c>
      <c r="AG43" s="39">
        <v>197416.21</v>
      </c>
      <c r="AJ43" s="38">
        <f t="shared" si="1"/>
        <v>1103082.3600000001</v>
      </c>
      <c r="AK43" s="62">
        <f t="shared" si="2"/>
        <v>145006</v>
      </c>
      <c r="AL43" s="49">
        <f t="shared" si="3"/>
        <v>958076.3600000001</v>
      </c>
      <c r="AM43" s="37">
        <f t="shared" si="4"/>
        <v>1711018.29</v>
      </c>
      <c r="AN43" s="41">
        <f t="shared" si="5"/>
        <v>1681936.03</v>
      </c>
      <c r="AO43" s="56">
        <f t="shared" si="6"/>
        <v>29082.260000000009</v>
      </c>
    </row>
    <row r="44" spans="1:41">
      <c r="A44" t="s">
        <v>1253</v>
      </c>
      <c r="B44" t="s">
        <v>1254</v>
      </c>
      <c r="C44">
        <v>2077</v>
      </c>
      <c r="D44" t="s">
        <v>1262</v>
      </c>
      <c r="E44" t="s">
        <v>1262</v>
      </c>
      <c r="F44" s="38">
        <v>364335.43</v>
      </c>
      <c r="G44" s="38">
        <v>100000</v>
      </c>
      <c r="H44" s="38">
        <v>404813.26</v>
      </c>
      <c r="I44" s="137">
        <v>32988.5</v>
      </c>
      <c r="J44" s="137">
        <v>30962.84</v>
      </c>
      <c r="M44" s="62">
        <v>100000</v>
      </c>
      <c r="N44" s="62">
        <v>153325</v>
      </c>
      <c r="P44" s="62">
        <v>55303.09</v>
      </c>
      <c r="S44" s="137">
        <v>-2267212.61</v>
      </c>
      <c r="T44" s="137">
        <v>2770050.54</v>
      </c>
      <c r="W44" s="35">
        <v>440636.07</v>
      </c>
      <c r="X44" s="35">
        <v>117200</v>
      </c>
      <c r="Y44" s="35">
        <v>1366.15</v>
      </c>
      <c r="AC44" s="39">
        <v>154662</v>
      </c>
      <c r="AD44" s="39">
        <v>11800</v>
      </c>
      <c r="AE44" s="39">
        <v>9580</v>
      </c>
      <c r="AF44" s="39">
        <v>244968.33</v>
      </c>
      <c r="AG44" s="39">
        <v>16557.88</v>
      </c>
      <c r="AJ44" s="38">
        <f t="shared" si="1"/>
        <v>869148.69</v>
      </c>
      <c r="AK44" s="62">
        <f t="shared" si="2"/>
        <v>308628.08999999997</v>
      </c>
      <c r="AL44" s="49">
        <f t="shared" si="3"/>
        <v>560520.6</v>
      </c>
      <c r="AM44" s="37">
        <f t="shared" si="4"/>
        <v>559202.22000000009</v>
      </c>
      <c r="AN44" s="41">
        <f t="shared" si="5"/>
        <v>437568.20999999996</v>
      </c>
      <c r="AO44" s="56">
        <f t="shared" si="6"/>
        <v>121634.01000000013</v>
      </c>
    </row>
    <row r="45" spans="1:41">
      <c r="A45" t="s">
        <v>1253</v>
      </c>
      <c r="B45" t="s">
        <v>1254</v>
      </c>
      <c r="C45">
        <v>2893</v>
      </c>
      <c r="D45" t="s">
        <v>1263</v>
      </c>
      <c r="E45" t="s">
        <v>1263</v>
      </c>
      <c r="F45" s="38">
        <v>408367.94</v>
      </c>
      <c r="G45" s="38">
        <v>0</v>
      </c>
      <c r="H45" s="38">
        <v>47869.64</v>
      </c>
      <c r="I45" s="137">
        <v>45097.31</v>
      </c>
      <c r="J45" s="137">
        <v>241182</v>
      </c>
      <c r="N45" s="62">
        <v>8540</v>
      </c>
      <c r="P45" s="62">
        <v>34758.449999999997</v>
      </c>
      <c r="R45" s="137">
        <v>16660.38</v>
      </c>
      <c r="S45" s="137">
        <v>-1534305.91</v>
      </c>
      <c r="T45" s="137">
        <v>2356118.79</v>
      </c>
      <c r="W45" s="35">
        <v>431589.75</v>
      </c>
      <c r="X45" s="35">
        <v>83600</v>
      </c>
      <c r="Y45" s="35">
        <v>1181.31</v>
      </c>
      <c r="AA45" s="35">
        <v>1015200</v>
      </c>
      <c r="AB45" s="35">
        <v>4000</v>
      </c>
      <c r="AC45" s="39">
        <v>1109131</v>
      </c>
      <c r="AD45" s="39">
        <v>7200</v>
      </c>
      <c r="AE45" s="39">
        <v>6164</v>
      </c>
      <c r="AF45" s="39">
        <v>358758.6</v>
      </c>
      <c r="AG45" s="39">
        <v>40072.28</v>
      </c>
      <c r="AI45" s="39">
        <v>153500</v>
      </c>
      <c r="AJ45" s="38">
        <f t="shared" si="1"/>
        <v>456237.58</v>
      </c>
      <c r="AK45" s="62">
        <f t="shared" si="2"/>
        <v>43298.45</v>
      </c>
      <c r="AL45" s="49">
        <f t="shared" si="3"/>
        <v>412939.13</v>
      </c>
      <c r="AM45" s="37">
        <f t="shared" si="4"/>
        <v>1535571.06</v>
      </c>
      <c r="AN45" s="41">
        <f t="shared" si="5"/>
        <v>1674825.8800000001</v>
      </c>
      <c r="AO45" s="56">
        <f t="shared" si="6"/>
        <v>-139254.82000000007</v>
      </c>
    </row>
    <row r="46" spans="1:41">
      <c r="A46" t="s">
        <v>1253</v>
      </c>
      <c r="B46" t="s">
        <v>1254</v>
      </c>
      <c r="C46">
        <v>2053</v>
      </c>
      <c r="D46" t="s">
        <v>1264</v>
      </c>
      <c r="E46" t="s">
        <v>1264</v>
      </c>
      <c r="F46" s="38">
        <v>192835.6</v>
      </c>
      <c r="G46" s="38">
        <v>11300</v>
      </c>
      <c r="H46" s="38">
        <v>65020.17</v>
      </c>
      <c r="I46" s="137">
        <v>310564.46999999997</v>
      </c>
      <c r="J46" s="137">
        <v>225224.42</v>
      </c>
      <c r="N46" s="62">
        <v>72530</v>
      </c>
      <c r="O46" s="62">
        <v>2589</v>
      </c>
      <c r="P46" s="62">
        <v>29173.34</v>
      </c>
      <c r="R46" s="137">
        <v>-341908.85</v>
      </c>
      <c r="S46" s="137">
        <v>-954871.91</v>
      </c>
      <c r="T46" s="137">
        <v>1990390.15</v>
      </c>
      <c r="W46" s="35">
        <v>482702.51</v>
      </c>
      <c r="X46" s="35">
        <v>86500</v>
      </c>
      <c r="Y46" s="35">
        <v>228.78</v>
      </c>
      <c r="AA46" s="35">
        <v>647040</v>
      </c>
      <c r="AC46" s="39">
        <v>730523</v>
      </c>
      <c r="AD46" s="39">
        <v>19845</v>
      </c>
      <c r="AE46" s="39">
        <v>5818</v>
      </c>
      <c r="AF46" s="39">
        <v>341522.1</v>
      </c>
      <c r="AG46" s="39">
        <v>111720.26</v>
      </c>
      <c r="AJ46" s="38">
        <f t="shared" si="1"/>
        <v>269155.77</v>
      </c>
      <c r="AK46" s="62">
        <f t="shared" si="2"/>
        <v>104292.34</v>
      </c>
      <c r="AL46" s="49">
        <f t="shared" si="3"/>
        <v>164863.43000000002</v>
      </c>
      <c r="AM46" s="37">
        <f t="shared" si="4"/>
        <v>1216471.29</v>
      </c>
      <c r="AN46" s="41">
        <f t="shared" si="5"/>
        <v>1209428.3600000001</v>
      </c>
      <c r="AO46" s="56">
        <f t="shared" si="6"/>
        <v>7042.9299999999348</v>
      </c>
    </row>
    <row r="47" spans="1:41">
      <c r="A47" t="s">
        <v>1253</v>
      </c>
      <c r="B47" t="s">
        <v>1254</v>
      </c>
      <c r="C47">
        <v>1752</v>
      </c>
      <c r="D47" t="s">
        <v>1265</v>
      </c>
      <c r="E47" t="s">
        <v>1265</v>
      </c>
      <c r="F47" s="38">
        <v>37057.410000000003</v>
      </c>
      <c r="G47" s="38">
        <v>0</v>
      </c>
      <c r="H47" s="38">
        <v>80954.28</v>
      </c>
      <c r="I47" s="137">
        <v>280487.71999999997</v>
      </c>
      <c r="J47" s="137">
        <v>46806.18</v>
      </c>
      <c r="M47" s="62">
        <v>100000</v>
      </c>
      <c r="N47" s="62">
        <v>6930</v>
      </c>
      <c r="P47" s="62">
        <v>451.7</v>
      </c>
      <c r="R47" s="137">
        <v>-319921.96999999997</v>
      </c>
      <c r="S47" s="137">
        <v>269397.42</v>
      </c>
      <c r="T47" s="137">
        <v>498635.02</v>
      </c>
      <c r="W47" s="35">
        <v>422410.89</v>
      </c>
      <c r="X47" s="35">
        <v>31750</v>
      </c>
      <c r="Y47" s="35">
        <v>416.75</v>
      </c>
      <c r="AA47" s="35">
        <v>712090</v>
      </c>
      <c r="AC47" s="39">
        <v>786731</v>
      </c>
      <c r="AD47" s="39">
        <v>10250</v>
      </c>
      <c r="AE47" s="39">
        <v>10920</v>
      </c>
      <c r="AF47" s="39">
        <v>435908.5</v>
      </c>
      <c r="AG47" s="39">
        <v>33044.720000000001</v>
      </c>
      <c r="AJ47" s="38">
        <f t="shared" si="1"/>
        <v>118011.69</v>
      </c>
      <c r="AK47" s="62">
        <f t="shared" si="2"/>
        <v>107381.7</v>
      </c>
      <c r="AL47" s="49">
        <f t="shared" si="3"/>
        <v>10629.990000000005</v>
      </c>
      <c r="AM47" s="37">
        <f t="shared" si="4"/>
        <v>1166667.6400000001</v>
      </c>
      <c r="AN47" s="41">
        <f t="shared" si="5"/>
        <v>1276854.22</v>
      </c>
      <c r="AO47" s="56">
        <f t="shared" si="6"/>
        <v>-110186.57999999984</v>
      </c>
    </row>
    <row r="48" spans="1:41">
      <c r="A48" t="s">
        <v>1253</v>
      </c>
      <c r="B48" t="s">
        <v>1254</v>
      </c>
      <c r="C48">
        <v>1882</v>
      </c>
      <c r="D48" t="s">
        <v>1266</v>
      </c>
      <c r="E48" t="s">
        <v>1266</v>
      </c>
      <c r="F48" s="38">
        <v>159916.29999999999</v>
      </c>
      <c r="G48" s="38">
        <v>0</v>
      </c>
      <c r="H48" s="38">
        <v>162341.04</v>
      </c>
      <c r="I48" s="137">
        <v>3</v>
      </c>
      <c r="J48" s="137">
        <v>76661.63</v>
      </c>
      <c r="N48" s="62">
        <v>66797.5</v>
      </c>
      <c r="P48" s="62">
        <v>29450.45</v>
      </c>
      <c r="R48" s="137">
        <v>-11452.2</v>
      </c>
      <c r="S48" s="137">
        <v>-79622.94</v>
      </c>
      <c r="T48" s="137">
        <v>452082.82</v>
      </c>
      <c r="W48" s="35">
        <v>498750.52</v>
      </c>
      <c r="X48" s="35">
        <v>115000</v>
      </c>
      <c r="Y48" s="35">
        <v>486.39</v>
      </c>
      <c r="AA48" s="35">
        <v>494280</v>
      </c>
      <c r="AC48" s="39">
        <v>654817.5</v>
      </c>
      <c r="AD48" s="39">
        <v>11220</v>
      </c>
      <c r="AE48" s="39">
        <v>4578</v>
      </c>
      <c r="AF48" s="39">
        <v>470997.92</v>
      </c>
      <c r="AG48" s="39">
        <v>25237.15</v>
      </c>
      <c r="AJ48" s="38">
        <f t="shared" si="1"/>
        <v>322257.33999999997</v>
      </c>
      <c r="AK48" s="62">
        <f t="shared" si="2"/>
        <v>96247.95</v>
      </c>
      <c r="AL48" s="49">
        <f t="shared" si="3"/>
        <v>226009.38999999996</v>
      </c>
      <c r="AM48" s="37">
        <f t="shared" si="4"/>
        <v>1108516.9100000001</v>
      </c>
      <c r="AN48" s="41">
        <f t="shared" si="5"/>
        <v>1166850.5699999998</v>
      </c>
      <c r="AO48" s="56">
        <f t="shared" si="6"/>
        <v>-58333.659999999683</v>
      </c>
    </row>
    <row r="49" spans="1:41">
      <c r="A49" t="s">
        <v>1253</v>
      </c>
      <c r="B49" t="s">
        <v>1254</v>
      </c>
      <c r="C49">
        <v>2722</v>
      </c>
      <c r="D49" t="s">
        <v>1267</v>
      </c>
      <c r="E49" t="s">
        <v>1267</v>
      </c>
      <c r="F49" s="38">
        <v>455562.94</v>
      </c>
      <c r="G49" s="38">
        <v>0</v>
      </c>
      <c r="H49" s="38">
        <v>40681.410000000003</v>
      </c>
      <c r="I49" s="137">
        <v>2905760.43</v>
      </c>
      <c r="J49" s="137">
        <v>130978.79</v>
      </c>
      <c r="N49" s="62">
        <v>124215</v>
      </c>
      <c r="P49" s="62">
        <v>600</v>
      </c>
      <c r="S49" s="137">
        <v>-1898951.05</v>
      </c>
      <c r="T49" s="137">
        <v>5378772.1500000004</v>
      </c>
      <c r="W49" s="35">
        <v>433290.64</v>
      </c>
      <c r="X49" s="35">
        <v>96020</v>
      </c>
      <c r="Y49" s="35">
        <v>1017.97</v>
      </c>
      <c r="AA49" s="35">
        <v>567300</v>
      </c>
      <c r="AB49" s="35">
        <v>18000</v>
      </c>
      <c r="AC49" s="39">
        <v>654512</v>
      </c>
      <c r="AE49" s="39">
        <v>23714</v>
      </c>
      <c r="AF49" s="39">
        <v>341445.75</v>
      </c>
      <c r="AG49" s="39">
        <v>167609.39000000001</v>
      </c>
      <c r="AJ49" s="38">
        <f t="shared" si="1"/>
        <v>496244.35</v>
      </c>
      <c r="AK49" s="62">
        <f t="shared" si="2"/>
        <v>124815</v>
      </c>
      <c r="AL49" s="49">
        <f t="shared" si="3"/>
        <v>371429.35</v>
      </c>
      <c r="AM49" s="37">
        <f t="shared" si="4"/>
        <v>1115628.6099999999</v>
      </c>
      <c r="AN49" s="41">
        <f t="shared" si="5"/>
        <v>1187281.1400000001</v>
      </c>
      <c r="AO49" s="56">
        <f t="shared" si="6"/>
        <v>-71652.530000000261</v>
      </c>
    </row>
    <row r="50" spans="1:41">
      <c r="A50" t="s">
        <v>1253</v>
      </c>
      <c r="B50" t="s">
        <v>1254</v>
      </c>
      <c r="C50">
        <v>2744</v>
      </c>
      <c r="D50" t="s">
        <v>1268</v>
      </c>
      <c r="E50" t="s">
        <v>1268</v>
      </c>
      <c r="F50" s="38">
        <v>503109.14</v>
      </c>
      <c r="G50" s="38">
        <v>0</v>
      </c>
      <c r="H50" s="38">
        <v>569256.59</v>
      </c>
      <c r="I50" s="137">
        <v>-10783.96</v>
      </c>
      <c r="J50" s="137">
        <v>-30842.34</v>
      </c>
      <c r="N50" s="62">
        <v>102415</v>
      </c>
      <c r="P50" s="62">
        <v>28973.94</v>
      </c>
      <c r="Q50" s="137">
        <v>4586</v>
      </c>
      <c r="S50" s="137">
        <v>-892819.02</v>
      </c>
      <c r="T50" s="137">
        <v>1780248.13</v>
      </c>
      <c r="W50" s="35">
        <v>523881.84</v>
      </c>
      <c r="X50" s="35">
        <v>74598</v>
      </c>
      <c r="Y50" s="35">
        <v>1090.8699999999999</v>
      </c>
      <c r="AA50" s="35">
        <v>665748</v>
      </c>
      <c r="AC50" s="39">
        <v>826564</v>
      </c>
      <c r="AE50" s="39">
        <v>34054</v>
      </c>
      <c r="AF50" s="39">
        <v>233136.96</v>
      </c>
      <c r="AG50" s="39">
        <v>164228.37</v>
      </c>
      <c r="AJ50" s="38">
        <f t="shared" si="1"/>
        <v>1072365.73</v>
      </c>
      <c r="AK50" s="62">
        <f t="shared" si="2"/>
        <v>131388.94</v>
      </c>
      <c r="AL50" s="49">
        <f t="shared" si="3"/>
        <v>940976.79</v>
      </c>
      <c r="AM50" s="37">
        <f t="shared" si="4"/>
        <v>1265318.71</v>
      </c>
      <c r="AN50" s="41">
        <f t="shared" si="5"/>
        <v>1257983.33</v>
      </c>
      <c r="AO50" s="56">
        <f t="shared" si="6"/>
        <v>7335.3799999998882</v>
      </c>
    </row>
    <row r="51" spans="1:41">
      <c r="A51" t="s">
        <v>1253</v>
      </c>
      <c r="B51" t="s">
        <v>1254</v>
      </c>
      <c r="C51">
        <v>2659</v>
      </c>
      <c r="D51" t="s">
        <v>1269</v>
      </c>
      <c r="E51" t="s">
        <v>1269</v>
      </c>
      <c r="F51" s="38">
        <v>443392.49</v>
      </c>
      <c r="G51" s="38">
        <v>0</v>
      </c>
      <c r="H51" s="38">
        <v>250143.47</v>
      </c>
      <c r="I51" s="137">
        <v>872231.16</v>
      </c>
      <c r="J51" s="137">
        <v>271382.61</v>
      </c>
      <c r="P51" s="62">
        <v>421.5</v>
      </c>
      <c r="S51" s="137">
        <v>-761206.66</v>
      </c>
      <c r="T51" s="137">
        <v>2690789.95</v>
      </c>
      <c r="W51" s="35">
        <v>458919.19</v>
      </c>
      <c r="X51" s="35">
        <v>1200</v>
      </c>
      <c r="Y51" s="35">
        <v>1128.5999999999999</v>
      </c>
      <c r="AA51" s="35">
        <v>677020</v>
      </c>
      <c r="AB51" s="35">
        <v>406</v>
      </c>
      <c r="AC51" s="39">
        <v>736420.5</v>
      </c>
      <c r="AE51" s="39">
        <v>14694</v>
      </c>
      <c r="AF51" s="39">
        <v>364211.93</v>
      </c>
      <c r="AG51" s="39">
        <v>116202.42</v>
      </c>
      <c r="AJ51" s="38">
        <f t="shared" si="1"/>
        <v>693535.96</v>
      </c>
      <c r="AK51" s="62">
        <f t="shared" si="2"/>
        <v>421.5</v>
      </c>
      <c r="AL51" s="49">
        <f t="shared" si="3"/>
        <v>693114.46</v>
      </c>
      <c r="AM51" s="37">
        <f t="shared" si="4"/>
        <v>1138673.79</v>
      </c>
      <c r="AN51" s="41">
        <f t="shared" si="5"/>
        <v>1231528.8499999999</v>
      </c>
      <c r="AO51" s="56">
        <f t="shared" si="6"/>
        <v>-92855.059999999823</v>
      </c>
    </row>
    <row r="52" spans="1:41">
      <c r="A52" t="s">
        <v>1253</v>
      </c>
      <c r="B52" t="s">
        <v>1254</v>
      </c>
      <c r="C52">
        <v>1879</v>
      </c>
      <c r="D52" t="s">
        <v>1270</v>
      </c>
      <c r="E52" t="s">
        <v>1460</v>
      </c>
      <c r="F52" s="38">
        <v>313546.71000000002</v>
      </c>
      <c r="G52" s="38">
        <v>10000</v>
      </c>
      <c r="H52" s="38">
        <v>82103.509999999995</v>
      </c>
      <c r="I52" s="137">
        <v>615931.17000000004</v>
      </c>
      <c r="J52" s="137">
        <v>8108.84</v>
      </c>
      <c r="P52" s="62">
        <v>8633.5300000000007</v>
      </c>
      <c r="S52" s="137">
        <v>-841980.72</v>
      </c>
      <c r="T52" s="137">
        <v>2057308.95</v>
      </c>
      <c r="W52" s="35">
        <v>379041.92</v>
      </c>
      <c r="Y52" s="35">
        <v>105.06</v>
      </c>
      <c r="AB52" s="35">
        <v>4000</v>
      </c>
      <c r="AC52" s="39">
        <v>67020</v>
      </c>
      <c r="AE52" s="39">
        <v>12720</v>
      </c>
      <c r="AF52" s="39">
        <v>227723.18</v>
      </c>
      <c r="AG52" s="39">
        <v>75358.33</v>
      </c>
      <c r="AI52" s="39">
        <v>194597</v>
      </c>
      <c r="AJ52" s="38">
        <f t="shared" si="1"/>
        <v>405650.22000000003</v>
      </c>
      <c r="AK52" s="62">
        <f t="shared" si="2"/>
        <v>8633.5300000000007</v>
      </c>
      <c r="AL52" s="49">
        <f t="shared" si="3"/>
        <v>397016.69</v>
      </c>
      <c r="AM52" s="37">
        <f t="shared" si="4"/>
        <v>383146.98</v>
      </c>
      <c r="AN52" s="41">
        <f t="shared" si="5"/>
        <v>577418.51</v>
      </c>
      <c r="AO52" s="56">
        <f t="shared" si="6"/>
        <v>-194271.53000000003</v>
      </c>
    </row>
    <row r="53" spans="1:41">
      <c r="A53" t="s">
        <v>1253</v>
      </c>
      <c r="B53" t="s">
        <v>1254</v>
      </c>
      <c r="C53">
        <v>2446</v>
      </c>
      <c r="D53" t="s">
        <v>1271</v>
      </c>
      <c r="E53" t="s">
        <v>1271</v>
      </c>
      <c r="F53" s="38">
        <v>134072.70000000001</v>
      </c>
      <c r="G53" s="38">
        <v>0</v>
      </c>
      <c r="H53" s="38">
        <v>306809.39</v>
      </c>
      <c r="I53" s="137">
        <v>130431.2</v>
      </c>
      <c r="J53" s="137">
        <v>164660.35</v>
      </c>
      <c r="P53" s="62">
        <v>30396.240000000002</v>
      </c>
      <c r="S53" s="137">
        <v>-1197597.3400000001</v>
      </c>
      <c r="T53" s="137">
        <v>1988049.06</v>
      </c>
      <c r="W53" s="35">
        <v>473551.79</v>
      </c>
      <c r="Y53" s="35">
        <v>516.4</v>
      </c>
      <c r="AA53" s="35">
        <v>743760</v>
      </c>
      <c r="AB53" s="35">
        <v>183012</v>
      </c>
      <c r="AC53" s="39">
        <v>899025</v>
      </c>
      <c r="AD53" s="39">
        <v>7000</v>
      </c>
      <c r="AE53" s="39">
        <v>9860</v>
      </c>
      <c r="AF53" s="39">
        <v>479534.23</v>
      </c>
      <c r="AG53" s="39">
        <v>90295.28</v>
      </c>
      <c r="AJ53" s="38">
        <f t="shared" si="1"/>
        <v>440882.09</v>
      </c>
      <c r="AK53" s="62">
        <f t="shared" si="2"/>
        <v>30396.240000000002</v>
      </c>
      <c r="AL53" s="49">
        <f t="shared" si="3"/>
        <v>410485.85000000003</v>
      </c>
      <c r="AM53" s="37">
        <f t="shared" si="4"/>
        <v>1400840.19</v>
      </c>
      <c r="AN53" s="41">
        <f t="shared" si="5"/>
        <v>1485714.51</v>
      </c>
      <c r="AO53" s="56">
        <f t="shared" si="6"/>
        <v>-84874.320000000065</v>
      </c>
    </row>
    <row r="54" spans="1:41">
      <c r="A54" t="s">
        <v>1253</v>
      </c>
      <c r="B54" t="s">
        <v>1254</v>
      </c>
      <c r="C54">
        <v>1826</v>
      </c>
      <c r="D54" t="s">
        <v>1272</v>
      </c>
      <c r="E54" t="s">
        <v>1272</v>
      </c>
      <c r="F54" s="38">
        <v>161505.92000000001</v>
      </c>
      <c r="G54" s="38">
        <v>0</v>
      </c>
      <c r="H54" s="38">
        <v>51098.59</v>
      </c>
      <c r="I54" s="137">
        <v>46261.38</v>
      </c>
      <c r="J54" s="137">
        <v>266319.12</v>
      </c>
      <c r="N54" s="62">
        <v>175415</v>
      </c>
      <c r="P54" s="62">
        <v>55205.32</v>
      </c>
      <c r="R54" s="137">
        <v>249356.91</v>
      </c>
      <c r="S54" s="137">
        <v>-1823516.7</v>
      </c>
      <c r="T54" s="137">
        <v>1911374.52</v>
      </c>
      <c r="W54" s="35">
        <v>421368.72</v>
      </c>
      <c r="X54" s="35">
        <v>58874</v>
      </c>
      <c r="Y54" s="35">
        <v>278.12</v>
      </c>
      <c r="AA54" s="35">
        <v>921440</v>
      </c>
      <c r="AB54" s="35">
        <v>107000</v>
      </c>
      <c r="AC54" s="39">
        <v>1165265</v>
      </c>
      <c r="AE54" s="39">
        <v>20488</v>
      </c>
      <c r="AF54" s="39">
        <v>267164.25</v>
      </c>
      <c r="AG54" s="39">
        <v>98693.63</v>
      </c>
      <c r="AJ54" s="38">
        <f t="shared" si="1"/>
        <v>212604.51</v>
      </c>
      <c r="AK54" s="62">
        <f t="shared" si="2"/>
        <v>230620.32</v>
      </c>
      <c r="AL54" s="49">
        <f t="shared" si="3"/>
        <v>-18015.809999999998</v>
      </c>
      <c r="AM54" s="37">
        <f t="shared" si="4"/>
        <v>1508960.8399999999</v>
      </c>
      <c r="AN54" s="41">
        <f t="shared" si="5"/>
        <v>1551610.8799999999</v>
      </c>
      <c r="AO54" s="56">
        <f t="shared" si="6"/>
        <v>-42650.040000000037</v>
      </c>
    </row>
    <row r="55" spans="1:41">
      <c r="A55" t="s">
        <v>1274</v>
      </c>
      <c r="B55" t="s">
        <v>1275</v>
      </c>
      <c r="C55">
        <v>2474</v>
      </c>
      <c r="D55" t="s">
        <v>1277</v>
      </c>
      <c r="E55" t="s">
        <v>1277</v>
      </c>
      <c r="F55" s="38">
        <v>928092.61</v>
      </c>
      <c r="G55" s="38">
        <v>0</v>
      </c>
      <c r="H55" s="38">
        <v>110289.83</v>
      </c>
      <c r="I55" s="137">
        <v>178534.3</v>
      </c>
      <c r="J55" s="137">
        <v>129811.02</v>
      </c>
      <c r="N55" s="62">
        <v>12425</v>
      </c>
      <c r="P55" s="62">
        <v>49200</v>
      </c>
      <c r="S55" s="137">
        <v>-825836.02</v>
      </c>
      <c r="T55" s="137">
        <v>1946410.43</v>
      </c>
      <c r="W55" s="35">
        <v>664244.23</v>
      </c>
      <c r="Y55" s="35">
        <v>1084.69</v>
      </c>
      <c r="AA55" s="35">
        <v>754860</v>
      </c>
      <c r="AB55" s="35">
        <v>4000</v>
      </c>
      <c r="AC55" s="39">
        <v>754860</v>
      </c>
      <c r="AD55" s="39">
        <v>2310</v>
      </c>
      <c r="AE55" s="39">
        <v>17100</v>
      </c>
      <c r="AF55" s="39">
        <v>376029.56</v>
      </c>
      <c r="AG55" s="39">
        <v>109361.01</v>
      </c>
      <c r="AJ55" s="38">
        <f t="shared" si="1"/>
        <v>1038382.44</v>
      </c>
      <c r="AK55" s="62">
        <f t="shared" si="2"/>
        <v>61625</v>
      </c>
      <c r="AL55" s="49">
        <f t="shared" si="3"/>
        <v>976757.44</v>
      </c>
      <c r="AM55" s="37">
        <f t="shared" si="4"/>
        <v>1424188.92</v>
      </c>
      <c r="AN55" s="41">
        <f t="shared" si="5"/>
        <v>1259660.57</v>
      </c>
      <c r="AO55" s="56">
        <f t="shared" si="6"/>
        <v>164528.34999999986</v>
      </c>
    </row>
    <row r="56" spans="1:41">
      <c r="A56" t="s">
        <v>1274</v>
      </c>
      <c r="B56" t="s">
        <v>1275</v>
      </c>
      <c r="C56">
        <v>1376</v>
      </c>
      <c r="D56" t="s">
        <v>1278</v>
      </c>
      <c r="E56" t="s">
        <v>1278</v>
      </c>
      <c r="F56" s="38">
        <v>404925.14</v>
      </c>
      <c r="G56" s="38">
        <v>6220</v>
      </c>
      <c r="H56" s="38">
        <v>74519.350000000006</v>
      </c>
      <c r="I56" s="137">
        <v>1034542.96</v>
      </c>
      <c r="J56" s="137">
        <v>311642.52</v>
      </c>
      <c r="N56" s="62">
        <v>11925</v>
      </c>
      <c r="P56" s="62">
        <v>19800</v>
      </c>
      <c r="S56" s="137">
        <v>1080375.57</v>
      </c>
      <c r="T56" s="137">
        <v>1372237.86</v>
      </c>
      <c r="W56" s="35">
        <v>272863.74</v>
      </c>
      <c r="Y56" s="35">
        <v>912.68</v>
      </c>
      <c r="AA56" s="35">
        <v>531190</v>
      </c>
      <c r="AB56" s="35">
        <v>4000</v>
      </c>
      <c r="AC56" s="39">
        <v>531190</v>
      </c>
      <c r="AD56" s="39">
        <v>14982</v>
      </c>
      <c r="AF56" s="39">
        <v>372137.52</v>
      </c>
      <c r="AG56" s="39">
        <v>543145.36</v>
      </c>
      <c r="AJ56" s="38">
        <f t="shared" si="1"/>
        <v>485664.49</v>
      </c>
      <c r="AK56" s="62">
        <f t="shared" si="2"/>
        <v>31725</v>
      </c>
      <c r="AL56" s="49">
        <f t="shared" si="3"/>
        <v>453939.49</v>
      </c>
      <c r="AM56" s="37">
        <f t="shared" si="4"/>
        <v>808966.41999999993</v>
      </c>
      <c r="AN56" s="41">
        <f t="shared" si="5"/>
        <v>1461454.88</v>
      </c>
      <c r="AO56" s="56">
        <f t="shared" si="6"/>
        <v>-652488.46</v>
      </c>
    </row>
    <row r="57" spans="1:41">
      <c r="A57" t="s">
        <v>1274</v>
      </c>
      <c r="B57" t="s">
        <v>1275</v>
      </c>
      <c r="C57">
        <v>1242</v>
      </c>
      <c r="D57" t="s">
        <v>1279</v>
      </c>
      <c r="E57" t="s">
        <v>1279</v>
      </c>
      <c r="F57" s="38">
        <v>644161.11</v>
      </c>
      <c r="G57" s="38">
        <v>0</v>
      </c>
      <c r="H57" s="38">
        <v>9322.65</v>
      </c>
      <c r="I57" s="137">
        <v>5</v>
      </c>
      <c r="J57" s="137">
        <v>55632.99</v>
      </c>
      <c r="M57" s="62">
        <v>3000</v>
      </c>
      <c r="N57" s="62">
        <v>11925</v>
      </c>
      <c r="P57" s="62">
        <v>0</v>
      </c>
      <c r="S57" s="137">
        <v>-234809.58</v>
      </c>
      <c r="T57" s="137">
        <v>1028783.07</v>
      </c>
      <c r="W57" s="35">
        <v>400774.59</v>
      </c>
      <c r="Y57" s="35">
        <v>1238.5899999999999</v>
      </c>
      <c r="AA57" s="35">
        <v>760950</v>
      </c>
      <c r="AB57" s="35">
        <v>4000</v>
      </c>
      <c r="AC57" s="39">
        <v>760950</v>
      </c>
      <c r="AD57" s="39">
        <v>3500</v>
      </c>
      <c r="AE57" s="39">
        <v>14227</v>
      </c>
      <c r="AF57" s="39">
        <v>459159.8</v>
      </c>
      <c r="AG57" s="39">
        <v>28903.119999999999</v>
      </c>
      <c r="AJ57" s="38">
        <f t="shared" si="1"/>
        <v>653483.76</v>
      </c>
      <c r="AK57" s="62">
        <f t="shared" si="2"/>
        <v>14925</v>
      </c>
      <c r="AL57" s="49">
        <f t="shared" si="3"/>
        <v>638558.76</v>
      </c>
      <c r="AM57" s="37">
        <f t="shared" si="4"/>
        <v>1166963.1800000002</v>
      </c>
      <c r="AN57" s="41">
        <f t="shared" si="5"/>
        <v>1266739.9200000002</v>
      </c>
      <c r="AO57" s="56">
        <f t="shared" si="6"/>
        <v>-99776.739999999991</v>
      </c>
    </row>
    <row r="58" spans="1:41">
      <c r="A58" t="s">
        <v>1274</v>
      </c>
      <c r="B58" t="s">
        <v>1275</v>
      </c>
      <c r="C58">
        <v>2440</v>
      </c>
      <c r="D58" t="s">
        <v>1280</v>
      </c>
      <c r="E58" t="s">
        <v>1280</v>
      </c>
      <c r="F58" s="38">
        <v>739546.68</v>
      </c>
      <c r="G58" s="38">
        <v>30000</v>
      </c>
      <c r="H58" s="38">
        <v>45044.41</v>
      </c>
      <c r="I58" s="137">
        <v>139629.39000000001</v>
      </c>
      <c r="J58" s="137">
        <v>158253.38</v>
      </c>
      <c r="N58" s="62">
        <v>158884.95000000001</v>
      </c>
      <c r="P58" s="62">
        <v>72000</v>
      </c>
      <c r="S58" s="137">
        <v>452086.8</v>
      </c>
      <c r="T58" s="137">
        <v>566631.65</v>
      </c>
      <c r="W58" s="35">
        <v>483607.38</v>
      </c>
      <c r="Y58" s="35">
        <v>1483.77</v>
      </c>
      <c r="AA58" s="35">
        <v>670446</v>
      </c>
      <c r="AB58" s="35">
        <v>4000</v>
      </c>
      <c r="AC58" s="39">
        <v>690246</v>
      </c>
      <c r="AD58" s="39">
        <v>24000</v>
      </c>
      <c r="AE58" s="39">
        <v>28140</v>
      </c>
      <c r="AF58" s="39">
        <v>505892.12</v>
      </c>
      <c r="AG58" s="39">
        <v>48388.57</v>
      </c>
      <c r="AJ58" s="38">
        <f t="shared" si="1"/>
        <v>814591.09000000008</v>
      </c>
      <c r="AK58" s="62">
        <f t="shared" si="2"/>
        <v>230884.95</v>
      </c>
      <c r="AL58" s="49">
        <f t="shared" si="3"/>
        <v>583706.14000000013</v>
      </c>
      <c r="AM58" s="37">
        <f t="shared" si="4"/>
        <v>1159537.1499999999</v>
      </c>
      <c r="AN58" s="41">
        <f t="shared" si="5"/>
        <v>1296666.6900000002</v>
      </c>
      <c r="AO58" s="56">
        <f t="shared" si="6"/>
        <v>-137129.54000000027</v>
      </c>
    </row>
    <row r="59" spans="1:41">
      <c r="A59" t="s">
        <v>1274</v>
      </c>
      <c r="B59" t="s">
        <v>1275</v>
      </c>
      <c r="C59">
        <v>1389</v>
      </c>
      <c r="D59" t="s">
        <v>1281</v>
      </c>
      <c r="E59" t="s">
        <v>1281</v>
      </c>
      <c r="F59" s="38">
        <v>312106.09000000003</v>
      </c>
      <c r="G59" s="38">
        <v>0</v>
      </c>
      <c r="H59" s="38">
        <v>30103.03</v>
      </c>
      <c r="I59" s="137">
        <v>503651.4</v>
      </c>
      <c r="J59" s="137">
        <v>116995.43</v>
      </c>
      <c r="N59" s="62">
        <v>18330</v>
      </c>
      <c r="P59" s="62">
        <v>20400</v>
      </c>
      <c r="S59" s="137">
        <v>-828989.77</v>
      </c>
      <c r="T59" s="137">
        <v>1787234.17</v>
      </c>
      <c r="W59" s="35">
        <v>435297.92</v>
      </c>
      <c r="X59" s="35">
        <v>93980</v>
      </c>
      <c r="Y59" s="35">
        <v>263.22000000000003</v>
      </c>
      <c r="AA59" s="35">
        <v>600750</v>
      </c>
      <c r="AB59" s="35">
        <v>24000</v>
      </c>
      <c r="AC59" s="39">
        <v>666048</v>
      </c>
      <c r="AE59" s="39">
        <v>25302</v>
      </c>
      <c r="AF59" s="39">
        <v>331877.40999999997</v>
      </c>
      <c r="AG59" s="39">
        <v>165182.18</v>
      </c>
      <c r="AJ59" s="38">
        <f t="shared" si="1"/>
        <v>342209.12</v>
      </c>
      <c r="AK59" s="62">
        <f t="shared" si="2"/>
        <v>38730</v>
      </c>
      <c r="AL59" s="49">
        <f t="shared" si="3"/>
        <v>303479.12</v>
      </c>
      <c r="AM59" s="37">
        <f t="shared" si="4"/>
        <v>1154291.1399999999</v>
      </c>
      <c r="AN59" s="41">
        <f t="shared" si="5"/>
        <v>1188409.5899999999</v>
      </c>
      <c r="AO59" s="56">
        <f t="shared" si="6"/>
        <v>-34118.449999999953</v>
      </c>
    </row>
    <row r="60" spans="1:41">
      <c r="A60" t="s">
        <v>1274</v>
      </c>
      <c r="B60" t="s">
        <v>1275</v>
      </c>
      <c r="C60">
        <v>2510</v>
      </c>
      <c r="D60" t="s">
        <v>1282</v>
      </c>
      <c r="E60" t="s">
        <v>1282</v>
      </c>
      <c r="F60" s="38">
        <v>559276.07999999996</v>
      </c>
      <c r="G60" s="38">
        <v>0</v>
      </c>
      <c r="H60" s="38">
        <v>45624.959999999999</v>
      </c>
      <c r="I60" s="137">
        <v>2391527.54</v>
      </c>
      <c r="J60" s="137">
        <v>141321.74</v>
      </c>
      <c r="N60" s="62">
        <v>19062</v>
      </c>
      <c r="P60" s="62">
        <v>0</v>
      </c>
      <c r="S60" s="137">
        <v>-736299.24</v>
      </c>
      <c r="T60" s="137">
        <v>3909726.18</v>
      </c>
      <c r="W60" s="35">
        <v>469412.96</v>
      </c>
      <c r="X60" s="35">
        <v>163605</v>
      </c>
      <c r="Y60" s="35">
        <v>710.05</v>
      </c>
      <c r="AA60" s="35">
        <v>795150</v>
      </c>
      <c r="AB60" s="35">
        <v>4000</v>
      </c>
      <c r="AC60" s="39">
        <v>860446</v>
      </c>
      <c r="AD60" s="39">
        <v>3500</v>
      </c>
      <c r="AE60" s="39">
        <v>26516</v>
      </c>
      <c r="AF60" s="39">
        <v>391706.32</v>
      </c>
      <c r="AG60" s="39">
        <v>195448.31</v>
      </c>
      <c r="AI60" s="39">
        <v>10000</v>
      </c>
      <c r="AJ60" s="38">
        <f t="shared" si="1"/>
        <v>604901.03999999992</v>
      </c>
      <c r="AK60" s="62">
        <f t="shared" si="2"/>
        <v>19062</v>
      </c>
      <c r="AL60" s="49">
        <f t="shared" si="3"/>
        <v>585839.03999999992</v>
      </c>
      <c r="AM60" s="37">
        <f t="shared" si="4"/>
        <v>1432878.01</v>
      </c>
      <c r="AN60" s="41">
        <f t="shared" si="5"/>
        <v>1487616.6300000001</v>
      </c>
      <c r="AO60" s="56">
        <f t="shared" si="6"/>
        <v>-54738.620000000112</v>
      </c>
    </row>
    <row r="61" spans="1:41" ht="15.75" customHeight="1">
      <c r="A61" t="s">
        <v>1274</v>
      </c>
      <c r="B61" t="s">
        <v>1275</v>
      </c>
      <c r="C61">
        <v>2815</v>
      </c>
      <c r="D61" t="s">
        <v>1283</v>
      </c>
      <c r="E61" t="s">
        <v>1283</v>
      </c>
      <c r="F61" s="38">
        <v>453180.84</v>
      </c>
      <c r="G61" s="38">
        <v>30000</v>
      </c>
      <c r="H61" s="38">
        <v>107754.09</v>
      </c>
      <c r="I61" s="137">
        <v>298546.03000000003</v>
      </c>
      <c r="J61" s="137">
        <v>273206.78999999998</v>
      </c>
      <c r="N61" s="62">
        <v>19858.04</v>
      </c>
      <c r="P61" s="62">
        <v>0</v>
      </c>
      <c r="S61" s="137">
        <v>-1288639.96</v>
      </c>
      <c r="T61" s="137">
        <v>2469567.41</v>
      </c>
      <c r="W61" s="35">
        <v>413958.59</v>
      </c>
      <c r="X61" s="35">
        <v>101280</v>
      </c>
      <c r="Y61" s="35">
        <v>871.77</v>
      </c>
      <c r="AA61" s="35">
        <v>574980</v>
      </c>
      <c r="AB61" s="35">
        <v>4000</v>
      </c>
      <c r="AC61" s="39">
        <v>645385</v>
      </c>
      <c r="AD61" s="39">
        <v>1520</v>
      </c>
      <c r="AE61" s="39">
        <v>29663</v>
      </c>
      <c r="AF61" s="39">
        <v>327081.84000000003</v>
      </c>
      <c r="AG61" s="39">
        <v>129538.26</v>
      </c>
      <c r="AJ61" s="38">
        <f t="shared" si="1"/>
        <v>590934.93000000005</v>
      </c>
      <c r="AK61" s="62">
        <f t="shared" si="2"/>
        <v>19858.04</v>
      </c>
      <c r="AL61" s="49">
        <f t="shared" si="3"/>
        <v>571076.89</v>
      </c>
      <c r="AM61" s="37">
        <f t="shared" si="4"/>
        <v>1095090.3600000001</v>
      </c>
      <c r="AN61" s="41">
        <f t="shared" si="5"/>
        <v>1133188.1000000001</v>
      </c>
      <c r="AO61" s="56">
        <f t="shared" si="6"/>
        <v>-38097.739999999991</v>
      </c>
    </row>
    <row r="62" spans="1:41">
      <c r="A62" t="s">
        <v>1274</v>
      </c>
      <c r="B62" t="s">
        <v>1275</v>
      </c>
      <c r="C62">
        <v>1446</v>
      </c>
      <c r="D62" t="s">
        <v>1284</v>
      </c>
      <c r="E62" t="s">
        <v>1284</v>
      </c>
      <c r="F62" s="38">
        <v>537519.11</v>
      </c>
      <c r="G62" s="38">
        <v>0</v>
      </c>
      <c r="H62" s="38">
        <v>59237.33</v>
      </c>
      <c r="I62" s="137">
        <v>408034.84</v>
      </c>
      <c r="J62" s="137">
        <v>411747.92</v>
      </c>
      <c r="M62" s="62">
        <v>3000</v>
      </c>
      <c r="N62" s="62">
        <v>14131.54</v>
      </c>
      <c r="P62" s="62">
        <v>39600</v>
      </c>
      <c r="S62" s="137">
        <v>-674397.31</v>
      </c>
      <c r="T62" s="137">
        <v>2114448.44</v>
      </c>
      <c r="W62" s="35">
        <v>447963.09</v>
      </c>
      <c r="X62" s="35">
        <v>188970</v>
      </c>
      <c r="Y62" s="35">
        <v>752.17</v>
      </c>
      <c r="AA62" s="35">
        <v>434100</v>
      </c>
      <c r="AB62" s="35">
        <v>4000</v>
      </c>
      <c r="AC62" s="39">
        <v>434100</v>
      </c>
      <c r="AD62" s="39">
        <v>460</v>
      </c>
      <c r="AE62" s="39">
        <v>13837</v>
      </c>
      <c r="AF62" s="39">
        <v>523109.32</v>
      </c>
      <c r="AG62" s="39">
        <v>174522.41</v>
      </c>
      <c r="AI62" s="39">
        <v>10000</v>
      </c>
      <c r="AJ62" s="38">
        <f t="shared" si="1"/>
        <v>596756.43999999994</v>
      </c>
      <c r="AK62" s="62">
        <f t="shared" si="2"/>
        <v>56731.54</v>
      </c>
      <c r="AL62" s="49">
        <f t="shared" si="3"/>
        <v>540024.89999999991</v>
      </c>
      <c r="AM62" s="37">
        <f t="shared" si="4"/>
        <v>1075785.2600000002</v>
      </c>
      <c r="AN62" s="41">
        <f t="shared" si="5"/>
        <v>1156028.73</v>
      </c>
      <c r="AO62" s="56">
        <f t="shared" si="6"/>
        <v>-80243.469999999739</v>
      </c>
    </row>
    <row r="63" spans="1:41">
      <c r="A63" t="s">
        <v>1274</v>
      </c>
      <c r="B63" t="s">
        <v>1275</v>
      </c>
      <c r="C63">
        <v>4125</v>
      </c>
      <c r="D63" t="s">
        <v>1285</v>
      </c>
      <c r="E63" t="s">
        <v>1285</v>
      </c>
      <c r="F63" s="38">
        <v>307965.11</v>
      </c>
      <c r="G63" s="38">
        <v>0</v>
      </c>
      <c r="H63" s="38">
        <v>57575.040000000001</v>
      </c>
      <c r="I63" s="137">
        <v>1934675.02</v>
      </c>
      <c r="J63" s="137">
        <v>82388.600000000006</v>
      </c>
      <c r="N63" s="62">
        <v>19469.400000000001</v>
      </c>
      <c r="P63" s="62">
        <v>22200</v>
      </c>
      <c r="S63" s="137">
        <v>-371861.3</v>
      </c>
      <c r="T63" s="137">
        <v>2791483.6</v>
      </c>
      <c r="W63" s="35">
        <v>473979.1</v>
      </c>
      <c r="X63" s="35">
        <v>55590</v>
      </c>
      <c r="Y63" s="35">
        <v>399.45</v>
      </c>
      <c r="AA63" s="35">
        <v>944770</v>
      </c>
      <c r="AB63" s="35">
        <v>4000</v>
      </c>
      <c r="AC63" s="39">
        <v>1010069</v>
      </c>
      <c r="AE63" s="39">
        <v>25256</v>
      </c>
      <c r="AF63" s="39">
        <v>405131.91</v>
      </c>
      <c r="AG63" s="39">
        <v>116969.57</v>
      </c>
      <c r="AJ63" s="38">
        <f t="shared" si="1"/>
        <v>365540.14999999997</v>
      </c>
      <c r="AK63" s="62">
        <f t="shared" si="2"/>
        <v>41669.4</v>
      </c>
      <c r="AL63" s="49">
        <f t="shared" si="3"/>
        <v>323870.74999999994</v>
      </c>
      <c r="AM63" s="37">
        <f t="shared" si="4"/>
        <v>1478738.5499999998</v>
      </c>
      <c r="AN63" s="41">
        <f t="shared" si="5"/>
        <v>1557426.48</v>
      </c>
      <c r="AO63" s="56">
        <f t="shared" si="6"/>
        <v>-78687.930000000168</v>
      </c>
    </row>
    <row r="64" spans="1:41">
      <c r="A64" t="s">
        <v>1287</v>
      </c>
      <c r="B64" t="s">
        <v>1288</v>
      </c>
      <c r="C64">
        <v>4926</v>
      </c>
      <c r="D64" t="s">
        <v>1290</v>
      </c>
      <c r="E64" t="s">
        <v>1290</v>
      </c>
      <c r="F64" s="38">
        <v>177393.32</v>
      </c>
      <c r="G64" s="38">
        <v>0</v>
      </c>
      <c r="H64" s="38">
        <v>117715.29</v>
      </c>
      <c r="I64" s="137">
        <v>484299.34</v>
      </c>
      <c r="J64" s="137">
        <v>40807.43</v>
      </c>
      <c r="N64" s="62">
        <v>57918.69</v>
      </c>
      <c r="O64" s="62">
        <v>91440</v>
      </c>
      <c r="P64" s="62">
        <v>74326.84</v>
      </c>
      <c r="S64" s="137">
        <v>-973622.63</v>
      </c>
      <c r="T64" s="137">
        <v>1683662.57</v>
      </c>
      <c r="W64" s="35">
        <v>565623.98</v>
      </c>
      <c r="AA64" s="35">
        <v>1330185</v>
      </c>
      <c r="AB64" s="35">
        <v>112000</v>
      </c>
      <c r="AC64" s="39">
        <v>1752812</v>
      </c>
      <c r="AD64" s="39">
        <v>20860</v>
      </c>
      <c r="AF64" s="39">
        <v>271098.5</v>
      </c>
      <c r="AG64" s="39">
        <v>76548.570000000007</v>
      </c>
      <c r="AJ64" s="38">
        <f t="shared" si="1"/>
        <v>295108.61</v>
      </c>
      <c r="AK64" s="62">
        <f t="shared" si="2"/>
        <v>223685.53</v>
      </c>
      <c r="AL64" s="49">
        <f t="shared" si="3"/>
        <v>71423.079999999987</v>
      </c>
      <c r="AM64" s="37">
        <f t="shared" si="4"/>
        <v>2007808.98</v>
      </c>
      <c r="AN64" s="41">
        <f t="shared" si="5"/>
        <v>2121319.0699999998</v>
      </c>
      <c r="AO64" s="56">
        <f t="shared" si="6"/>
        <v>-113510.08999999985</v>
      </c>
    </row>
    <row r="65" spans="1:41">
      <c r="A65" t="s">
        <v>1287</v>
      </c>
      <c r="B65" t="s">
        <v>1288</v>
      </c>
      <c r="C65">
        <v>2077</v>
      </c>
      <c r="D65" t="s">
        <v>1291</v>
      </c>
      <c r="E65" t="s">
        <v>1291</v>
      </c>
      <c r="F65" s="38">
        <v>250942.94</v>
      </c>
      <c r="G65" s="38">
        <v>30000</v>
      </c>
      <c r="H65" s="38">
        <v>243087.43</v>
      </c>
      <c r="I65" s="137">
        <v>2692850.08</v>
      </c>
      <c r="J65" s="137">
        <v>239927.6</v>
      </c>
      <c r="N65" s="62">
        <v>5850</v>
      </c>
      <c r="O65" s="62">
        <v>80600</v>
      </c>
      <c r="P65" s="62">
        <v>36632.99</v>
      </c>
      <c r="S65" s="137">
        <v>2268675.61</v>
      </c>
      <c r="T65" s="137">
        <v>1188971.67</v>
      </c>
      <c r="W65" s="35">
        <v>644430.44999999995</v>
      </c>
      <c r="Y65" s="35">
        <v>455.2</v>
      </c>
      <c r="AA65" s="35">
        <v>418350</v>
      </c>
      <c r="AC65" s="39">
        <v>696809</v>
      </c>
      <c r="AE65" s="39">
        <v>24058</v>
      </c>
      <c r="AF65" s="39">
        <v>310567.07</v>
      </c>
      <c r="AG65" s="39">
        <v>155723.79999999999</v>
      </c>
      <c r="AJ65" s="38">
        <f t="shared" si="1"/>
        <v>524030.37</v>
      </c>
      <c r="AK65" s="62">
        <f t="shared" si="2"/>
        <v>123082.98999999999</v>
      </c>
      <c r="AL65" s="49">
        <f t="shared" si="3"/>
        <v>400947.38</v>
      </c>
      <c r="AM65" s="37">
        <f t="shared" si="4"/>
        <v>1063235.6499999999</v>
      </c>
      <c r="AN65" s="41">
        <f t="shared" si="5"/>
        <v>1187157.8700000001</v>
      </c>
      <c r="AO65" s="56">
        <f t="shared" si="6"/>
        <v>-123922.2200000002</v>
      </c>
    </row>
    <row r="66" spans="1:41">
      <c r="A66" t="s">
        <v>1287</v>
      </c>
      <c r="B66" t="s">
        <v>1288</v>
      </c>
      <c r="C66">
        <v>1722</v>
      </c>
      <c r="D66" t="s">
        <v>1292</v>
      </c>
      <c r="E66" t="s">
        <v>1292</v>
      </c>
      <c r="F66" s="38">
        <v>569168.43000000005</v>
      </c>
      <c r="G66" s="38">
        <v>0</v>
      </c>
      <c r="H66" s="38">
        <v>26829.51</v>
      </c>
      <c r="I66" s="137">
        <v>154918.88</v>
      </c>
      <c r="J66" s="137">
        <v>183533.69</v>
      </c>
      <c r="N66" s="62">
        <v>47080</v>
      </c>
      <c r="P66" s="62">
        <v>6558.09</v>
      </c>
      <c r="Q66" s="137">
        <v>998.87</v>
      </c>
      <c r="S66" s="137">
        <v>-1241940.19</v>
      </c>
      <c r="T66" s="137">
        <v>2121250.9300000002</v>
      </c>
      <c r="W66" s="35">
        <v>727818.43</v>
      </c>
      <c r="Y66" s="35">
        <v>15</v>
      </c>
      <c r="AA66" s="35">
        <v>726633</v>
      </c>
      <c r="AB66" s="35">
        <v>4000</v>
      </c>
      <c r="AC66" s="39">
        <v>857918</v>
      </c>
      <c r="AE66" s="39">
        <v>8600</v>
      </c>
      <c r="AF66" s="39">
        <v>484282.66</v>
      </c>
      <c r="AG66" s="39">
        <v>107162.96</v>
      </c>
      <c r="AJ66" s="38">
        <f t="shared" si="1"/>
        <v>595997.94000000006</v>
      </c>
      <c r="AK66" s="62">
        <f t="shared" si="2"/>
        <v>53638.09</v>
      </c>
      <c r="AL66" s="49">
        <f t="shared" si="3"/>
        <v>542359.85000000009</v>
      </c>
      <c r="AM66" s="37">
        <f t="shared" si="4"/>
        <v>1458466.4300000002</v>
      </c>
      <c r="AN66" s="41">
        <f t="shared" si="5"/>
        <v>1457963.6199999999</v>
      </c>
      <c r="AO66" s="56">
        <f t="shared" si="6"/>
        <v>502.81000000028871</v>
      </c>
    </row>
    <row r="67" spans="1:41">
      <c r="A67" t="s">
        <v>1287</v>
      </c>
      <c r="B67" t="s">
        <v>1288</v>
      </c>
      <c r="C67">
        <v>4601</v>
      </c>
      <c r="D67" t="s">
        <v>1293</v>
      </c>
      <c r="E67" t="s">
        <v>1293</v>
      </c>
      <c r="F67" s="38">
        <v>205124.2</v>
      </c>
      <c r="G67" s="38">
        <v>0</v>
      </c>
      <c r="H67" s="38">
        <v>43256.480000000003</v>
      </c>
      <c r="I67" s="137">
        <v>883458.24</v>
      </c>
      <c r="J67" s="137">
        <v>78100.88</v>
      </c>
      <c r="M67" s="62">
        <v>55430</v>
      </c>
      <c r="N67" s="62">
        <v>22620</v>
      </c>
      <c r="P67" s="62">
        <v>6386.73</v>
      </c>
      <c r="S67" s="137">
        <v>82587.09</v>
      </c>
      <c r="T67" s="137">
        <v>1374864.38</v>
      </c>
      <c r="W67" s="35">
        <v>675626.76</v>
      </c>
      <c r="Y67" s="35">
        <v>1314.74</v>
      </c>
      <c r="AA67" s="35">
        <v>1135685.1000000001</v>
      </c>
      <c r="AB67" s="35">
        <v>10057</v>
      </c>
      <c r="AC67" s="39">
        <v>1535132.1</v>
      </c>
      <c r="AD67" s="39">
        <v>17524</v>
      </c>
      <c r="AF67" s="39">
        <v>492335.85</v>
      </c>
      <c r="AG67" s="39">
        <v>109640.05</v>
      </c>
      <c r="AJ67" s="38">
        <f t="shared" si="1"/>
        <v>248380.68000000002</v>
      </c>
      <c r="AK67" s="62">
        <f t="shared" si="2"/>
        <v>84436.73</v>
      </c>
      <c r="AL67" s="49">
        <f t="shared" si="3"/>
        <v>163943.95000000001</v>
      </c>
      <c r="AM67" s="37">
        <f t="shared" si="4"/>
        <v>1822683.6</v>
      </c>
      <c r="AN67" s="41">
        <f t="shared" si="5"/>
        <v>2154632</v>
      </c>
      <c r="AO67" s="56">
        <f t="shared" si="6"/>
        <v>-331948.39999999991</v>
      </c>
    </row>
    <row r="68" spans="1:41">
      <c r="A68" t="s">
        <v>1287</v>
      </c>
      <c r="B68" t="s">
        <v>1288</v>
      </c>
      <c r="C68">
        <v>3977</v>
      </c>
      <c r="D68" t="s">
        <v>1294</v>
      </c>
      <c r="E68" t="s">
        <v>1294</v>
      </c>
      <c r="F68" s="38">
        <v>748012.41</v>
      </c>
      <c r="G68" s="38">
        <v>0</v>
      </c>
      <c r="H68" s="38">
        <v>45710.239999999998</v>
      </c>
      <c r="I68" s="137">
        <v>145257.81</v>
      </c>
      <c r="J68" s="137">
        <v>168475.33</v>
      </c>
      <c r="M68" s="62">
        <v>8450</v>
      </c>
      <c r="N68" s="62">
        <v>84350</v>
      </c>
      <c r="O68" s="62">
        <v>380700</v>
      </c>
      <c r="P68" s="62">
        <v>1455.8</v>
      </c>
      <c r="S68" s="137">
        <v>-1837448.4</v>
      </c>
      <c r="T68" s="137">
        <v>2680574.06</v>
      </c>
      <c r="W68" s="35">
        <v>702112.25</v>
      </c>
      <c r="X68" s="35">
        <v>50400</v>
      </c>
      <c r="Y68" s="35">
        <v>1541.77</v>
      </c>
      <c r="AA68" s="35">
        <v>1625842.5</v>
      </c>
      <c r="AB68" s="35">
        <v>27000</v>
      </c>
      <c r="AC68" s="39">
        <v>2052712.5</v>
      </c>
      <c r="AE68" s="39">
        <v>44168</v>
      </c>
      <c r="AF68" s="39">
        <v>364247.79</v>
      </c>
      <c r="AG68" s="39">
        <v>156393.9</v>
      </c>
      <c r="AJ68" s="38">
        <f t="shared" si="1"/>
        <v>793722.65</v>
      </c>
      <c r="AK68" s="62">
        <f t="shared" si="2"/>
        <v>474955.8</v>
      </c>
      <c r="AL68" s="49">
        <f t="shared" si="3"/>
        <v>318766.85000000003</v>
      </c>
      <c r="AM68" s="37">
        <f t="shared" si="4"/>
        <v>2406896.52</v>
      </c>
      <c r="AN68" s="41">
        <f t="shared" si="5"/>
        <v>2617522.19</v>
      </c>
      <c r="AO68" s="56">
        <f t="shared" si="6"/>
        <v>-210625.66999999993</v>
      </c>
    </row>
    <row r="69" spans="1:41">
      <c r="A69" t="s">
        <v>1287</v>
      </c>
      <c r="B69" t="s">
        <v>1288</v>
      </c>
      <c r="C69">
        <v>2317</v>
      </c>
      <c r="D69" t="s">
        <v>1295</v>
      </c>
      <c r="E69" t="s">
        <v>1295</v>
      </c>
      <c r="F69" s="38">
        <v>525635.96</v>
      </c>
      <c r="G69" s="38">
        <v>5000</v>
      </c>
      <c r="H69" s="38">
        <v>146977.25</v>
      </c>
      <c r="I69" s="137">
        <v>321721.8</v>
      </c>
      <c r="J69" s="137">
        <v>51769.05</v>
      </c>
      <c r="N69" s="62">
        <v>15350</v>
      </c>
      <c r="P69" s="62">
        <v>7413.18</v>
      </c>
      <c r="Q69" s="137">
        <v>5000</v>
      </c>
      <c r="S69" s="137">
        <v>-1068109.8899999999</v>
      </c>
      <c r="T69" s="137">
        <v>2191965</v>
      </c>
      <c r="W69" s="35">
        <v>584990.22</v>
      </c>
      <c r="X69" s="35">
        <v>20900</v>
      </c>
      <c r="Y69" s="35">
        <v>1101.25</v>
      </c>
      <c r="AA69" s="35">
        <v>384500</v>
      </c>
      <c r="AB69" s="35">
        <v>310002</v>
      </c>
      <c r="AC69" s="39">
        <v>1023639</v>
      </c>
      <c r="AD69" s="39">
        <v>29034</v>
      </c>
      <c r="AF69" s="39">
        <v>229716.55</v>
      </c>
      <c r="AG69" s="39">
        <v>119618.15</v>
      </c>
      <c r="AJ69" s="38">
        <f t="shared" ref="AJ69:AJ132" si="7">SUM(F69:H69)</f>
        <v>677613.21</v>
      </c>
      <c r="AK69" s="62">
        <f t="shared" ref="AK69:AK132" si="8">SUM(M69:P69)</f>
        <v>22763.18</v>
      </c>
      <c r="AL69" s="49">
        <f t="shared" ref="AL69:AL132" si="9">AJ69-AK69</f>
        <v>654850.02999999991</v>
      </c>
      <c r="AM69" s="37">
        <f t="shared" ref="AM69:AM132" si="10">SUM(U69:AB69)</f>
        <v>1301493.47</v>
      </c>
      <c r="AN69" s="41">
        <f t="shared" ref="AN69:AN132" si="11">SUM(AC69:AI69)</f>
        <v>1402007.7</v>
      </c>
      <c r="AO69" s="56">
        <f t="shared" ref="AO69:AO132" si="12">AM69-AN69</f>
        <v>-100514.22999999998</v>
      </c>
    </row>
    <row r="70" spans="1:41">
      <c r="A70" t="s">
        <v>1287</v>
      </c>
      <c r="B70" t="s">
        <v>1288</v>
      </c>
      <c r="C70">
        <v>2733</v>
      </c>
      <c r="D70" t="s">
        <v>1296</v>
      </c>
      <c r="E70" t="s">
        <v>1296</v>
      </c>
      <c r="F70" s="38">
        <v>408562.92</v>
      </c>
      <c r="G70" s="38">
        <v>0</v>
      </c>
      <c r="H70" s="38">
        <v>80667.25</v>
      </c>
      <c r="I70" s="137">
        <v>71722.880000000005</v>
      </c>
      <c r="J70" s="137">
        <v>392715.45</v>
      </c>
      <c r="N70" s="62">
        <v>5850</v>
      </c>
      <c r="P70" s="62">
        <v>19025.52</v>
      </c>
      <c r="S70" s="137">
        <v>-500512.88</v>
      </c>
      <c r="T70" s="137">
        <v>1298941.3500000001</v>
      </c>
      <c r="W70" s="35">
        <v>883910.42</v>
      </c>
      <c r="X70" s="35">
        <v>15705</v>
      </c>
      <c r="AA70" s="35">
        <v>1162582.8999999999</v>
      </c>
      <c r="AB70" s="35">
        <v>43800</v>
      </c>
      <c r="AC70" s="39">
        <v>1440505.9</v>
      </c>
      <c r="AD70" s="39">
        <v>3500</v>
      </c>
      <c r="AE70" s="39">
        <v>18751</v>
      </c>
      <c r="AF70" s="39">
        <v>432065.38</v>
      </c>
      <c r="AG70" s="39">
        <v>80811.53</v>
      </c>
      <c r="AJ70" s="38">
        <f t="shared" si="7"/>
        <v>489230.17</v>
      </c>
      <c r="AK70" s="62">
        <f t="shared" si="8"/>
        <v>24875.52</v>
      </c>
      <c r="AL70" s="49">
        <f t="shared" si="9"/>
        <v>464354.64999999997</v>
      </c>
      <c r="AM70" s="37">
        <f t="shared" si="10"/>
        <v>2105998.3199999998</v>
      </c>
      <c r="AN70" s="41">
        <f t="shared" si="11"/>
        <v>1975633.8099999998</v>
      </c>
      <c r="AO70" s="56">
        <f t="shared" si="12"/>
        <v>130364.51000000001</v>
      </c>
    </row>
    <row r="71" spans="1:41">
      <c r="A71" t="s">
        <v>1287</v>
      </c>
      <c r="B71" t="s">
        <v>1288</v>
      </c>
      <c r="C71">
        <v>5014</v>
      </c>
      <c r="D71" t="s">
        <v>1297</v>
      </c>
      <c r="E71" t="s">
        <v>1297</v>
      </c>
      <c r="F71" s="38">
        <v>345281.79</v>
      </c>
      <c r="G71" s="38">
        <v>0</v>
      </c>
      <c r="H71" s="38">
        <v>82925.03</v>
      </c>
      <c r="I71" s="137">
        <v>587309.06000000006</v>
      </c>
      <c r="J71" s="137">
        <v>168058.72</v>
      </c>
      <c r="N71" s="62">
        <v>65250</v>
      </c>
      <c r="P71" s="62">
        <v>3075</v>
      </c>
      <c r="S71" s="137">
        <v>-610626.06000000006</v>
      </c>
      <c r="T71" s="137">
        <v>1726865.73</v>
      </c>
      <c r="W71" s="35">
        <v>926051.83</v>
      </c>
      <c r="X71" s="35">
        <v>210000</v>
      </c>
      <c r="Y71" s="35">
        <v>2245.5</v>
      </c>
      <c r="AA71" s="35">
        <v>502672.5</v>
      </c>
      <c r="AC71" s="39">
        <v>904048.5</v>
      </c>
      <c r="AE71" s="39">
        <v>16954</v>
      </c>
      <c r="AF71" s="39">
        <v>597371.76</v>
      </c>
      <c r="AG71" s="39">
        <v>123585.64</v>
      </c>
      <c r="AJ71" s="38">
        <f t="shared" si="7"/>
        <v>428206.81999999995</v>
      </c>
      <c r="AK71" s="62">
        <f t="shared" si="8"/>
        <v>68325</v>
      </c>
      <c r="AL71" s="49">
        <f t="shared" si="9"/>
        <v>359881.81999999995</v>
      </c>
      <c r="AM71" s="37">
        <f t="shared" si="10"/>
        <v>1640969.83</v>
      </c>
      <c r="AN71" s="41">
        <f t="shared" si="11"/>
        <v>1641959.9</v>
      </c>
      <c r="AO71" s="56">
        <f t="shared" si="12"/>
        <v>-990.06999999983236</v>
      </c>
    </row>
    <row r="72" spans="1:41">
      <c r="A72" t="s">
        <v>1287</v>
      </c>
      <c r="B72" t="s">
        <v>1288</v>
      </c>
      <c r="C72">
        <v>4306</v>
      </c>
      <c r="D72" t="s">
        <v>1298</v>
      </c>
      <c r="E72" t="s">
        <v>1298</v>
      </c>
      <c r="F72" s="38">
        <v>477441.29</v>
      </c>
      <c r="H72" s="38">
        <v>119525.38</v>
      </c>
      <c r="I72" s="137">
        <v>478463.7</v>
      </c>
      <c r="J72" s="137">
        <v>211126.73</v>
      </c>
      <c r="O72" s="62">
        <v>164000</v>
      </c>
      <c r="P72" s="62">
        <v>797.62</v>
      </c>
      <c r="S72" s="137">
        <v>-24002.55</v>
      </c>
      <c r="T72" s="137">
        <v>1340923.19</v>
      </c>
      <c r="W72" s="35">
        <v>673188.73</v>
      </c>
      <c r="AA72" s="35">
        <v>1288514.5</v>
      </c>
      <c r="AC72" s="39">
        <v>1713798.5</v>
      </c>
      <c r="AD72" s="39">
        <v>16493.5</v>
      </c>
      <c r="AF72" s="39">
        <v>305577.34000000003</v>
      </c>
      <c r="AG72" s="39">
        <v>120995.05</v>
      </c>
      <c r="AJ72" s="38">
        <f t="shared" si="7"/>
        <v>596966.66999999993</v>
      </c>
      <c r="AK72" s="62">
        <f t="shared" si="8"/>
        <v>164797.62</v>
      </c>
      <c r="AL72" s="49">
        <f t="shared" si="9"/>
        <v>432169.04999999993</v>
      </c>
      <c r="AM72" s="37">
        <f t="shared" si="10"/>
        <v>1961703.23</v>
      </c>
      <c r="AN72" s="41">
        <f t="shared" si="11"/>
        <v>2156864.39</v>
      </c>
      <c r="AO72" s="56">
        <f t="shared" si="12"/>
        <v>-195161.16000000015</v>
      </c>
    </row>
    <row r="73" spans="1:41">
      <c r="A73" t="s">
        <v>1287</v>
      </c>
      <c r="B73" t="s">
        <v>1288</v>
      </c>
      <c r="C73">
        <v>3182</v>
      </c>
      <c r="D73" t="s">
        <v>1299</v>
      </c>
      <c r="E73" t="s">
        <v>1299</v>
      </c>
      <c r="F73" s="38">
        <v>614521.15</v>
      </c>
      <c r="G73" s="38">
        <v>0</v>
      </c>
      <c r="H73" s="38">
        <v>67113.070000000007</v>
      </c>
      <c r="I73" s="137">
        <v>715379.88</v>
      </c>
      <c r="J73" s="137">
        <v>88311.6</v>
      </c>
      <c r="N73" s="62">
        <v>59950</v>
      </c>
      <c r="O73" s="62">
        <v>210850</v>
      </c>
      <c r="P73" s="62">
        <v>30633</v>
      </c>
      <c r="R73" s="137">
        <v>-333309.95</v>
      </c>
      <c r="S73" s="137">
        <v>230000</v>
      </c>
      <c r="T73" s="137">
        <v>1529202.14</v>
      </c>
      <c r="W73" s="35">
        <v>355364.5</v>
      </c>
      <c r="X73" s="35">
        <v>89810</v>
      </c>
      <c r="Y73" s="35">
        <v>2314.89</v>
      </c>
      <c r="AA73" s="35">
        <v>1089329.7</v>
      </c>
      <c r="AC73" s="39">
        <v>1399310.7</v>
      </c>
      <c r="AD73" s="39">
        <v>18120</v>
      </c>
      <c r="AF73" s="39">
        <v>235998.81</v>
      </c>
      <c r="AG73" s="39">
        <v>125389.07</v>
      </c>
      <c r="AJ73" s="38">
        <f t="shared" si="7"/>
        <v>681634.22</v>
      </c>
      <c r="AK73" s="62">
        <f t="shared" si="8"/>
        <v>301433</v>
      </c>
      <c r="AL73" s="49">
        <f t="shared" si="9"/>
        <v>380201.22</v>
      </c>
      <c r="AM73" s="37">
        <f t="shared" si="10"/>
        <v>1536819.0899999999</v>
      </c>
      <c r="AN73" s="41">
        <f t="shared" si="11"/>
        <v>1778818.58</v>
      </c>
      <c r="AO73" s="56">
        <f t="shared" si="12"/>
        <v>-241999.49000000022</v>
      </c>
    </row>
    <row r="74" spans="1:41">
      <c r="A74" t="s">
        <v>1287</v>
      </c>
      <c r="B74" t="s">
        <v>1288</v>
      </c>
      <c r="C74">
        <v>1643</v>
      </c>
      <c r="D74" t="s">
        <v>1300</v>
      </c>
      <c r="E74" t="s">
        <v>1300</v>
      </c>
      <c r="F74" s="38">
        <v>489294.12</v>
      </c>
      <c r="G74" s="38">
        <v>0</v>
      </c>
      <c r="H74" s="38">
        <v>47473.79</v>
      </c>
      <c r="I74" s="137">
        <v>1047583.34</v>
      </c>
      <c r="J74" s="137">
        <v>241586.89</v>
      </c>
      <c r="N74" s="62">
        <v>5490</v>
      </c>
      <c r="P74" s="62">
        <v>71864</v>
      </c>
      <c r="S74" s="137">
        <v>1568868.55</v>
      </c>
      <c r="T74" s="137">
        <v>464694.52</v>
      </c>
      <c r="W74" s="35">
        <v>332405.78999999998</v>
      </c>
      <c r="X74" s="35">
        <v>55450</v>
      </c>
      <c r="Y74" s="35">
        <v>804.81</v>
      </c>
      <c r="AA74" s="35">
        <v>756579</v>
      </c>
      <c r="AB74" s="35">
        <v>25400</v>
      </c>
      <c r="AC74" s="39">
        <v>1019803</v>
      </c>
      <c r="AD74" s="39">
        <v>16289</v>
      </c>
      <c r="AF74" s="39">
        <v>300931.03000000003</v>
      </c>
      <c r="AG74" s="39">
        <v>118595.5</v>
      </c>
      <c r="AJ74" s="38">
        <f t="shared" si="7"/>
        <v>536767.91</v>
      </c>
      <c r="AK74" s="62">
        <f t="shared" si="8"/>
        <v>77354</v>
      </c>
      <c r="AL74" s="49">
        <f t="shared" si="9"/>
        <v>459413.91000000003</v>
      </c>
      <c r="AM74" s="37">
        <f t="shared" si="10"/>
        <v>1170639.6000000001</v>
      </c>
      <c r="AN74" s="41">
        <f t="shared" si="11"/>
        <v>1455618.53</v>
      </c>
      <c r="AO74" s="56">
        <f t="shared" si="12"/>
        <v>-284978.92999999993</v>
      </c>
    </row>
    <row r="75" spans="1:41">
      <c r="A75" t="s">
        <v>1287</v>
      </c>
      <c r="B75" t="s">
        <v>1288</v>
      </c>
      <c r="C75">
        <v>4314</v>
      </c>
      <c r="D75" t="s">
        <v>1301</v>
      </c>
      <c r="E75" t="s">
        <v>1301</v>
      </c>
      <c r="F75" s="38">
        <v>181906.43</v>
      </c>
      <c r="G75" s="38">
        <v>0</v>
      </c>
      <c r="H75" s="38">
        <v>281652.71999999997</v>
      </c>
      <c r="I75" s="137">
        <v>1523521.47</v>
      </c>
      <c r="J75" s="137">
        <v>350297.38</v>
      </c>
      <c r="N75" s="62">
        <v>0</v>
      </c>
      <c r="O75" s="62">
        <v>78550</v>
      </c>
      <c r="P75" s="62">
        <v>3935.19</v>
      </c>
      <c r="S75" s="137">
        <v>1936984.52</v>
      </c>
      <c r="T75" s="137">
        <v>961521.58</v>
      </c>
      <c r="W75" s="35">
        <v>528579.38</v>
      </c>
      <c r="X75" s="35">
        <v>87530</v>
      </c>
      <c r="Y75" s="35">
        <v>846.82</v>
      </c>
      <c r="AA75" s="35">
        <v>506169.5</v>
      </c>
      <c r="AB75" s="35">
        <v>45600</v>
      </c>
      <c r="AC75" s="39">
        <v>1115069.5</v>
      </c>
      <c r="AD75" s="39">
        <v>21508</v>
      </c>
      <c r="AF75" s="39">
        <v>415557.75</v>
      </c>
      <c r="AG75" s="39">
        <v>260203.74</v>
      </c>
      <c r="AJ75" s="38">
        <f t="shared" si="7"/>
        <v>463559.14999999997</v>
      </c>
      <c r="AK75" s="62">
        <f t="shared" si="8"/>
        <v>82485.19</v>
      </c>
      <c r="AL75" s="49">
        <f t="shared" si="9"/>
        <v>381073.95999999996</v>
      </c>
      <c r="AM75" s="37">
        <f t="shared" si="10"/>
        <v>1168725.7</v>
      </c>
      <c r="AN75" s="41">
        <f t="shared" si="11"/>
        <v>1812338.99</v>
      </c>
      <c r="AO75" s="56">
        <f t="shared" si="12"/>
        <v>-643613.29</v>
      </c>
    </row>
    <row r="76" spans="1:41">
      <c r="A76" t="s">
        <v>1287</v>
      </c>
      <c r="B76" t="s">
        <v>1288</v>
      </c>
      <c r="C76">
        <v>4173</v>
      </c>
      <c r="D76" t="s">
        <v>1302</v>
      </c>
      <c r="E76" t="s">
        <v>1302</v>
      </c>
      <c r="F76" s="38">
        <v>358442.56</v>
      </c>
      <c r="G76" s="38">
        <v>0</v>
      </c>
      <c r="H76" s="38">
        <v>118640.22</v>
      </c>
      <c r="I76" s="137">
        <v>1637302.55</v>
      </c>
      <c r="J76" s="137">
        <v>415074.33</v>
      </c>
      <c r="N76" s="62">
        <v>73550</v>
      </c>
      <c r="O76" s="62">
        <v>0</v>
      </c>
      <c r="P76" s="62">
        <v>1777.76</v>
      </c>
      <c r="S76" s="137">
        <v>368786.71</v>
      </c>
      <c r="T76" s="137">
        <v>2317512.06</v>
      </c>
      <c r="W76" s="35">
        <v>621537.81999999995</v>
      </c>
      <c r="Y76" s="35">
        <v>956.4</v>
      </c>
      <c r="AA76" s="35">
        <v>790270.5</v>
      </c>
      <c r="AB76" s="35">
        <v>13500</v>
      </c>
      <c r="AC76" s="39">
        <v>1228966.5</v>
      </c>
      <c r="AD76" s="39">
        <v>7000</v>
      </c>
      <c r="AE76" s="39">
        <v>7704</v>
      </c>
      <c r="AF76" s="39">
        <v>268312.34000000003</v>
      </c>
      <c r="AG76" s="39">
        <v>146448.75</v>
      </c>
      <c r="AJ76" s="38">
        <f t="shared" si="7"/>
        <v>477082.78</v>
      </c>
      <c r="AK76" s="62">
        <f t="shared" si="8"/>
        <v>75327.759999999995</v>
      </c>
      <c r="AL76" s="49">
        <f t="shared" si="9"/>
        <v>401755.02</v>
      </c>
      <c r="AM76" s="37">
        <f t="shared" si="10"/>
        <v>1426264.72</v>
      </c>
      <c r="AN76" s="41">
        <f t="shared" si="11"/>
        <v>1658431.59</v>
      </c>
      <c r="AO76" s="56">
        <f t="shared" si="12"/>
        <v>-232166.87000000011</v>
      </c>
    </row>
    <row r="77" spans="1:41">
      <c r="A77" t="s">
        <v>1287</v>
      </c>
      <c r="B77" t="s">
        <v>1288</v>
      </c>
      <c r="C77">
        <v>3211</v>
      </c>
      <c r="D77" t="s">
        <v>1303</v>
      </c>
      <c r="E77" t="s">
        <v>1303</v>
      </c>
      <c r="F77" s="38">
        <v>272874.09000000003</v>
      </c>
      <c r="G77" s="38">
        <v>0</v>
      </c>
      <c r="H77" s="38">
        <v>36398.980000000003</v>
      </c>
      <c r="I77" s="137">
        <v>942052.71</v>
      </c>
      <c r="J77" s="137">
        <v>219804.31</v>
      </c>
      <c r="N77" s="62">
        <v>11689.18</v>
      </c>
      <c r="O77" s="62">
        <v>128410</v>
      </c>
      <c r="P77" s="62">
        <v>209340.08</v>
      </c>
      <c r="S77" s="137">
        <v>-785012.1</v>
      </c>
      <c r="T77" s="137">
        <v>2233839.69</v>
      </c>
      <c r="W77" s="35">
        <v>747667.27</v>
      </c>
      <c r="Y77" s="35">
        <v>576.32000000000005</v>
      </c>
      <c r="AA77" s="35">
        <v>675173</v>
      </c>
      <c r="AB77" s="35">
        <v>59900</v>
      </c>
      <c r="AC77" s="39">
        <v>1127333</v>
      </c>
      <c r="AD77" s="39">
        <v>86064</v>
      </c>
      <c r="AF77" s="39">
        <v>387456.89</v>
      </c>
      <c r="AG77" s="39">
        <v>209599.46</v>
      </c>
      <c r="AJ77" s="38">
        <f t="shared" si="7"/>
        <v>309273.07</v>
      </c>
      <c r="AK77" s="62">
        <f t="shared" si="8"/>
        <v>349439.26</v>
      </c>
      <c r="AL77" s="49">
        <f t="shared" si="9"/>
        <v>-40166.19</v>
      </c>
      <c r="AM77" s="37">
        <f t="shared" si="10"/>
        <v>1483316.5899999999</v>
      </c>
      <c r="AN77" s="41">
        <f t="shared" si="11"/>
        <v>1810453.35</v>
      </c>
      <c r="AO77" s="56">
        <f t="shared" si="12"/>
        <v>-327136.76000000024</v>
      </c>
    </row>
    <row r="78" spans="1:41">
      <c r="A78" t="s">
        <v>1287</v>
      </c>
      <c r="B78" t="s">
        <v>1288</v>
      </c>
      <c r="C78">
        <v>2252</v>
      </c>
      <c r="D78" t="s">
        <v>1304</v>
      </c>
      <c r="E78" t="s">
        <v>1304</v>
      </c>
      <c r="F78" s="38">
        <v>534600.13</v>
      </c>
      <c r="G78" s="38">
        <v>0</v>
      </c>
      <c r="H78" s="38">
        <v>273704.59000000003</v>
      </c>
      <c r="I78" s="137">
        <v>442529.61</v>
      </c>
      <c r="J78" s="137">
        <v>391300.8</v>
      </c>
      <c r="N78" s="62">
        <v>43600</v>
      </c>
      <c r="P78" s="62">
        <v>32255.02</v>
      </c>
      <c r="S78" s="137">
        <v>-794447.94</v>
      </c>
      <c r="T78" s="137">
        <v>2560558.21</v>
      </c>
      <c r="W78" s="35">
        <v>605024.14</v>
      </c>
      <c r="Y78" s="35">
        <v>1100.2</v>
      </c>
      <c r="AA78" s="35">
        <v>870345.5</v>
      </c>
      <c r="AB78" s="35">
        <v>4000</v>
      </c>
      <c r="AC78" s="39">
        <v>1246991.5</v>
      </c>
      <c r="AD78" s="39">
        <v>5000</v>
      </c>
      <c r="AE78" s="39">
        <v>4420</v>
      </c>
      <c r="AF78" s="39">
        <v>316644.28000000003</v>
      </c>
      <c r="AG78" s="39">
        <v>107196.13</v>
      </c>
      <c r="AI78" s="39">
        <v>48.09</v>
      </c>
      <c r="AJ78" s="38">
        <f t="shared" si="7"/>
        <v>808304.72</v>
      </c>
      <c r="AK78" s="62">
        <f t="shared" si="8"/>
        <v>75855.02</v>
      </c>
      <c r="AL78" s="49">
        <f t="shared" si="9"/>
        <v>732449.7</v>
      </c>
      <c r="AM78" s="37">
        <f t="shared" si="10"/>
        <v>1480469.8399999999</v>
      </c>
      <c r="AN78" s="41">
        <f t="shared" si="11"/>
        <v>1680300.0000000002</v>
      </c>
      <c r="AO78" s="56">
        <f t="shared" si="12"/>
        <v>-199830.16000000038</v>
      </c>
    </row>
    <row r="79" spans="1:41">
      <c r="A79" t="s">
        <v>1306</v>
      </c>
      <c r="B79" t="s">
        <v>1307</v>
      </c>
      <c r="C79">
        <v>3333</v>
      </c>
      <c r="D79" t="s">
        <v>1309</v>
      </c>
      <c r="E79" t="s">
        <v>1309</v>
      </c>
      <c r="F79" s="38">
        <v>480037.79</v>
      </c>
      <c r="G79" s="38">
        <v>0</v>
      </c>
      <c r="H79" s="38">
        <v>30383.51</v>
      </c>
      <c r="I79" s="137">
        <v>436222.34</v>
      </c>
      <c r="J79" s="137">
        <v>426630.18</v>
      </c>
      <c r="N79" s="62">
        <v>26998.75</v>
      </c>
      <c r="P79" s="62">
        <v>59639.8</v>
      </c>
      <c r="R79" s="137">
        <v>-444266.54</v>
      </c>
      <c r="S79" s="137">
        <v>-854496.81</v>
      </c>
      <c r="T79" s="137">
        <v>2676550.63</v>
      </c>
      <c r="W79" s="35">
        <v>475823.78</v>
      </c>
      <c r="Y79" s="35">
        <v>1158.93</v>
      </c>
      <c r="AA79" s="35">
        <v>1353755</v>
      </c>
      <c r="AC79" s="39">
        <v>1437042</v>
      </c>
      <c r="AE79" s="39">
        <v>16980</v>
      </c>
      <c r="AF79" s="39">
        <v>335982.61</v>
      </c>
      <c r="AG79" s="39">
        <v>131885.10999999999</v>
      </c>
      <c r="AJ79" s="38">
        <f t="shared" si="7"/>
        <v>510421.3</v>
      </c>
      <c r="AK79" s="62">
        <f t="shared" si="8"/>
        <v>86638.55</v>
      </c>
      <c r="AL79" s="49">
        <f t="shared" si="9"/>
        <v>423782.75</v>
      </c>
      <c r="AM79" s="37">
        <f t="shared" si="10"/>
        <v>1830737.71</v>
      </c>
      <c r="AN79" s="41">
        <f t="shared" si="11"/>
        <v>1921889.7199999997</v>
      </c>
      <c r="AO79" s="56">
        <f t="shared" si="12"/>
        <v>-91152.009999999776</v>
      </c>
    </row>
    <row r="80" spans="1:41">
      <c r="A80" t="s">
        <v>1306</v>
      </c>
      <c r="B80" t="s">
        <v>1307</v>
      </c>
      <c r="C80">
        <v>2136</v>
      </c>
      <c r="D80" t="s">
        <v>1310</v>
      </c>
      <c r="E80" t="s">
        <v>1310</v>
      </c>
      <c r="F80" s="38">
        <v>253259.11</v>
      </c>
      <c r="G80" s="38">
        <v>0</v>
      </c>
      <c r="H80" s="38">
        <v>132124.26</v>
      </c>
      <c r="I80" s="137">
        <v>350204.06</v>
      </c>
      <c r="J80" s="137">
        <v>194180.09</v>
      </c>
      <c r="N80" s="62">
        <v>10324</v>
      </c>
      <c r="O80" s="62">
        <v>169275</v>
      </c>
      <c r="P80" s="62">
        <v>0</v>
      </c>
      <c r="R80" s="137">
        <v>-385754.99</v>
      </c>
      <c r="T80" s="137">
        <v>1431387.54</v>
      </c>
      <c r="V80" s="35">
        <v>351.35</v>
      </c>
      <c r="W80" s="35">
        <v>496543.16</v>
      </c>
      <c r="Y80" s="35">
        <v>495.22</v>
      </c>
      <c r="AA80" s="35">
        <v>1028880</v>
      </c>
      <c r="AC80" s="39">
        <v>1234323</v>
      </c>
      <c r="AD80" s="39">
        <v>3500</v>
      </c>
      <c r="AE80" s="39">
        <v>8109.5</v>
      </c>
      <c r="AF80" s="39">
        <v>455961.89</v>
      </c>
      <c r="AG80" s="39">
        <v>119839.37</v>
      </c>
      <c r="AJ80" s="38">
        <f t="shared" si="7"/>
        <v>385383.37</v>
      </c>
      <c r="AK80" s="62">
        <f t="shared" si="8"/>
        <v>179599</v>
      </c>
      <c r="AL80" s="49">
        <f t="shared" si="9"/>
        <v>205784.37</v>
      </c>
      <c r="AM80" s="37">
        <f t="shared" si="10"/>
        <v>1526269.73</v>
      </c>
      <c r="AN80" s="41">
        <f t="shared" si="11"/>
        <v>1821733.7600000002</v>
      </c>
      <c r="AO80" s="56">
        <f t="shared" si="12"/>
        <v>-295464.03000000026</v>
      </c>
    </row>
    <row r="81" spans="1:41">
      <c r="A81" t="s">
        <v>1306</v>
      </c>
      <c r="B81" t="s">
        <v>1307</v>
      </c>
      <c r="C81">
        <v>4115</v>
      </c>
      <c r="D81" t="s">
        <v>1311</v>
      </c>
      <c r="E81" t="s">
        <v>1311</v>
      </c>
      <c r="F81" s="38">
        <v>587543.18999999994</v>
      </c>
      <c r="G81" s="38">
        <v>0</v>
      </c>
      <c r="H81" s="38">
        <v>14997.87</v>
      </c>
      <c r="I81" s="137">
        <v>602069.47</v>
      </c>
      <c r="J81" s="137">
        <v>695346.54</v>
      </c>
      <c r="N81" s="62">
        <v>57691.11</v>
      </c>
      <c r="P81" s="62">
        <v>77371.12</v>
      </c>
      <c r="R81" s="137">
        <v>-172699.86</v>
      </c>
      <c r="T81" s="137">
        <v>2015625.01</v>
      </c>
      <c r="W81" s="35">
        <v>626719</v>
      </c>
      <c r="Y81" s="35">
        <v>995.79</v>
      </c>
      <c r="AA81" s="35">
        <v>1243740</v>
      </c>
      <c r="AB81" s="35">
        <v>122058.61</v>
      </c>
      <c r="AC81" s="39">
        <v>1565721</v>
      </c>
      <c r="AE81" s="39">
        <v>1900</v>
      </c>
      <c r="AF81" s="39">
        <v>386268.66</v>
      </c>
      <c r="AG81" s="39">
        <v>117593.96</v>
      </c>
      <c r="AI81" s="39">
        <v>60.09</v>
      </c>
      <c r="AJ81" s="38">
        <f t="shared" si="7"/>
        <v>602541.05999999994</v>
      </c>
      <c r="AK81" s="62">
        <f t="shared" si="8"/>
        <v>135062.22999999998</v>
      </c>
      <c r="AL81" s="49">
        <f t="shared" si="9"/>
        <v>467478.82999999996</v>
      </c>
      <c r="AM81" s="37">
        <f t="shared" si="10"/>
        <v>1993513.4000000001</v>
      </c>
      <c r="AN81" s="41">
        <f t="shared" si="11"/>
        <v>2071543.71</v>
      </c>
      <c r="AO81" s="56">
        <f t="shared" si="12"/>
        <v>-78030.309999999823</v>
      </c>
    </row>
    <row r="82" spans="1:41">
      <c r="A82" t="s">
        <v>1306</v>
      </c>
      <c r="B82" t="s">
        <v>1307</v>
      </c>
      <c r="C82">
        <v>2838</v>
      </c>
      <c r="D82" t="s">
        <v>1312</v>
      </c>
      <c r="E82" t="s">
        <v>1312</v>
      </c>
      <c r="F82" s="38">
        <v>169363.29</v>
      </c>
      <c r="G82" s="38">
        <v>0</v>
      </c>
      <c r="H82" s="38">
        <v>58836.959999999999</v>
      </c>
      <c r="I82" s="137">
        <v>531449.19999999995</v>
      </c>
      <c r="J82" s="137">
        <v>336368.28</v>
      </c>
      <c r="N82" s="62">
        <v>215930</v>
      </c>
      <c r="O82" s="62">
        <v>54724</v>
      </c>
      <c r="P82" s="62">
        <v>49339</v>
      </c>
      <c r="R82" s="137">
        <v>-222001.49</v>
      </c>
      <c r="S82" s="137">
        <v>-3452.32</v>
      </c>
      <c r="T82" s="137">
        <v>1211911.4099999999</v>
      </c>
      <c r="W82" s="35">
        <v>710628.96</v>
      </c>
      <c r="X82" s="35">
        <v>55480</v>
      </c>
      <c r="Y82" s="35">
        <v>796.21</v>
      </c>
      <c r="AA82" s="35">
        <v>1065420</v>
      </c>
      <c r="AC82" s="39">
        <v>1509342</v>
      </c>
      <c r="AD82" s="39">
        <v>7000</v>
      </c>
      <c r="AF82" s="39">
        <v>394537.86</v>
      </c>
      <c r="AG82" s="39">
        <v>88678.18</v>
      </c>
      <c r="AI82" s="39">
        <v>43200</v>
      </c>
      <c r="AJ82" s="38">
        <f t="shared" si="7"/>
        <v>228200.25</v>
      </c>
      <c r="AK82" s="62">
        <f t="shared" si="8"/>
        <v>319993</v>
      </c>
      <c r="AL82" s="49">
        <f t="shared" si="9"/>
        <v>-91792.75</v>
      </c>
      <c r="AM82" s="37">
        <f t="shared" si="10"/>
        <v>1832325.17</v>
      </c>
      <c r="AN82" s="41">
        <f t="shared" si="11"/>
        <v>2042758.0399999998</v>
      </c>
      <c r="AO82" s="56">
        <f t="shared" si="12"/>
        <v>-210432.86999999988</v>
      </c>
    </row>
    <row r="83" spans="1:41">
      <c r="A83" t="s">
        <v>1306</v>
      </c>
      <c r="B83" t="s">
        <v>1307</v>
      </c>
      <c r="C83">
        <v>3064</v>
      </c>
      <c r="D83" t="s">
        <v>1313</v>
      </c>
      <c r="E83" t="s">
        <v>1313</v>
      </c>
      <c r="F83" s="38">
        <v>357536.01</v>
      </c>
      <c r="G83" s="38">
        <v>0</v>
      </c>
      <c r="H83" s="38">
        <v>16491.13</v>
      </c>
      <c r="I83" s="137">
        <v>818335.86</v>
      </c>
      <c r="J83" s="137">
        <v>291800.08</v>
      </c>
      <c r="N83" s="62">
        <v>4000</v>
      </c>
      <c r="O83" s="62">
        <v>45680</v>
      </c>
      <c r="P83" s="62">
        <v>0</v>
      </c>
      <c r="R83" s="137">
        <v>-236855.16</v>
      </c>
      <c r="S83" s="137">
        <v>105.77</v>
      </c>
      <c r="T83" s="137">
        <v>1745362.84</v>
      </c>
      <c r="W83" s="35">
        <v>505652.61</v>
      </c>
      <c r="X83" s="35">
        <v>53790</v>
      </c>
      <c r="Y83" s="35">
        <v>804.2</v>
      </c>
      <c r="AA83" s="35">
        <v>1585460</v>
      </c>
      <c r="AC83" s="39">
        <v>1746908</v>
      </c>
      <c r="AE83" s="39">
        <v>11000</v>
      </c>
      <c r="AF83" s="39">
        <v>359679.77</v>
      </c>
      <c r="AG83" s="39">
        <v>102249.41</v>
      </c>
      <c r="AJ83" s="38">
        <f t="shared" si="7"/>
        <v>374027.14</v>
      </c>
      <c r="AK83" s="62">
        <f t="shared" si="8"/>
        <v>49680</v>
      </c>
      <c r="AL83" s="49">
        <f t="shared" si="9"/>
        <v>324347.14</v>
      </c>
      <c r="AM83" s="37">
        <f t="shared" si="10"/>
        <v>2145706.81</v>
      </c>
      <c r="AN83" s="41">
        <f t="shared" si="11"/>
        <v>2219837.1800000002</v>
      </c>
      <c r="AO83" s="56">
        <f t="shared" si="12"/>
        <v>-74130.370000000112</v>
      </c>
    </row>
    <row r="84" spans="1:41">
      <c r="A84" t="s">
        <v>1306</v>
      </c>
      <c r="B84" t="s">
        <v>1307</v>
      </c>
      <c r="C84">
        <v>1877</v>
      </c>
      <c r="D84" t="s">
        <v>1314</v>
      </c>
      <c r="E84" t="s">
        <v>1314</v>
      </c>
      <c r="F84" s="38">
        <v>194256.48</v>
      </c>
      <c r="G84" s="38">
        <v>0</v>
      </c>
      <c r="H84" s="38">
        <v>21172.71</v>
      </c>
      <c r="I84" s="137">
        <v>1141111.04</v>
      </c>
      <c r="J84" s="137">
        <v>404597.85</v>
      </c>
      <c r="O84" s="62">
        <v>49555</v>
      </c>
      <c r="P84" s="62">
        <v>1145</v>
      </c>
      <c r="R84" s="137">
        <v>-49180.04</v>
      </c>
      <c r="T84" s="137">
        <v>1929262.58</v>
      </c>
      <c r="W84" s="35">
        <v>488519.41</v>
      </c>
      <c r="X84" s="35">
        <v>71020</v>
      </c>
      <c r="Y84" s="35">
        <v>511.66</v>
      </c>
      <c r="AA84" s="35">
        <v>1070640</v>
      </c>
      <c r="AB84" s="35">
        <v>7763</v>
      </c>
      <c r="AC84" s="39">
        <v>1281039</v>
      </c>
      <c r="AE84" s="39">
        <v>10614</v>
      </c>
      <c r="AF84" s="39">
        <v>345304.42</v>
      </c>
      <c r="AG84" s="39">
        <v>171141.11</v>
      </c>
      <c r="AJ84" s="38">
        <f t="shared" si="7"/>
        <v>215429.19</v>
      </c>
      <c r="AK84" s="62">
        <f t="shared" si="8"/>
        <v>50700</v>
      </c>
      <c r="AL84" s="49">
        <f t="shared" si="9"/>
        <v>164729.19</v>
      </c>
      <c r="AM84" s="37">
        <f t="shared" si="10"/>
        <v>1638454.0699999998</v>
      </c>
      <c r="AN84" s="41">
        <f t="shared" si="11"/>
        <v>1808098.5299999998</v>
      </c>
      <c r="AO84" s="56">
        <f t="shared" si="12"/>
        <v>-169644.45999999996</v>
      </c>
    </row>
    <row r="85" spans="1:41">
      <c r="A85" t="s">
        <v>1306</v>
      </c>
      <c r="B85" t="s">
        <v>1307</v>
      </c>
      <c r="C85">
        <v>2766</v>
      </c>
      <c r="D85" t="s">
        <v>1315</v>
      </c>
      <c r="E85" t="s">
        <v>1315</v>
      </c>
      <c r="F85" s="38">
        <v>416363.2</v>
      </c>
      <c r="G85" s="38">
        <v>0</v>
      </c>
      <c r="H85" s="38">
        <v>43502.33</v>
      </c>
      <c r="I85" s="137">
        <v>395065.97</v>
      </c>
      <c r="J85" s="137">
        <v>283946.39</v>
      </c>
      <c r="O85" s="62">
        <v>102340</v>
      </c>
      <c r="P85" s="62">
        <v>99462.96</v>
      </c>
      <c r="R85" s="137">
        <v>-538452.1</v>
      </c>
      <c r="S85" s="137">
        <v>3482.97</v>
      </c>
      <c r="T85" s="137">
        <v>1851699.47</v>
      </c>
      <c r="W85" s="35">
        <v>486638.79</v>
      </c>
      <c r="X85" s="35">
        <v>25000</v>
      </c>
      <c r="Y85" s="35">
        <v>845.61</v>
      </c>
      <c r="AA85" s="35">
        <v>247840</v>
      </c>
      <c r="AC85" s="39">
        <v>542301</v>
      </c>
      <c r="AE85" s="39">
        <v>7924</v>
      </c>
      <c r="AF85" s="39">
        <v>399934.29</v>
      </c>
      <c r="AG85" s="39">
        <v>189820.52</v>
      </c>
      <c r="AJ85" s="38">
        <f t="shared" si="7"/>
        <v>459865.53</v>
      </c>
      <c r="AK85" s="62">
        <f t="shared" si="8"/>
        <v>201802.96000000002</v>
      </c>
      <c r="AL85" s="49">
        <f t="shared" si="9"/>
        <v>258062.57</v>
      </c>
      <c r="AM85" s="37">
        <f t="shared" si="10"/>
        <v>760324.39999999991</v>
      </c>
      <c r="AN85" s="41">
        <f t="shared" si="11"/>
        <v>1139979.81</v>
      </c>
      <c r="AO85" s="56">
        <f t="shared" si="12"/>
        <v>-379655.41000000015</v>
      </c>
    </row>
    <row r="86" spans="1:41">
      <c r="A86" t="s">
        <v>1306</v>
      </c>
      <c r="B86" t="s">
        <v>1307</v>
      </c>
      <c r="C86">
        <v>1975</v>
      </c>
      <c r="D86" t="s">
        <v>1316</v>
      </c>
      <c r="E86" t="s">
        <v>1316</v>
      </c>
      <c r="F86" s="38">
        <v>230898.62</v>
      </c>
      <c r="G86" s="38">
        <v>0</v>
      </c>
      <c r="H86" s="38">
        <v>22126.35</v>
      </c>
      <c r="I86" s="137">
        <v>652765.26</v>
      </c>
      <c r="J86" s="137">
        <v>113516.37</v>
      </c>
      <c r="O86" s="62">
        <v>62090</v>
      </c>
      <c r="P86" s="62">
        <v>30560</v>
      </c>
      <c r="R86" s="137">
        <v>-279524.71999999997</v>
      </c>
      <c r="T86" s="137">
        <v>1211766.1200000001</v>
      </c>
      <c r="W86" s="35">
        <v>389437.59</v>
      </c>
      <c r="Y86" s="35">
        <v>44.46</v>
      </c>
      <c r="AA86" s="35">
        <v>988650</v>
      </c>
      <c r="AB86" s="35">
        <v>100000</v>
      </c>
      <c r="AC86" s="39">
        <v>1227717</v>
      </c>
      <c r="AE86" s="39">
        <v>7500</v>
      </c>
      <c r="AF86" s="39">
        <v>189352.87</v>
      </c>
      <c r="AG86" s="39">
        <v>59146.98</v>
      </c>
      <c r="AJ86" s="38">
        <f t="shared" si="7"/>
        <v>253024.97</v>
      </c>
      <c r="AK86" s="62">
        <f t="shared" si="8"/>
        <v>92650</v>
      </c>
      <c r="AL86" s="49">
        <f t="shared" si="9"/>
        <v>160374.97</v>
      </c>
      <c r="AM86" s="37">
        <f t="shared" si="10"/>
        <v>1478132.05</v>
      </c>
      <c r="AN86" s="41">
        <f t="shared" si="11"/>
        <v>1483716.85</v>
      </c>
      <c r="AO86" s="56">
        <f t="shared" si="12"/>
        <v>-5584.8000000000466</v>
      </c>
    </row>
    <row r="87" spans="1:41">
      <c r="A87" t="s">
        <v>1306</v>
      </c>
      <c r="B87" t="s">
        <v>1307</v>
      </c>
      <c r="C87">
        <v>2929</v>
      </c>
      <c r="D87" t="s">
        <v>1317</v>
      </c>
      <c r="E87" t="s">
        <v>1317</v>
      </c>
      <c r="F87" s="38">
        <v>600929.04</v>
      </c>
      <c r="G87" s="38">
        <v>0</v>
      </c>
      <c r="H87" s="38">
        <v>83121.490000000005</v>
      </c>
      <c r="I87" s="137">
        <v>181197.39</v>
      </c>
      <c r="J87" s="137">
        <v>295874.71000000002</v>
      </c>
      <c r="N87" s="62">
        <v>1588.58</v>
      </c>
      <c r="O87" s="62">
        <v>65000</v>
      </c>
      <c r="P87" s="62">
        <v>120925</v>
      </c>
      <c r="R87" s="137">
        <v>28274.39</v>
      </c>
      <c r="S87" s="137">
        <v>-30630.01</v>
      </c>
      <c r="T87" s="137">
        <v>907622.82</v>
      </c>
      <c r="W87" s="35">
        <v>519149.8</v>
      </c>
      <c r="X87" s="35">
        <v>5230</v>
      </c>
      <c r="Y87" s="35">
        <v>1193.1400000000001</v>
      </c>
      <c r="AA87" s="35">
        <v>1302510</v>
      </c>
      <c r="AC87" s="39">
        <v>1472410</v>
      </c>
      <c r="AD87" s="39">
        <v>7442</v>
      </c>
      <c r="AF87" s="39">
        <v>203587.22</v>
      </c>
      <c r="AG87" s="39">
        <v>76301.87</v>
      </c>
      <c r="AJ87" s="38">
        <f t="shared" si="7"/>
        <v>684050.53</v>
      </c>
      <c r="AK87" s="62">
        <f t="shared" si="8"/>
        <v>187513.58000000002</v>
      </c>
      <c r="AL87" s="49">
        <f t="shared" si="9"/>
        <v>496536.95</v>
      </c>
      <c r="AM87" s="37">
        <f t="shared" si="10"/>
        <v>1828082.94</v>
      </c>
      <c r="AN87" s="41">
        <f t="shared" si="11"/>
        <v>1759741.0899999999</v>
      </c>
      <c r="AO87" s="56">
        <f t="shared" si="12"/>
        <v>68341.850000000093</v>
      </c>
    </row>
    <row r="88" spans="1:41">
      <c r="A88" t="s">
        <v>1306</v>
      </c>
      <c r="B88" t="s">
        <v>1307</v>
      </c>
      <c r="C88">
        <v>1699</v>
      </c>
      <c r="D88" t="s">
        <v>1318</v>
      </c>
      <c r="E88" t="s">
        <v>1318</v>
      </c>
      <c r="F88" s="38">
        <v>184892.15</v>
      </c>
      <c r="G88" s="38">
        <v>0</v>
      </c>
      <c r="H88" s="38">
        <v>17966.48</v>
      </c>
      <c r="I88" s="137">
        <v>827309.83</v>
      </c>
      <c r="J88" s="137">
        <v>139202.35999999999</v>
      </c>
      <c r="N88" s="62">
        <v>21397.33</v>
      </c>
      <c r="O88" s="62">
        <v>81961</v>
      </c>
      <c r="P88" s="62">
        <v>31030</v>
      </c>
      <c r="R88" s="137">
        <v>-380007.06</v>
      </c>
      <c r="S88" s="137">
        <v>-11364.92</v>
      </c>
      <c r="T88" s="137">
        <v>1583723.57</v>
      </c>
      <c r="W88" s="35">
        <v>407269.97</v>
      </c>
      <c r="Y88" s="35">
        <v>794.84</v>
      </c>
      <c r="AA88" s="35">
        <v>1471920</v>
      </c>
      <c r="AC88" s="39">
        <v>1659209</v>
      </c>
      <c r="AE88" s="39">
        <v>7800</v>
      </c>
      <c r="AF88" s="39">
        <v>205393.1</v>
      </c>
      <c r="AG88" s="39">
        <v>147439</v>
      </c>
      <c r="AH88" s="39">
        <v>17512.810000000001</v>
      </c>
      <c r="AJ88" s="38">
        <f t="shared" si="7"/>
        <v>202858.63</v>
      </c>
      <c r="AK88" s="62">
        <f t="shared" si="8"/>
        <v>134388.33000000002</v>
      </c>
      <c r="AL88" s="49">
        <f t="shared" si="9"/>
        <v>68470.299999999988</v>
      </c>
      <c r="AM88" s="37">
        <f t="shared" si="10"/>
        <v>1879984.81</v>
      </c>
      <c r="AN88" s="41">
        <f t="shared" si="11"/>
        <v>2037353.9100000001</v>
      </c>
      <c r="AO88" s="56">
        <f t="shared" si="12"/>
        <v>-157369.10000000009</v>
      </c>
    </row>
    <row r="89" spans="1:41">
      <c r="A89" t="s">
        <v>1320</v>
      </c>
      <c r="B89" t="s">
        <v>1321</v>
      </c>
      <c r="C89">
        <v>3782</v>
      </c>
      <c r="D89" t="s">
        <v>1323</v>
      </c>
      <c r="E89" t="s">
        <v>1323</v>
      </c>
      <c r="F89" s="38">
        <v>192835.6</v>
      </c>
      <c r="G89" s="38">
        <v>11300</v>
      </c>
      <c r="H89" s="38">
        <v>65020.17</v>
      </c>
      <c r="I89" s="137">
        <v>310564.46999999997</v>
      </c>
      <c r="J89" s="137">
        <v>225224.42</v>
      </c>
      <c r="N89" s="62">
        <v>72530</v>
      </c>
      <c r="O89" s="62">
        <v>2589</v>
      </c>
      <c r="P89" s="62">
        <v>29173.34</v>
      </c>
      <c r="R89" s="137">
        <v>-341908.85</v>
      </c>
      <c r="S89" s="137">
        <v>-954871.91</v>
      </c>
      <c r="T89" s="137">
        <v>1990390.15</v>
      </c>
      <c r="W89" s="35">
        <v>482702.51</v>
      </c>
      <c r="X89" s="35">
        <v>86500</v>
      </c>
      <c r="Y89" s="35">
        <v>228.78</v>
      </c>
      <c r="AA89" s="35">
        <v>647040</v>
      </c>
      <c r="AC89" s="39">
        <v>730523</v>
      </c>
      <c r="AD89" s="39">
        <v>19845</v>
      </c>
      <c r="AE89" s="39">
        <v>5818</v>
      </c>
      <c r="AF89" s="39">
        <v>341522.1</v>
      </c>
      <c r="AG89" s="39">
        <v>111720.26</v>
      </c>
      <c r="AJ89" s="38">
        <f t="shared" si="7"/>
        <v>269155.77</v>
      </c>
      <c r="AK89" s="62">
        <f t="shared" si="8"/>
        <v>104292.34</v>
      </c>
      <c r="AL89" s="49">
        <f t="shared" si="9"/>
        <v>164863.43000000002</v>
      </c>
      <c r="AM89" s="37">
        <f t="shared" si="10"/>
        <v>1216471.29</v>
      </c>
      <c r="AN89" s="41">
        <f t="shared" si="11"/>
        <v>1209428.3600000001</v>
      </c>
      <c r="AO89" s="56">
        <f t="shared" si="12"/>
        <v>7042.9299999999348</v>
      </c>
    </row>
    <row r="90" spans="1:41">
      <c r="A90" t="s">
        <v>1320</v>
      </c>
      <c r="B90" t="s">
        <v>1321</v>
      </c>
      <c r="C90">
        <v>1430</v>
      </c>
      <c r="D90" t="s">
        <v>1324</v>
      </c>
      <c r="E90" t="s">
        <v>1324</v>
      </c>
      <c r="F90" s="38">
        <v>312106.09000000003</v>
      </c>
      <c r="G90" s="38">
        <v>0</v>
      </c>
      <c r="H90" s="38">
        <v>30103.03</v>
      </c>
      <c r="I90" s="137">
        <v>503651.4</v>
      </c>
      <c r="J90" s="137">
        <v>116995.43</v>
      </c>
      <c r="N90" s="62">
        <v>18330</v>
      </c>
      <c r="P90" s="62">
        <v>20400</v>
      </c>
      <c r="S90" s="137">
        <v>-828989.77</v>
      </c>
      <c r="T90" s="137">
        <v>1787234.17</v>
      </c>
      <c r="W90" s="35">
        <v>435297.92</v>
      </c>
      <c r="X90" s="35">
        <v>93980</v>
      </c>
      <c r="Y90" s="35">
        <v>263.22000000000003</v>
      </c>
      <c r="AA90" s="35">
        <v>600750</v>
      </c>
      <c r="AB90" s="35">
        <v>24000</v>
      </c>
      <c r="AC90" s="39">
        <v>666048</v>
      </c>
      <c r="AE90" s="39">
        <v>25302</v>
      </c>
      <c r="AF90" s="39">
        <v>331877.40999999997</v>
      </c>
      <c r="AG90" s="39">
        <v>165182.18</v>
      </c>
      <c r="AJ90" s="38">
        <f t="shared" si="7"/>
        <v>342209.12</v>
      </c>
      <c r="AK90" s="62">
        <f t="shared" si="8"/>
        <v>38730</v>
      </c>
      <c r="AL90" s="49">
        <f t="shared" si="9"/>
        <v>303479.12</v>
      </c>
      <c r="AM90" s="37">
        <f t="shared" si="10"/>
        <v>1154291.1399999999</v>
      </c>
      <c r="AN90" s="41">
        <f t="shared" si="11"/>
        <v>1188409.5899999999</v>
      </c>
      <c r="AO90" s="56">
        <f t="shared" si="12"/>
        <v>-34118.449999999953</v>
      </c>
    </row>
    <row r="91" spans="1:41">
      <c r="A91" t="s">
        <v>1320</v>
      </c>
      <c r="B91" t="s">
        <v>1321</v>
      </c>
      <c r="C91">
        <v>3601</v>
      </c>
      <c r="D91" t="s">
        <v>1325</v>
      </c>
      <c r="E91" t="s">
        <v>1325</v>
      </c>
      <c r="F91" s="38">
        <v>299065.98</v>
      </c>
      <c r="G91" s="38">
        <v>0</v>
      </c>
      <c r="H91" s="38">
        <v>9073.51</v>
      </c>
      <c r="I91" s="137">
        <v>296241.06</v>
      </c>
      <c r="J91" s="137">
        <v>91881.72</v>
      </c>
      <c r="N91" s="62">
        <v>7000</v>
      </c>
      <c r="P91" s="62">
        <v>50885.05</v>
      </c>
      <c r="S91" s="137">
        <v>-1484049.03</v>
      </c>
      <c r="T91" s="137">
        <v>2310952.34</v>
      </c>
      <c r="W91" s="35">
        <v>637849.59999999998</v>
      </c>
      <c r="X91" s="35">
        <v>125300</v>
      </c>
      <c r="Y91" s="35">
        <v>550.57000000000005</v>
      </c>
      <c r="AA91" s="35">
        <v>618660</v>
      </c>
      <c r="AB91" s="35">
        <v>39700</v>
      </c>
      <c r="AC91" s="39">
        <v>782737</v>
      </c>
      <c r="AE91" s="39">
        <v>19674</v>
      </c>
      <c r="AF91" s="39">
        <v>716657.31</v>
      </c>
      <c r="AG91" s="39">
        <v>91517.95</v>
      </c>
      <c r="AJ91" s="38">
        <f t="shared" si="7"/>
        <v>308139.49</v>
      </c>
      <c r="AK91" s="62">
        <f t="shared" si="8"/>
        <v>57885.05</v>
      </c>
      <c r="AL91" s="49">
        <f t="shared" si="9"/>
        <v>250254.44</v>
      </c>
      <c r="AM91" s="37">
        <f t="shared" si="10"/>
        <v>1422060.17</v>
      </c>
      <c r="AN91" s="41">
        <f t="shared" si="11"/>
        <v>1610586.26</v>
      </c>
      <c r="AO91" s="56">
        <f t="shared" si="12"/>
        <v>-188526.09000000008</v>
      </c>
    </row>
    <row r="92" spans="1:41">
      <c r="A92" t="s">
        <v>1320</v>
      </c>
      <c r="B92" t="s">
        <v>1321</v>
      </c>
      <c r="C92">
        <v>2333</v>
      </c>
      <c r="D92" t="s">
        <v>1326</v>
      </c>
      <c r="E92" t="s">
        <v>1326</v>
      </c>
      <c r="F92" s="38">
        <v>289974.39</v>
      </c>
      <c r="G92" s="38">
        <v>108.75</v>
      </c>
      <c r="H92" s="38">
        <v>69305.240000000005</v>
      </c>
      <c r="I92" s="137">
        <v>355063.12</v>
      </c>
      <c r="J92" s="137">
        <v>460224.34</v>
      </c>
      <c r="N92" s="62">
        <v>8741.74</v>
      </c>
      <c r="P92" s="62">
        <v>65909.240000000005</v>
      </c>
      <c r="S92" s="137">
        <v>-841431.21</v>
      </c>
      <c r="T92" s="137">
        <v>2133398.12</v>
      </c>
      <c r="W92" s="35">
        <v>806669.13</v>
      </c>
      <c r="Y92" s="35">
        <v>585.47</v>
      </c>
      <c r="AA92" s="35">
        <v>785800.5</v>
      </c>
      <c r="AB92" s="35">
        <v>82176</v>
      </c>
      <c r="AC92" s="39">
        <v>1017938.5</v>
      </c>
      <c r="AD92" s="39">
        <v>51538</v>
      </c>
      <c r="AE92" s="39">
        <v>32680</v>
      </c>
      <c r="AF92" s="39">
        <v>562593.12</v>
      </c>
      <c r="AG92" s="39">
        <v>202423.53</v>
      </c>
      <c r="AJ92" s="38">
        <f t="shared" si="7"/>
        <v>359388.38</v>
      </c>
      <c r="AK92" s="62">
        <f t="shared" si="8"/>
        <v>74650.98000000001</v>
      </c>
      <c r="AL92" s="49">
        <f t="shared" si="9"/>
        <v>284737.40000000002</v>
      </c>
      <c r="AM92" s="37">
        <f t="shared" si="10"/>
        <v>1675231.1</v>
      </c>
      <c r="AN92" s="41">
        <f t="shared" si="11"/>
        <v>1867173.1500000001</v>
      </c>
      <c r="AO92" s="56">
        <f t="shared" si="12"/>
        <v>-191942.05000000005</v>
      </c>
    </row>
    <row r="93" spans="1:41">
      <c r="A93" t="s">
        <v>1320</v>
      </c>
      <c r="B93" t="s">
        <v>1321</v>
      </c>
      <c r="C93">
        <v>2183</v>
      </c>
      <c r="D93" t="s">
        <v>1327</v>
      </c>
      <c r="E93" t="s">
        <v>1327</v>
      </c>
      <c r="F93" s="38">
        <v>493044.87</v>
      </c>
      <c r="G93" s="38">
        <v>0</v>
      </c>
      <c r="H93" s="38">
        <v>86070.18</v>
      </c>
      <c r="I93" s="137">
        <v>234929.87</v>
      </c>
      <c r="J93" s="137">
        <v>92621.06</v>
      </c>
      <c r="N93" s="62">
        <v>12000</v>
      </c>
      <c r="P93" s="62">
        <v>40282.230000000003</v>
      </c>
      <c r="S93" s="137">
        <v>-747568.04</v>
      </c>
      <c r="T93" s="137">
        <v>1611506.92</v>
      </c>
      <c r="W93" s="35">
        <v>493202.72</v>
      </c>
      <c r="X93" s="35">
        <v>67110</v>
      </c>
      <c r="Y93" s="35">
        <v>755.9</v>
      </c>
      <c r="AA93" s="35">
        <v>888840</v>
      </c>
      <c r="AB93" s="35">
        <v>37000</v>
      </c>
      <c r="AC93" s="39">
        <v>1023213</v>
      </c>
      <c r="AD93" s="39">
        <v>2272</v>
      </c>
      <c r="AE93" s="39">
        <v>18390</v>
      </c>
      <c r="AF93" s="39">
        <v>362815.6</v>
      </c>
      <c r="AG93" s="39">
        <v>89773.15</v>
      </c>
      <c r="AJ93" s="38">
        <f t="shared" si="7"/>
        <v>579115.05000000005</v>
      </c>
      <c r="AK93" s="62">
        <f t="shared" si="8"/>
        <v>52282.23</v>
      </c>
      <c r="AL93" s="49">
        <f t="shared" si="9"/>
        <v>526832.82000000007</v>
      </c>
      <c r="AM93" s="37">
        <f t="shared" si="10"/>
        <v>1486908.62</v>
      </c>
      <c r="AN93" s="41">
        <f t="shared" si="11"/>
        <v>1496463.75</v>
      </c>
      <c r="AO93" s="56">
        <f t="shared" si="12"/>
        <v>-9555.1299999998882</v>
      </c>
    </row>
    <row r="94" spans="1:41">
      <c r="A94" t="s">
        <v>1320</v>
      </c>
      <c r="B94" t="s">
        <v>1321</v>
      </c>
      <c r="C94">
        <v>1728</v>
      </c>
      <c r="D94" t="s">
        <v>1328</v>
      </c>
      <c r="E94" t="s">
        <v>1328</v>
      </c>
      <c r="F94" s="38">
        <v>397806.66</v>
      </c>
      <c r="G94" s="38">
        <v>4158.25</v>
      </c>
      <c r="H94" s="38">
        <v>69664.58</v>
      </c>
      <c r="I94" s="137">
        <v>2383439.71</v>
      </c>
      <c r="J94" s="137">
        <v>205884.93</v>
      </c>
      <c r="K94" s="137">
        <v>2690.81</v>
      </c>
      <c r="N94" s="62">
        <v>22024</v>
      </c>
      <c r="P94" s="62">
        <v>12965.7</v>
      </c>
      <c r="S94" s="137">
        <v>2619817.54</v>
      </c>
      <c r="T94" s="137">
        <v>513834.47</v>
      </c>
      <c r="W94" s="35">
        <v>466583.34</v>
      </c>
      <c r="X94" s="35">
        <v>50200</v>
      </c>
      <c r="Y94" s="35">
        <v>819.13</v>
      </c>
      <c r="AA94" s="35">
        <v>665476.80000000005</v>
      </c>
      <c r="AB94" s="35">
        <v>60400</v>
      </c>
      <c r="AC94" s="39">
        <v>783136.8</v>
      </c>
      <c r="AE94" s="39">
        <v>8008</v>
      </c>
      <c r="AF94" s="39">
        <v>417909.34</v>
      </c>
      <c r="AG94" s="39">
        <v>139421.9</v>
      </c>
      <c r="AJ94" s="38">
        <f t="shared" si="7"/>
        <v>471629.49</v>
      </c>
      <c r="AK94" s="62">
        <f t="shared" si="8"/>
        <v>34989.699999999997</v>
      </c>
      <c r="AL94" s="49">
        <f t="shared" si="9"/>
        <v>436639.79</v>
      </c>
      <c r="AM94" s="37">
        <f t="shared" si="10"/>
        <v>1243479.27</v>
      </c>
      <c r="AN94" s="41">
        <f t="shared" si="11"/>
        <v>1348476.04</v>
      </c>
      <c r="AO94" s="56">
        <f t="shared" si="12"/>
        <v>-104996.77000000002</v>
      </c>
    </row>
    <row r="95" spans="1:41">
      <c r="A95" t="s">
        <v>1320</v>
      </c>
      <c r="B95" t="s">
        <v>1321</v>
      </c>
      <c r="C95">
        <v>2698</v>
      </c>
      <c r="D95" t="s">
        <v>1329</v>
      </c>
      <c r="E95" t="s">
        <v>1329</v>
      </c>
      <c r="F95" s="38">
        <v>114561.31</v>
      </c>
      <c r="G95" s="38">
        <v>30000</v>
      </c>
      <c r="H95" s="38">
        <v>26807.439999999999</v>
      </c>
      <c r="I95" s="137">
        <v>601610.31000000006</v>
      </c>
      <c r="J95" s="137">
        <v>110964.64</v>
      </c>
      <c r="N95" s="62">
        <v>0</v>
      </c>
      <c r="P95" s="62">
        <v>708.06</v>
      </c>
      <c r="S95" s="137">
        <v>-1427293.45</v>
      </c>
      <c r="T95" s="137">
        <v>2404357.2799999998</v>
      </c>
      <c r="W95" s="35">
        <v>494824.38</v>
      </c>
      <c r="Y95" s="35">
        <v>213.1</v>
      </c>
      <c r="AA95" s="35">
        <v>1158570</v>
      </c>
      <c r="AB95" s="35">
        <v>15815</v>
      </c>
      <c r="AC95" s="39">
        <v>1327167</v>
      </c>
      <c r="AE95" s="39">
        <v>9308</v>
      </c>
      <c r="AF95" s="39">
        <v>344807.15</v>
      </c>
      <c r="AG95" s="39">
        <v>81968.52</v>
      </c>
      <c r="AJ95" s="38">
        <f t="shared" si="7"/>
        <v>171368.75</v>
      </c>
      <c r="AK95" s="62">
        <f t="shared" si="8"/>
        <v>708.06</v>
      </c>
      <c r="AL95" s="49">
        <f t="shared" si="9"/>
        <v>170660.69</v>
      </c>
      <c r="AM95" s="37">
        <f t="shared" si="10"/>
        <v>1669422.48</v>
      </c>
      <c r="AN95" s="41">
        <f t="shared" si="11"/>
        <v>1763250.67</v>
      </c>
      <c r="AO95" s="56">
        <f t="shared" si="12"/>
        <v>-93828.189999999944</v>
      </c>
    </row>
    <row r="96" spans="1:41">
      <c r="A96" t="s">
        <v>1320</v>
      </c>
      <c r="B96" t="s">
        <v>1321</v>
      </c>
      <c r="C96">
        <v>1721</v>
      </c>
      <c r="D96" t="s">
        <v>1330</v>
      </c>
      <c r="E96" t="s">
        <v>1330</v>
      </c>
      <c r="F96" s="38">
        <v>366034.14</v>
      </c>
      <c r="G96" s="38">
        <v>0</v>
      </c>
      <c r="H96" s="38">
        <v>88382.42</v>
      </c>
      <c r="I96" s="137">
        <v>588550.40000000002</v>
      </c>
      <c r="J96" s="137">
        <v>429118.77</v>
      </c>
      <c r="N96" s="62">
        <v>45000</v>
      </c>
      <c r="P96" s="62">
        <v>43841.15</v>
      </c>
      <c r="S96" s="137">
        <v>-499306.11</v>
      </c>
      <c r="T96" s="137">
        <v>1908283.93</v>
      </c>
      <c r="W96" s="35">
        <v>602777.24</v>
      </c>
      <c r="X96" s="35">
        <v>57000</v>
      </c>
      <c r="Y96" s="35">
        <v>803.32</v>
      </c>
      <c r="AA96" s="35">
        <v>1100056.8999999999</v>
      </c>
      <c r="AB96" s="35">
        <v>84069</v>
      </c>
      <c r="AC96" s="39">
        <v>1230452.8999999999</v>
      </c>
      <c r="AE96" s="39">
        <v>30694</v>
      </c>
      <c r="AF96" s="39">
        <v>462402.74</v>
      </c>
      <c r="AG96" s="39">
        <v>146890.06</v>
      </c>
      <c r="AJ96" s="38">
        <f t="shared" si="7"/>
        <v>454416.56</v>
      </c>
      <c r="AK96" s="62">
        <f t="shared" si="8"/>
        <v>88841.15</v>
      </c>
      <c r="AL96" s="49">
        <f t="shared" si="9"/>
        <v>365575.41000000003</v>
      </c>
      <c r="AM96" s="37">
        <f t="shared" si="10"/>
        <v>1844706.46</v>
      </c>
      <c r="AN96" s="41">
        <f t="shared" si="11"/>
        <v>1870439.7</v>
      </c>
      <c r="AO96" s="56">
        <f t="shared" si="12"/>
        <v>-25733.239999999991</v>
      </c>
    </row>
    <row r="97" spans="1:41">
      <c r="A97" t="s">
        <v>1320</v>
      </c>
      <c r="B97" t="s">
        <v>1321</v>
      </c>
      <c r="C97">
        <v>3253</v>
      </c>
      <c r="D97" t="s">
        <v>1331</v>
      </c>
      <c r="E97" t="s">
        <v>1331</v>
      </c>
      <c r="F97" s="38">
        <v>317927.96999999997</v>
      </c>
      <c r="G97" s="38">
        <v>33000</v>
      </c>
      <c r="H97" s="38">
        <v>214169.1</v>
      </c>
      <c r="I97" s="137">
        <v>544044.85</v>
      </c>
      <c r="J97" s="137">
        <v>94459.27</v>
      </c>
      <c r="N97" s="62">
        <v>5000</v>
      </c>
      <c r="P97" s="62">
        <v>33499.339999999997</v>
      </c>
      <c r="S97" s="137">
        <v>-513008.58</v>
      </c>
      <c r="T97" s="137">
        <v>1679735.01</v>
      </c>
      <c r="W97" s="35">
        <v>532247.87</v>
      </c>
      <c r="X97" s="35">
        <v>42610</v>
      </c>
      <c r="Y97" s="35">
        <v>702.52</v>
      </c>
      <c r="AA97" s="35">
        <v>341640</v>
      </c>
      <c r="AB97" s="35">
        <v>4009</v>
      </c>
      <c r="AC97" s="39">
        <v>507800</v>
      </c>
      <c r="AD97" s="39">
        <v>10960</v>
      </c>
      <c r="AE97" s="39">
        <v>15845</v>
      </c>
      <c r="AF97" s="39">
        <v>307627.7</v>
      </c>
      <c r="AG97" s="39">
        <v>80601.27</v>
      </c>
      <c r="AJ97" s="38">
        <f t="shared" si="7"/>
        <v>565097.06999999995</v>
      </c>
      <c r="AK97" s="62">
        <f t="shared" si="8"/>
        <v>38499.339999999997</v>
      </c>
      <c r="AL97" s="49">
        <f t="shared" si="9"/>
        <v>526597.73</v>
      </c>
      <c r="AM97" s="37">
        <f t="shared" si="10"/>
        <v>921209.39</v>
      </c>
      <c r="AN97" s="41">
        <f t="shared" si="11"/>
        <v>922833.97</v>
      </c>
      <c r="AO97" s="56">
        <f t="shared" si="12"/>
        <v>-1624.5799999999581</v>
      </c>
    </row>
    <row r="98" spans="1:41">
      <c r="A98" t="s">
        <v>1320</v>
      </c>
      <c r="B98" t="s">
        <v>1321</v>
      </c>
      <c r="C98">
        <v>2902</v>
      </c>
      <c r="D98" t="s">
        <v>1332</v>
      </c>
      <c r="E98" t="s">
        <v>1332</v>
      </c>
      <c r="F98" s="38">
        <v>179574.1</v>
      </c>
      <c r="G98" s="38">
        <v>0</v>
      </c>
      <c r="H98" s="38">
        <v>54548.11</v>
      </c>
      <c r="I98" s="137">
        <v>1302027.6399999999</v>
      </c>
      <c r="J98" s="137">
        <v>231523.7</v>
      </c>
      <c r="N98" s="62">
        <v>21465</v>
      </c>
      <c r="P98" s="62">
        <v>28.89</v>
      </c>
      <c r="S98" s="137">
        <v>-162663.6</v>
      </c>
      <c r="T98" s="137">
        <v>1980426.11</v>
      </c>
      <c r="W98" s="35">
        <v>512076.1</v>
      </c>
      <c r="X98" s="35">
        <v>53000</v>
      </c>
      <c r="Y98" s="35">
        <v>373.23</v>
      </c>
      <c r="AA98" s="35">
        <v>417335.4</v>
      </c>
      <c r="AB98" s="35">
        <v>71000</v>
      </c>
      <c r="AC98" s="39">
        <v>476228.4</v>
      </c>
      <c r="AD98" s="39">
        <v>36500</v>
      </c>
      <c r="AE98" s="39">
        <v>56254.67</v>
      </c>
      <c r="AF98" s="39">
        <v>438960.3</v>
      </c>
      <c r="AG98" s="39">
        <v>117424.21</v>
      </c>
      <c r="AJ98" s="38">
        <f t="shared" si="7"/>
        <v>234122.21000000002</v>
      </c>
      <c r="AK98" s="62">
        <f t="shared" si="8"/>
        <v>21493.89</v>
      </c>
      <c r="AL98" s="49">
        <f t="shared" si="9"/>
        <v>212628.32</v>
      </c>
      <c r="AM98" s="37">
        <f t="shared" si="10"/>
        <v>1053784.73</v>
      </c>
      <c r="AN98" s="41">
        <f t="shared" si="11"/>
        <v>1125367.58</v>
      </c>
      <c r="AO98" s="56">
        <f t="shared" si="12"/>
        <v>-71582.850000000093</v>
      </c>
    </row>
    <row r="99" spans="1:41">
      <c r="A99" t="s">
        <v>1320</v>
      </c>
      <c r="B99" t="s">
        <v>1321</v>
      </c>
      <c r="C99">
        <v>3199</v>
      </c>
      <c r="D99" t="s">
        <v>1333</v>
      </c>
      <c r="E99" t="s">
        <v>1333</v>
      </c>
      <c r="F99" s="38">
        <v>161505.92000000001</v>
      </c>
      <c r="G99" s="38">
        <v>0</v>
      </c>
      <c r="H99" s="38">
        <v>50209.9</v>
      </c>
      <c r="I99" s="137">
        <v>46261.38</v>
      </c>
      <c r="J99" s="137">
        <v>266319.12</v>
      </c>
      <c r="N99" s="62">
        <v>175415</v>
      </c>
      <c r="P99" s="62">
        <v>55205.32</v>
      </c>
      <c r="R99" s="137">
        <v>249356.91</v>
      </c>
      <c r="S99" s="137">
        <v>-1823516.7</v>
      </c>
      <c r="T99" s="137">
        <v>1911374.52</v>
      </c>
      <c r="W99" s="35">
        <v>421368.72</v>
      </c>
      <c r="X99" s="35">
        <v>58874</v>
      </c>
      <c r="Y99" s="35">
        <v>278.12</v>
      </c>
      <c r="AA99" s="35">
        <v>921440</v>
      </c>
      <c r="AB99" s="35">
        <v>107000</v>
      </c>
      <c r="AC99" s="39">
        <v>1165265</v>
      </c>
      <c r="AE99" s="39">
        <v>20488</v>
      </c>
      <c r="AF99" s="39">
        <v>268052.94</v>
      </c>
      <c r="AG99" s="39">
        <v>98693.63</v>
      </c>
      <c r="AJ99" s="38">
        <f t="shared" si="7"/>
        <v>211715.82</v>
      </c>
      <c r="AK99" s="62">
        <f t="shared" si="8"/>
        <v>230620.32</v>
      </c>
      <c r="AL99" s="49">
        <f t="shared" si="9"/>
        <v>-18904.5</v>
      </c>
      <c r="AM99" s="37">
        <f t="shared" si="10"/>
        <v>1508960.8399999999</v>
      </c>
      <c r="AN99" s="41">
        <f t="shared" si="11"/>
        <v>1552499.5699999998</v>
      </c>
      <c r="AO99" s="56">
        <f t="shared" si="12"/>
        <v>-43538.729999999981</v>
      </c>
    </row>
    <row r="100" spans="1:41">
      <c r="A100" t="s">
        <v>1320</v>
      </c>
      <c r="B100" t="s">
        <v>1321</v>
      </c>
      <c r="C100">
        <v>2159</v>
      </c>
      <c r="D100" t="s">
        <v>1334</v>
      </c>
      <c r="E100" t="s">
        <v>1334</v>
      </c>
      <c r="F100" s="38">
        <v>208261.76000000001</v>
      </c>
      <c r="G100" s="38">
        <v>0</v>
      </c>
      <c r="H100" s="38">
        <v>96122.46</v>
      </c>
      <c r="I100" s="137">
        <v>883930.72</v>
      </c>
      <c r="J100" s="137">
        <v>146858.32</v>
      </c>
      <c r="N100" s="62">
        <v>47095</v>
      </c>
      <c r="O100" s="62">
        <v>92760</v>
      </c>
      <c r="P100" s="62">
        <v>90866.08</v>
      </c>
      <c r="S100" s="137">
        <v>-973324.72</v>
      </c>
      <c r="T100" s="137">
        <v>2272032.2400000002</v>
      </c>
      <c r="W100" s="35">
        <v>639628.56999999995</v>
      </c>
      <c r="Y100" s="35">
        <v>240.49</v>
      </c>
      <c r="AA100" s="35">
        <v>783844.4</v>
      </c>
      <c r="AB100" s="35">
        <v>34500</v>
      </c>
      <c r="AC100" s="39">
        <v>943261.4</v>
      </c>
      <c r="AD100" s="39">
        <v>16016</v>
      </c>
      <c r="AF100" s="39">
        <v>578575.25</v>
      </c>
      <c r="AG100" s="39">
        <v>114616.15</v>
      </c>
      <c r="AJ100" s="38">
        <f t="shared" si="7"/>
        <v>304384.22000000003</v>
      </c>
      <c r="AK100" s="62">
        <f t="shared" si="8"/>
        <v>230721.08000000002</v>
      </c>
      <c r="AL100" s="49">
        <f t="shared" si="9"/>
        <v>73663.140000000014</v>
      </c>
      <c r="AM100" s="37">
        <f t="shared" si="10"/>
        <v>1458213.46</v>
      </c>
      <c r="AN100" s="41">
        <f t="shared" si="11"/>
        <v>1652468.7999999998</v>
      </c>
      <c r="AO100" s="56">
        <f t="shared" si="12"/>
        <v>-194255.33999999985</v>
      </c>
    </row>
    <row r="101" spans="1:41">
      <c r="A101" t="s">
        <v>1320</v>
      </c>
      <c r="B101" t="s">
        <v>1321</v>
      </c>
      <c r="C101">
        <v>1892</v>
      </c>
      <c r="D101" t="s">
        <v>1335</v>
      </c>
      <c r="E101" t="s">
        <v>1335</v>
      </c>
      <c r="F101" s="38">
        <v>79307.179999999993</v>
      </c>
      <c r="G101" s="38">
        <v>0</v>
      </c>
      <c r="H101" s="38">
        <v>50511.78</v>
      </c>
      <c r="I101" s="137">
        <v>758429.46</v>
      </c>
      <c r="J101" s="137">
        <v>59416.160000000003</v>
      </c>
      <c r="N101" s="62">
        <v>33425</v>
      </c>
      <c r="P101" s="62">
        <v>886</v>
      </c>
      <c r="S101" s="137">
        <v>-904608.93</v>
      </c>
      <c r="T101" s="137">
        <v>1945240.49</v>
      </c>
      <c r="W101" s="35">
        <v>437077.81</v>
      </c>
      <c r="X101" s="35">
        <v>91880</v>
      </c>
      <c r="Y101" s="35">
        <v>197.04</v>
      </c>
      <c r="AA101" s="35">
        <v>857677.6</v>
      </c>
      <c r="AB101" s="35">
        <v>109306</v>
      </c>
      <c r="AC101" s="39">
        <v>1129053.6000000001</v>
      </c>
      <c r="AD101" s="39">
        <v>6500</v>
      </c>
      <c r="AE101" s="39">
        <v>3920</v>
      </c>
      <c r="AF101" s="39">
        <v>378643.96</v>
      </c>
      <c r="AG101" s="39">
        <v>105258.87</v>
      </c>
      <c r="AI101" s="39">
        <v>40</v>
      </c>
      <c r="AJ101" s="38">
        <f t="shared" si="7"/>
        <v>129818.95999999999</v>
      </c>
      <c r="AK101" s="62">
        <f t="shared" si="8"/>
        <v>34311</v>
      </c>
      <c r="AL101" s="49">
        <f t="shared" si="9"/>
        <v>95507.959999999992</v>
      </c>
      <c r="AM101" s="37">
        <f t="shared" si="10"/>
        <v>1496138.4500000002</v>
      </c>
      <c r="AN101" s="41">
        <f t="shared" si="11"/>
        <v>1623416.4300000002</v>
      </c>
      <c r="AO101" s="56">
        <f t="shared" si="12"/>
        <v>-127277.97999999998</v>
      </c>
    </row>
    <row r="102" spans="1:41">
      <c r="A102" t="s">
        <v>1320</v>
      </c>
      <c r="B102" t="s">
        <v>1321</v>
      </c>
      <c r="C102">
        <v>2728</v>
      </c>
      <c r="D102" t="s">
        <v>1336</v>
      </c>
      <c r="E102" t="s">
        <v>1336</v>
      </c>
      <c r="F102" s="38">
        <v>492659.92</v>
      </c>
      <c r="G102" s="38">
        <v>0</v>
      </c>
      <c r="H102" s="38">
        <v>58658.48</v>
      </c>
      <c r="I102" s="137">
        <v>233168.35</v>
      </c>
      <c r="J102" s="137">
        <v>16430.57</v>
      </c>
      <c r="P102" s="62">
        <v>47256.55</v>
      </c>
      <c r="S102" s="137">
        <v>-2466100.39</v>
      </c>
      <c r="T102" s="137">
        <v>3154007.83</v>
      </c>
      <c r="W102" s="35">
        <v>522534.97</v>
      </c>
      <c r="X102" s="35">
        <v>159450</v>
      </c>
      <c r="Y102" s="35">
        <v>618.1</v>
      </c>
      <c r="AA102" s="35">
        <v>730820</v>
      </c>
      <c r="AB102" s="35">
        <v>1338</v>
      </c>
      <c r="AC102" s="39">
        <v>829835</v>
      </c>
      <c r="AD102" s="39">
        <v>33200</v>
      </c>
      <c r="AE102" s="39">
        <v>15516</v>
      </c>
      <c r="AF102" s="39">
        <v>376503.02</v>
      </c>
      <c r="AG102" s="39">
        <v>93953.72</v>
      </c>
      <c r="AJ102" s="38">
        <f t="shared" si="7"/>
        <v>551318.4</v>
      </c>
      <c r="AK102" s="62">
        <f t="shared" si="8"/>
        <v>47256.55</v>
      </c>
      <c r="AL102" s="49">
        <f t="shared" si="9"/>
        <v>504061.85000000003</v>
      </c>
      <c r="AM102" s="37">
        <f t="shared" si="10"/>
        <v>1414761.0699999998</v>
      </c>
      <c r="AN102" s="41">
        <f t="shared" si="11"/>
        <v>1349007.74</v>
      </c>
      <c r="AO102" s="56">
        <f t="shared" si="12"/>
        <v>65753.329999999842</v>
      </c>
    </row>
    <row r="103" spans="1:41">
      <c r="A103" t="s">
        <v>1320</v>
      </c>
      <c r="B103" t="s">
        <v>1321</v>
      </c>
      <c r="C103">
        <v>2919</v>
      </c>
      <c r="D103" t="s">
        <v>1337</v>
      </c>
      <c r="E103" t="s">
        <v>1337</v>
      </c>
      <c r="F103" s="38">
        <v>273452.03999999998</v>
      </c>
      <c r="G103" s="38">
        <v>0</v>
      </c>
      <c r="H103" s="38">
        <v>287856.84000000003</v>
      </c>
      <c r="I103" s="137">
        <v>204260.38</v>
      </c>
      <c r="J103" s="137">
        <v>91460.93</v>
      </c>
      <c r="P103" s="62">
        <v>64800</v>
      </c>
      <c r="R103" s="137">
        <v>251101.06</v>
      </c>
      <c r="S103" s="137">
        <v>-1394828.29</v>
      </c>
      <c r="T103" s="137">
        <v>1781769.65</v>
      </c>
      <c r="W103" s="35">
        <v>628343.43000000005</v>
      </c>
      <c r="X103" s="35">
        <v>177560</v>
      </c>
      <c r="Y103" s="35">
        <v>638.33000000000004</v>
      </c>
      <c r="AA103" s="35">
        <v>791730</v>
      </c>
      <c r="AB103" s="35">
        <v>111</v>
      </c>
      <c r="AC103" s="39">
        <v>934449</v>
      </c>
      <c r="AF103" s="39">
        <v>406967.51</v>
      </c>
      <c r="AG103" s="39">
        <v>102778.48</v>
      </c>
      <c r="AJ103" s="38">
        <f t="shared" si="7"/>
        <v>561308.88</v>
      </c>
      <c r="AK103" s="62">
        <f t="shared" si="8"/>
        <v>64800</v>
      </c>
      <c r="AL103" s="49">
        <f t="shared" si="9"/>
        <v>496508.88</v>
      </c>
      <c r="AM103" s="37">
        <f t="shared" si="10"/>
        <v>1598382.76</v>
      </c>
      <c r="AN103" s="41">
        <f t="shared" si="11"/>
        <v>1444194.99</v>
      </c>
      <c r="AO103" s="56">
        <f t="shared" si="12"/>
        <v>154187.77000000002</v>
      </c>
    </row>
    <row r="104" spans="1:41">
      <c r="A104" t="s">
        <v>1320</v>
      </c>
      <c r="B104" t="s">
        <v>1321</v>
      </c>
      <c r="C104">
        <v>3409</v>
      </c>
      <c r="D104" t="s">
        <v>1338</v>
      </c>
      <c r="E104" t="s">
        <v>1338</v>
      </c>
      <c r="F104" s="38">
        <v>130029.56</v>
      </c>
      <c r="G104" s="38">
        <v>0</v>
      </c>
      <c r="H104" s="38">
        <v>312571.67</v>
      </c>
      <c r="I104" s="137">
        <v>-5</v>
      </c>
      <c r="J104" s="137">
        <v>77321</v>
      </c>
      <c r="P104" s="62">
        <v>49783.02</v>
      </c>
      <c r="S104" s="137">
        <v>-622341.89</v>
      </c>
      <c r="T104" s="137">
        <v>977547.45</v>
      </c>
      <c r="W104" s="35">
        <v>537719.12</v>
      </c>
      <c r="X104" s="35">
        <v>51525</v>
      </c>
      <c r="Y104" s="35">
        <v>616.26</v>
      </c>
      <c r="AB104" s="35">
        <v>130021</v>
      </c>
      <c r="AC104" s="39">
        <v>75917</v>
      </c>
      <c r="AE104" s="39">
        <v>2648</v>
      </c>
      <c r="AF104" s="39">
        <v>526374.73</v>
      </c>
      <c r="AG104" s="39">
        <v>13</v>
      </c>
      <c r="AJ104" s="38">
        <f t="shared" si="7"/>
        <v>442601.23</v>
      </c>
      <c r="AK104" s="62">
        <f t="shared" si="8"/>
        <v>49783.02</v>
      </c>
      <c r="AL104" s="49">
        <f t="shared" si="9"/>
        <v>392818.20999999996</v>
      </c>
      <c r="AM104" s="37">
        <f t="shared" si="10"/>
        <v>719881.38</v>
      </c>
      <c r="AN104" s="41">
        <f t="shared" si="11"/>
        <v>604952.73</v>
      </c>
      <c r="AO104" s="56">
        <f t="shared" si="12"/>
        <v>114928.65000000002</v>
      </c>
    </row>
    <row r="105" spans="1:41">
      <c r="A105" t="s">
        <v>1320</v>
      </c>
      <c r="B105" t="s">
        <v>1321</v>
      </c>
      <c r="C105">
        <v>1740</v>
      </c>
      <c r="D105" t="s">
        <v>1339</v>
      </c>
      <c r="E105" t="s">
        <v>1339</v>
      </c>
      <c r="F105" s="38">
        <v>161848.60999999999</v>
      </c>
      <c r="G105" s="38">
        <v>0</v>
      </c>
      <c r="H105" s="38">
        <v>52692.04</v>
      </c>
      <c r="I105" s="137">
        <v>827361.21</v>
      </c>
      <c r="J105" s="137">
        <v>117895.9</v>
      </c>
      <c r="K105" s="137">
        <v>4893.4799999999996</v>
      </c>
      <c r="N105" s="62">
        <v>6585</v>
      </c>
      <c r="P105" s="62">
        <v>35375.67</v>
      </c>
      <c r="S105" s="137">
        <v>592490.46</v>
      </c>
      <c r="T105" s="137">
        <v>654977.96</v>
      </c>
      <c r="W105" s="35">
        <v>615561.56999999995</v>
      </c>
      <c r="X105" s="35">
        <v>151780</v>
      </c>
      <c r="Y105" s="35">
        <v>490.5</v>
      </c>
      <c r="AA105" s="35">
        <v>414243</v>
      </c>
      <c r="AB105" s="35">
        <v>9000</v>
      </c>
      <c r="AC105" s="39">
        <v>567686</v>
      </c>
      <c r="AE105" s="39">
        <v>35634</v>
      </c>
      <c r="AF105" s="39">
        <v>617119.43999999994</v>
      </c>
      <c r="AG105" s="39">
        <v>95373.48</v>
      </c>
      <c r="AJ105" s="38">
        <f t="shared" si="7"/>
        <v>214540.65</v>
      </c>
      <c r="AK105" s="62">
        <f t="shared" si="8"/>
        <v>41960.67</v>
      </c>
      <c r="AL105" s="49">
        <f t="shared" si="9"/>
        <v>172579.97999999998</v>
      </c>
      <c r="AM105" s="37">
        <f t="shared" si="10"/>
        <v>1191075.0699999998</v>
      </c>
      <c r="AN105" s="41">
        <f t="shared" si="11"/>
        <v>1315812.92</v>
      </c>
      <c r="AO105" s="56">
        <f t="shared" si="12"/>
        <v>-124737.85000000009</v>
      </c>
    </row>
    <row r="106" spans="1:41">
      <c r="A106" t="s">
        <v>1320</v>
      </c>
      <c r="B106" t="s">
        <v>1321</v>
      </c>
      <c r="C106">
        <v>2598</v>
      </c>
      <c r="D106" t="s">
        <v>1340</v>
      </c>
      <c r="E106" t="s">
        <v>1340</v>
      </c>
      <c r="F106" s="38">
        <v>493044.87</v>
      </c>
      <c r="G106" s="38">
        <v>0</v>
      </c>
      <c r="H106" s="38">
        <v>86070.18</v>
      </c>
      <c r="I106" s="137">
        <v>234929.87</v>
      </c>
      <c r="J106" s="137">
        <v>92621.06</v>
      </c>
      <c r="N106" s="62">
        <v>12000</v>
      </c>
      <c r="P106" s="62">
        <v>40282.230000000003</v>
      </c>
      <c r="S106" s="137">
        <v>-747568.04</v>
      </c>
      <c r="T106" s="137">
        <v>1611506.92</v>
      </c>
      <c r="W106" s="35">
        <v>493202.72</v>
      </c>
      <c r="X106" s="35">
        <v>67110</v>
      </c>
      <c r="Y106" s="35">
        <v>755.9</v>
      </c>
      <c r="AA106" s="35">
        <v>888840</v>
      </c>
      <c r="AB106" s="35">
        <v>37000</v>
      </c>
      <c r="AC106" s="39">
        <v>1023213</v>
      </c>
      <c r="AD106" s="39">
        <v>2272</v>
      </c>
      <c r="AE106" s="39">
        <v>18390</v>
      </c>
      <c r="AF106" s="39">
        <v>362815.6</v>
      </c>
      <c r="AG106" s="39">
        <v>89773.15</v>
      </c>
      <c r="AJ106" s="38">
        <f t="shared" si="7"/>
        <v>579115.05000000005</v>
      </c>
      <c r="AK106" s="62">
        <f t="shared" si="8"/>
        <v>52282.23</v>
      </c>
      <c r="AL106" s="49">
        <f t="shared" si="9"/>
        <v>526832.82000000007</v>
      </c>
      <c r="AM106" s="37">
        <f t="shared" si="10"/>
        <v>1486908.62</v>
      </c>
      <c r="AN106" s="41">
        <f t="shared" si="11"/>
        <v>1496463.75</v>
      </c>
      <c r="AO106" s="56">
        <f t="shared" si="12"/>
        <v>-9555.1299999998882</v>
      </c>
    </row>
    <row r="107" spans="1:41">
      <c r="A107" t="s">
        <v>1320</v>
      </c>
      <c r="B107" t="s">
        <v>1321</v>
      </c>
      <c r="C107">
        <v>2058</v>
      </c>
      <c r="D107" t="s">
        <v>1341</v>
      </c>
      <c r="E107" t="s">
        <v>1341</v>
      </c>
      <c r="F107" s="38">
        <v>312549.01</v>
      </c>
      <c r="G107" s="38">
        <v>30000</v>
      </c>
      <c r="H107" s="38">
        <v>419839.92</v>
      </c>
      <c r="I107" s="137">
        <v>624825.15</v>
      </c>
      <c r="J107" s="137">
        <v>445055.31</v>
      </c>
      <c r="P107" s="62">
        <v>331471</v>
      </c>
      <c r="S107" s="137">
        <v>-551387.15</v>
      </c>
      <c r="T107" s="137">
        <v>1856322.45</v>
      </c>
      <c r="W107" s="35">
        <v>723945.74</v>
      </c>
      <c r="Y107" s="35">
        <v>548.62</v>
      </c>
      <c r="AA107" s="35">
        <v>916470</v>
      </c>
      <c r="AC107" s="39">
        <v>1080880</v>
      </c>
      <c r="AF107" s="39">
        <v>316585.89</v>
      </c>
      <c r="AG107" s="39">
        <v>47635.38</v>
      </c>
      <c r="AJ107" s="38">
        <f t="shared" si="7"/>
        <v>762388.92999999993</v>
      </c>
      <c r="AK107" s="62">
        <f t="shared" si="8"/>
        <v>331471</v>
      </c>
      <c r="AL107" s="49">
        <f t="shared" si="9"/>
        <v>430917.92999999993</v>
      </c>
      <c r="AM107" s="37">
        <f t="shared" si="10"/>
        <v>1640964.3599999999</v>
      </c>
      <c r="AN107" s="41">
        <f t="shared" si="11"/>
        <v>1445101.27</v>
      </c>
      <c r="AO107" s="56">
        <f t="shared" si="12"/>
        <v>195863.08999999985</v>
      </c>
    </row>
    <row r="108" spans="1:41">
      <c r="A108" t="s">
        <v>1343</v>
      </c>
      <c r="B108" t="s">
        <v>1344</v>
      </c>
      <c r="C108">
        <v>2939</v>
      </c>
      <c r="D108" t="s">
        <v>1346</v>
      </c>
      <c r="E108" t="s">
        <v>1346</v>
      </c>
      <c r="F108" s="38">
        <v>299065.98</v>
      </c>
      <c r="G108" s="38">
        <v>0</v>
      </c>
      <c r="H108" s="38">
        <v>9073.51</v>
      </c>
      <c r="I108" s="137">
        <v>296241.06</v>
      </c>
      <c r="J108" s="137">
        <v>91881.72</v>
      </c>
      <c r="N108" s="62">
        <v>7000</v>
      </c>
      <c r="P108" s="62">
        <v>50885.05</v>
      </c>
      <c r="S108" s="137">
        <v>-1484049.03</v>
      </c>
      <c r="T108" s="137">
        <v>2310952.34</v>
      </c>
      <c r="W108" s="35">
        <v>637849.59999999998</v>
      </c>
      <c r="X108" s="35">
        <v>125300</v>
      </c>
      <c r="Y108" s="35">
        <v>550.57000000000005</v>
      </c>
      <c r="AA108" s="35">
        <v>618660</v>
      </c>
      <c r="AB108" s="35">
        <v>39700</v>
      </c>
      <c r="AC108" s="39">
        <v>782737</v>
      </c>
      <c r="AE108" s="39">
        <v>19674</v>
      </c>
      <c r="AF108" s="39">
        <v>716657.31</v>
      </c>
      <c r="AG108" s="39">
        <v>91517.95</v>
      </c>
      <c r="AJ108" s="38">
        <f t="shared" si="7"/>
        <v>308139.49</v>
      </c>
      <c r="AK108" s="62">
        <f t="shared" si="8"/>
        <v>57885.05</v>
      </c>
      <c r="AL108" s="49">
        <f t="shared" si="9"/>
        <v>250254.44</v>
      </c>
      <c r="AM108" s="37">
        <f t="shared" si="10"/>
        <v>1422060.17</v>
      </c>
      <c r="AN108" s="41">
        <f t="shared" si="11"/>
        <v>1610586.26</v>
      </c>
      <c r="AO108" s="56">
        <f t="shared" si="12"/>
        <v>-188526.09000000008</v>
      </c>
    </row>
    <row r="109" spans="1:41">
      <c r="A109" t="s">
        <v>1343</v>
      </c>
      <c r="B109" t="s">
        <v>1344</v>
      </c>
      <c r="C109">
        <v>2960</v>
      </c>
      <c r="D109" t="s">
        <v>1347</v>
      </c>
      <c r="E109" t="s">
        <v>1347</v>
      </c>
      <c r="F109" s="38">
        <v>703002.74</v>
      </c>
      <c r="G109" s="38">
        <v>0</v>
      </c>
      <c r="H109" s="38">
        <v>41512.65</v>
      </c>
      <c r="I109" s="137">
        <v>1675887.16</v>
      </c>
      <c r="J109" s="137">
        <v>87020.13</v>
      </c>
      <c r="N109" s="62">
        <v>12000</v>
      </c>
      <c r="P109" s="62">
        <v>46382.41</v>
      </c>
      <c r="S109" s="137">
        <v>1389992.21</v>
      </c>
      <c r="T109" s="137">
        <v>1228203.58</v>
      </c>
      <c r="W109" s="35">
        <v>542261.18000000005</v>
      </c>
      <c r="X109" s="35">
        <v>70200</v>
      </c>
      <c r="Y109" s="35">
        <v>1585.84</v>
      </c>
      <c r="AA109" s="35">
        <v>806600</v>
      </c>
      <c r="AB109" s="35">
        <v>22200</v>
      </c>
      <c r="AC109" s="39">
        <v>921110</v>
      </c>
      <c r="AE109" s="39">
        <v>23310</v>
      </c>
      <c r="AF109" s="39">
        <v>532870.63</v>
      </c>
      <c r="AG109" s="39">
        <v>134711.91</v>
      </c>
      <c r="AJ109" s="38">
        <f t="shared" si="7"/>
        <v>744515.39</v>
      </c>
      <c r="AK109" s="62">
        <f t="shared" si="8"/>
        <v>58382.41</v>
      </c>
      <c r="AL109" s="49">
        <f t="shared" si="9"/>
        <v>686132.98</v>
      </c>
      <c r="AM109" s="37">
        <f t="shared" si="10"/>
        <v>1442847.02</v>
      </c>
      <c r="AN109" s="41">
        <f t="shared" si="11"/>
        <v>1612002.5399999998</v>
      </c>
      <c r="AO109" s="56">
        <f t="shared" si="12"/>
        <v>-169155.51999999979</v>
      </c>
    </row>
    <row r="110" spans="1:41">
      <c r="A110" t="s">
        <v>1343</v>
      </c>
      <c r="B110" t="s">
        <v>1344</v>
      </c>
      <c r="C110">
        <v>4264</v>
      </c>
      <c r="D110" t="s">
        <v>1348</v>
      </c>
      <c r="E110" t="s">
        <v>1348</v>
      </c>
      <c r="F110" s="38">
        <v>41490.019999999997</v>
      </c>
      <c r="G110" s="38">
        <v>886.77</v>
      </c>
      <c r="H110" s="38">
        <v>58898.19</v>
      </c>
      <c r="I110" s="137">
        <v>1626463.61</v>
      </c>
      <c r="J110" s="137">
        <v>80379.31</v>
      </c>
      <c r="N110" s="62">
        <v>12500</v>
      </c>
      <c r="P110" s="62">
        <v>6292.04</v>
      </c>
      <c r="S110" s="137">
        <v>612779.88</v>
      </c>
      <c r="T110" s="137">
        <v>1322855.6000000001</v>
      </c>
      <c r="W110" s="35">
        <v>561021.30000000005</v>
      </c>
      <c r="X110" s="35">
        <v>92420</v>
      </c>
      <c r="Y110" s="35">
        <v>175.34</v>
      </c>
      <c r="AA110" s="35">
        <v>718650</v>
      </c>
      <c r="AB110" s="35">
        <v>3</v>
      </c>
      <c r="AC110" s="39">
        <v>877797</v>
      </c>
      <c r="AD110" s="39">
        <v>7410</v>
      </c>
      <c r="AE110" s="39">
        <v>17260</v>
      </c>
      <c r="AF110" s="39">
        <v>514839</v>
      </c>
      <c r="AG110" s="39">
        <v>101273.26</v>
      </c>
      <c r="AJ110" s="38">
        <f t="shared" si="7"/>
        <v>101274.98</v>
      </c>
      <c r="AK110" s="62">
        <f t="shared" si="8"/>
        <v>18792.04</v>
      </c>
      <c r="AL110" s="49">
        <f t="shared" si="9"/>
        <v>82482.94</v>
      </c>
      <c r="AM110" s="37">
        <f t="shared" si="10"/>
        <v>1372269.6400000001</v>
      </c>
      <c r="AN110" s="41">
        <f t="shared" si="11"/>
        <v>1518579.26</v>
      </c>
      <c r="AO110" s="56">
        <f t="shared" si="12"/>
        <v>-146309.61999999988</v>
      </c>
    </row>
    <row r="111" spans="1:41">
      <c r="A111" t="s">
        <v>1343</v>
      </c>
      <c r="B111" t="s">
        <v>1344</v>
      </c>
      <c r="C111">
        <v>4699</v>
      </c>
      <c r="D111" t="s">
        <v>1349</v>
      </c>
      <c r="E111" t="s">
        <v>1349</v>
      </c>
      <c r="F111" s="38">
        <v>183649.99</v>
      </c>
      <c r="G111" s="38">
        <v>2018.5</v>
      </c>
      <c r="H111" s="38">
        <v>128445.24</v>
      </c>
      <c r="I111" s="137">
        <v>1698640.87</v>
      </c>
      <c r="J111" s="137">
        <v>369242.93</v>
      </c>
      <c r="N111" s="62">
        <v>170533.66</v>
      </c>
      <c r="P111" s="62">
        <v>81151.53</v>
      </c>
      <c r="S111" s="137">
        <v>236310.55</v>
      </c>
      <c r="T111" s="137">
        <v>2235714.37</v>
      </c>
      <c r="W111" s="35">
        <v>725086.11</v>
      </c>
      <c r="X111" s="35">
        <v>94400</v>
      </c>
      <c r="Y111" s="35">
        <v>325.99</v>
      </c>
      <c r="AA111" s="35">
        <v>852824.9</v>
      </c>
      <c r="AB111" s="35">
        <v>31123</v>
      </c>
      <c r="AC111" s="39">
        <v>1121658.8999999999</v>
      </c>
      <c r="AE111" s="39">
        <v>3452</v>
      </c>
      <c r="AF111" s="39">
        <v>632277.07999999996</v>
      </c>
      <c r="AG111" s="39">
        <v>288084.59999999998</v>
      </c>
      <c r="AJ111" s="38">
        <f t="shared" si="7"/>
        <v>314113.73</v>
      </c>
      <c r="AK111" s="62">
        <f t="shared" si="8"/>
        <v>251685.19</v>
      </c>
      <c r="AL111" s="49">
        <f t="shared" si="9"/>
        <v>62428.539999999979</v>
      </c>
      <c r="AM111" s="37">
        <f t="shared" si="10"/>
        <v>1703760</v>
      </c>
      <c r="AN111" s="41">
        <f t="shared" si="11"/>
        <v>2045472.58</v>
      </c>
      <c r="AO111" s="56">
        <f t="shared" si="12"/>
        <v>-341712.58000000007</v>
      </c>
    </row>
    <row r="112" spans="1:41">
      <c r="A112" t="s">
        <v>1343</v>
      </c>
      <c r="B112" t="s">
        <v>1344</v>
      </c>
      <c r="C112">
        <v>2309</v>
      </c>
      <c r="D112" t="s">
        <v>1350</v>
      </c>
      <c r="E112" t="s">
        <v>1350</v>
      </c>
      <c r="F112" s="38">
        <v>423795.26</v>
      </c>
      <c r="G112" s="38">
        <v>0</v>
      </c>
      <c r="H112" s="38">
        <v>73960.69</v>
      </c>
      <c r="I112" s="137">
        <v>421365.64</v>
      </c>
      <c r="J112" s="137">
        <v>201050.94</v>
      </c>
      <c r="P112" s="62">
        <v>30459.119999999999</v>
      </c>
      <c r="S112" s="137">
        <v>-680123.5</v>
      </c>
      <c r="T112" s="137">
        <v>1762414.5</v>
      </c>
      <c r="W112" s="35">
        <v>680366.69</v>
      </c>
      <c r="Y112" s="35">
        <v>726.1</v>
      </c>
      <c r="AA112" s="35">
        <v>632667</v>
      </c>
      <c r="AB112" s="35">
        <v>8042</v>
      </c>
      <c r="AC112" s="39">
        <v>740241</v>
      </c>
      <c r="AD112" s="39">
        <v>25000</v>
      </c>
      <c r="AE112" s="39">
        <v>59247</v>
      </c>
      <c r="AF112" s="39">
        <v>366684.46</v>
      </c>
      <c r="AG112" s="39">
        <v>123206.92</v>
      </c>
      <c r="AJ112" s="38">
        <f t="shared" si="7"/>
        <v>497755.95</v>
      </c>
      <c r="AK112" s="62">
        <f t="shared" si="8"/>
        <v>30459.119999999999</v>
      </c>
      <c r="AL112" s="49">
        <f t="shared" si="9"/>
        <v>467296.83</v>
      </c>
      <c r="AM112" s="37">
        <f t="shared" si="10"/>
        <v>1321801.79</v>
      </c>
      <c r="AN112" s="41">
        <f t="shared" si="11"/>
        <v>1314379.3799999999</v>
      </c>
      <c r="AO112" s="56">
        <f t="shared" si="12"/>
        <v>7422.410000000149</v>
      </c>
    </row>
    <row r="113" spans="1:41">
      <c r="A113" t="s">
        <v>1343</v>
      </c>
      <c r="B113" t="s">
        <v>1344</v>
      </c>
      <c r="C113">
        <v>695</v>
      </c>
      <c r="D113" t="s">
        <v>1351</v>
      </c>
      <c r="E113" t="s">
        <v>1351</v>
      </c>
      <c r="F113" s="38">
        <v>397806.66</v>
      </c>
      <c r="G113" s="38">
        <v>4158.25</v>
      </c>
      <c r="H113" s="38">
        <v>69664.58</v>
      </c>
      <c r="I113" s="137">
        <v>2383439.71</v>
      </c>
      <c r="J113" s="137">
        <v>205884.93</v>
      </c>
      <c r="K113" s="137">
        <v>2690.81</v>
      </c>
      <c r="N113" s="62">
        <v>22024</v>
      </c>
      <c r="P113" s="62">
        <v>12965.7</v>
      </c>
      <c r="S113" s="137">
        <v>2619817.54</v>
      </c>
      <c r="T113" s="137">
        <v>513834.47</v>
      </c>
      <c r="W113" s="35">
        <v>466583.34</v>
      </c>
      <c r="X113" s="35">
        <v>50200</v>
      </c>
      <c r="Y113" s="35">
        <v>819.13</v>
      </c>
      <c r="AA113" s="35">
        <v>665476.80000000005</v>
      </c>
      <c r="AB113" s="35">
        <v>60400</v>
      </c>
      <c r="AC113" s="39">
        <v>783136.8</v>
      </c>
      <c r="AE113" s="39">
        <v>8008</v>
      </c>
      <c r="AF113" s="39">
        <v>417909.34</v>
      </c>
      <c r="AG113" s="39">
        <v>139421.9</v>
      </c>
      <c r="AJ113" s="38">
        <f t="shared" si="7"/>
        <v>471629.49</v>
      </c>
      <c r="AK113" s="62">
        <f t="shared" si="8"/>
        <v>34989.699999999997</v>
      </c>
      <c r="AL113" s="49">
        <f t="shared" si="9"/>
        <v>436639.79</v>
      </c>
      <c r="AM113" s="37">
        <f t="shared" si="10"/>
        <v>1243479.27</v>
      </c>
      <c r="AN113" s="41">
        <f t="shared" si="11"/>
        <v>1348476.04</v>
      </c>
      <c r="AO113" s="56">
        <f t="shared" si="12"/>
        <v>-104996.77000000002</v>
      </c>
    </row>
    <row r="114" spans="1:41">
      <c r="A114" t="s">
        <v>1343</v>
      </c>
      <c r="B114" t="s">
        <v>1344</v>
      </c>
      <c r="C114">
        <v>3575</v>
      </c>
      <c r="D114" t="s">
        <v>1352</v>
      </c>
      <c r="E114" t="s">
        <v>1352</v>
      </c>
      <c r="F114" s="38">
        <v>201760.55</v>
      </c>
      <c r="G114" s="38">
        <v>26485.7</v>
      </c>
      <c r="H114" s="38">
        <v>92099.88</v>
      </c>
      <c r="I114" s="137">
        <v>1093730.02</v>
      </c>
      <c r="J114" s="137">
        <v>181265.1</v>
      </c>
      <c r="N114" s="62">
        <v>202379.19</v>
      </c>
      <c r="O114" s="62">
        <v>115950</v>
      </c>
      <c r="P114" s="62">
        <v>72512.03</v>
      </c>
      <c r="S114" s="137">
        <v>-2271550.86</v>
      </c>
      <c r="T114" s="137">
        <v>3774792.24</v>
      </c>
      <c r="W114" s="35">
        <v>727263.62</v>
      </c>
      <c r="Y114" s="35">
        <v>296.19</v>
      </c>
      <c r="AA114" s="35">
        <v>1168575</v>
      </c>
      <c r="AB114" s="35">
        <v>8876</v>
      </c>
      <c r="AC114" s="39">
        <v>1387037</v>
      </c>
      <c r="AD114" s="39">
        <v>3000</v>
      </c>
      <c r="AE114" s="39">
        <v>50967</v>
      </c>
      <c r="AF114" s="39">
        <v>563857.42000000004</v>
      </c>
      <c r="AG114" s="39">
        <v>198770.74</v>
      </c>
      <c r="AI114" s="39">
        <v>120</v>
      </c>
      <c r="AJ114" s="38">
        <f t="shared" si="7"/>
        <v>320346.13</v>
      </c>
      <c r="AK114" s="62">
        <f t="shared" si="8"/>
        <v>390841.22</v>
      </c>
      <c r="AL114" s="49">
        <f t="shared" si="9"/>
        <v>-70495.089999999967</v>
      </c>
      <c r="AM114" s="37">
        <f t="shared" si="10"/>
        <v>1905010.81</v>
      </c>
      <c r="AN114" s="41">
        <f t="shared" si="11"/>
        <v>2203752.16</v>
      </c>
      <c r="AO114" s="56">
        <f t="shared" si="12"/>
        <v>-298741.35000000009</v>
      </c>
    </row>
    <row r="115" spans="1:41">
      <c r="A115" t="s">
        <v>1343</v>
      </c>
      <c r="B115" t="s">
        <v>1344</v>
      </c>
      <c r="C115">
        <v>2443</v>
      </c>
      <c r="D115" t="s">
        <v>1353</v>
      </c>
      <c r="E115" t="s">
        <v>1353</v>
      </c>
      <c r="F115" s="38">
        <v>366034.14</v>
      </c>
      <c r="G115" s="38">
        <v>0</v>
      </c>
      <c r="H115" s="38">
        <v>88382.42</v>
      </c>
      <c r="I115" s="137">
        <v>588550.40000000002</v>
      </c>
      <c r="J115" s="137">
        <v>429118.77</v>
      </c>
      <c r="N115" s="62">
        <v>45000</v>
      </c>
      <c r="P115" s="62">
        <v>43841.15</v>
      </c>
      <c r="S115" s="137">
        <v>-499306.11</v>
      </c>
      <c r="T115" s="137">
        <v>1908283.93</v>
      </c>
      <c r="W115" s="35">
        <v>602777.24</v>
      </c>
      <c r="X115" s="35">
        <v>57000</v>
      </c>
      <c r="Y115" s="35">
        <v>803.32</v>
      </c>
      <c r="AA115" s="35">
        <v>1100056.8999999999</v>
      </c>
      <c r="AB115" s="35">
        <v>84069</v>
      </c>
      <c r="AC115" s="39">
        <v>1230452.8999999999</v>
      </c>
      <c r="AE115" s="39">
        <v>30694</v>
      </c>
      <c r="AF115" s="39">
        <v>462402.74</v>
      </c>
      <c r="AG115" s="39">
        <v>146890.06</v>
      </c>
      <c r="AJ115" s="38">
        <f t="shared" si="7"/>
        <v>454416.56</v>
      </c>
      <c r="AK115" s="62">
        <f t="shared" si="8"/>
        <v>88841.15</v>
      </c>
      <c r="AL115" s="49">
        <f t="shared" si="9"/>
        <v>365575.41000000003</v>
      </c>
      <c r="AM115" s="37">
        <f t="shared" si="10"/>
        <v>1844706.46</v>
      </c>
      <c r="AN115" s="41">
        <f t="shared" si="11"/>
        <v>1870439.7</v>
      </c>
      <c r="AO115" s="56">
        <f t="shared" si="12"/>
        <v>-25733.239999999991</v>
      </c>
    </row>
    <row r="116" spans="1:41">
      <c r="A116" t="s">
        <v>1343</v>
      </c>
      <c r="B116" t="s">
        <v>1344</v>
      </c>
      <c r="C116">
        <v>1283</v>
      </c>
      <c r="D116" t="s">
        <v>1354</v>
      </c>
      <c r="E116" t="s">
        <v>1354</v>
      </c>
      <c r="F116" s="38">
        <v>179574.1</v>
      </c>
      <c r="G116" s="38">
        <v>0</v>
      </c>
      <c r="H116" s="38">
        <v>54548.11</v>
      </c>
      <c r="I116" s="137">
        <v>1302027.6399999999</v>
      </c>
      <c r="J116" s="137">
        <v>231523.7</v>
      </c>
      <c r="N116" s="62">
        <v>21465</v>
      </c>
      <c r="P116" s="62">
        <v>28.89</v>
      </c>
      <c r="S116" s="137">
        <v>-162663.6</v>
      </c>
      <c r="T116" s="137">
        <v>1980426.11</v>
      </c>
      <c r="W116" s="35">
        <v>512076.1</v>
      </c>
      <c r="X116" s="35">
        <v>53000</v>
      </c>
      <c r="Y116" s="35">
        <v>373.23</v>
      </c>
      <c r="AA116" s="35">
        <v>417335.4</v>
      </c>
      <c r="AB116" s="35">
        <v>71000</v>
      </c>
      <c r="AC116" s="39">
        <v>476228.4</v>
      </c>
      <c r="AD116" s="39">
        <v>36500</v>
      </c>
      <c r="AE116" s="39">
        <v>56254.67</v>
      </c>
      <c r="AF116" s="39">
        <v>438960.3</v>
      </c>
      <c r="AG116" s="39">
        <v>117424.21</v>
      </c>
      <c r="AJ116" s="38">
        <f t="shared" si="7"/>
        <v>234122.21000000002</v>
      </c>
      <c r="AK116" s="62">
        <f t="shared" si="8"/>
        <v>21493.89</v>
      </c>
      <c r="AL116" s="49">
        <f t="shared" si="9"/>
        <v>212628.32</v>
      </c>
      <c r="AM116" s="37">
        <f t="shared" si="10"/>
        <v>1053784.73</v>
      </c>
      <c r="AN116" s="41">
        <f t="shared" si="11"/>
        <v>1125367.58</v>
      </c>
      <c r="AO116" s="56">
        <f t="shared" si="12"/>
        <v>-71582.850000000093</v>
      </c>
    </row>
    <row r="117" spans="1:41">
      <c r="A117" t="s">
        <v>1343</v>
      </c>
      <c r="B117" t="s">
        <v>1344</v>
      </c>
      <c r="C117">
        <v>3442</v>
      </c>
      <c r="D117" t="s">
        <v>1355</v>
      </c>
      <c r="E117" t="s">
        <v>1355</v>
      </c>
      <c r="F117" s="38">
        <v>289974.39</v>
      </c>
      <c r="G117" s="38">
        <v>108.75</v>
      </c>
      <c r="H117" s="38">
        <v>69305.240000000005</v>
      </c>
      <c r="I117" s="137">
        <v>355063.12</v>
      </c>
      <c r="J117" s="137">
        <v>460224.34</v>
      </c>
      <c r="N117" s="62">
        <v>8741.74</v>
      </c>
      <c r="P117" s="62">
        <v>65909.240000000005</v>
      </c>
      <c r="S117" s="137">
        <v>-841431.21</v>
      </c>
      <c r="T117" s="137">
        <v>2133398.12</v>
      </c>
      <c r="W117" s="35">
        <v>806669.13</v>
      </c>
      <c r="Y117" s="35">
        <v>585.47</v>
      </c>
      <c r="AA117" s="35">
        <v>785800.5</v>
      </c>
      <c r="AB117" s="35">
        <v>82176</v>
      </c>
      <c r="AC117" s="39">
        <v>1017938.5</v>
      </c>
      <c r="AD117" s="39">
        <v>51538</v>
      </c>
      <c r="AE117" s="39">
        <v>32680</v>
      </c>
      <c r="AF117" s="39">
        <v>562593.12</v>
      </c>
      <c r="AG117" s="39">
        <v>202423.53</v>
      </c>
      <c r="AJ117" s="38">
        <f t="shared" si="7"/>
        <v>359388.38</v>
      </c>
      <c r="AK117" s="62">
        <f t="shared" si="8"/>
        <v>74650.98000000001</v>
      </c>
      <c r="AL117" s="49">
        <f t="shared" si="9"/>
        <v>284737.40000000002</v>
      </c>
      <c r="AM117" s="37">
        <f t="shared" si="10"/>
        <v>1675231.1</v>
      </c>
      <c r="AN117" s="41">
        <f t="shared" si="11"/>
        <v>1867173.1500000001</v>
      </c>
      <c r="AO117" s="56">
        <f t="shared" si="12"/>
        <v>-191942.05000000005</v>
      </c>
    </row>
    <row r="118" spans="1:41">
      <c r="A118" t="s">
        <v>1343</v>
      </c>
      <c r="B118" t="s">
        <v>1344</v>
      </c>
      <c r="C118">
        <v>1430</v>
      </c>
      <c r="D118" t="s">
        <v>1356</v>
      </c>
      <c r="E118" t="s">
        <v>1356</v>
      </c>
      <c r="F118" s="38">
        <v>79307.179999999993</v>
      </c>
      <c r="G118" s="38">
        <v>0</v>
      </c>
      <c r="H118" s="38">
        <v>50511.78</v>
      </c>
      <c r="I118" s="137">
        <v>758429.46</v>
      </c>
      <c r="J118" s="137">
        <v>59416.160000000003</v>
      </c>
      <c r="N118" s="62">
        <v>33425</v>
      </c>
      <c r="P118" s="62">
        <v>886</v>
      </c>
      <c r="S118" s="137">
        <v>-904608.93</v>
      </c>
      <c r="T118" s="137">
        <v>1945240.49</v>
      </c>
      <c r="W118" s="35">
        <v>437077.81</v>
      </c>
      <c r="X118" s="35">
        <v>91880</v>
      </c>
      <c r="Y118" s="35">
        <v>197.04</v>
      </c>
      <c r="AA118" s="35">
        <v>857677.6</v>
      </c>
      <c r="AB118" s="35">
        <v>109306</v>
      </c>
      <c r="AC118" s="39">
        <v>1129053.6000000001</v>
      </c>
      <c r="AD118" s="39">
        <v>6500</v>
      </c>
      <c r="AE118" s="39">
        <v>3920</v>
      </c>
      <c r="AF118" s="39">
        <v>378643.96</v>
      </c>
      <c r="AG118" s="39">
        <v>105258.87</v>
      </c>
      <c r="AI118" s="39">
        <v>40</v>
      </c>
      <c r="AJ118" s="38">
        <f t="shared" si="7"/>
        <v>129818.95999999999</v>
      </c>
      <c r="AK118" s="62">
        <f t="shared" si="8"/>
        <v>34311</v>
      </c>
      <c r="AL118" s="49">
        <f t="shared" si="9"/>
        <v>95507.959999999992</v>
      </c>
      <c r="AM118" s="37">
        <f t="shared" si="10"/>
        <v>1496138.4500000002</v>
      </c>
      <c r="AN118" s="41">
        <f t="shared" si="11"/>
        <v>1623416.4300000002</v>
      </c>
      <c r="AO118" s="56">
        <f t="shared" si="12"/>
        <v>-127277.97999999998</v>
      </c>
    </row>
    <row r="119" spans="1:41">
      <c r="A119" t="s">
        <v>1343</v>
      </c>
      <c r="B119" t="s">
        <v>1344</v>
      </c>
      <c r="C119">
        <v>2018</v>
      </c>
      <c r="D119" t="s">
        <v>1357</v>
      </c>
      <c r="E119" t="s">
        <v>1357</v>
      </c>
      <c r="F119" s="38">
        <v>114561.31</v>
      </c>
      <c r="G119" s="38">
        <v>30000</v>
      </c>
      <c r="H119" s="38">
        <v>26807.439999999999</v>
      </c>
      <c r="I119" s="137">
        <v>601610.31000000006</v>
      </c>
      <c r="J119" s="137">
        <v>110964.64</v>
      </c>
      <c r="N119" s="62">
        <v>0</v>
      </c>
      <c r="P119" s="62">
        <v>708.06</v>
      </c>
      <c r="S119" s="137">
        <v>-1427293.45</v>
      </c>
      <c r="T119" s="137">
        <v>2404357.2799999998</v>
      </c>
      <c r="W119" s="35">
        <v>494824.38</v>
      </c>
      <c r="Y119" s="35">
        <v>213.1</v>
      </c>
      <c r="AA119" s="35">
        <v>1158570</v>
      </c>
      <c r="AB119" s="35">
        <v>15815</v>
      </c>
      <c r="AC119" s="39">
        <v>1327167</v>
      </c>
      <c r="AE119" s="39">
        <v>9308</v>
      </c>
      <c r="AF119" s="39">
        <v>344807.15</v>
      </c>
      <c r="AG119" s="39">
        <v>81968.52</v>
      </c>
      <c r="AJ119" s="38">
        <f t="shared" si="7"/>
        <v>171368.75</v>
      </c>
      <c r="AK119" s="62">
        <f t="shared" si="8"/>
        <v>708.06</v>
      </c>
      <c r="AL119" s="49">
        <f t="shared" si="9"/>
        <v>170660.69</v>
      </c>
      <c r="AM119" s="37">
        <f t="shared" si="10"/>
        <v>1669422.48</v>
      </c>
      <c r="AN119" s="41">
        <f t="shared" si="11"/>
        <v>1763250.67</v>
      </c>
      <c r="AO119" s="56">
        <f t="shared" si="12"/>
        <v>-93828.189999999944</v>
      </c>
    </row>
    <row r="120" spans="1:41">
      <c r="A120" t="s">
        <v>1343</v>
      </c>
      <c r="B120" t="s">
        <v>1344</v>
      </c>
      <c r="C120">
        <v>3034</v>
      </c>
      <c r="D120" t="s">
        <v>1358</v>
      </c>
      <c r="E120" t="s">
        <v>1358</v>
      </c>
      <c r="F120" s="38">
        <v>492659.92</v>
      </c>
      <c r="G120" s="38">
        <v>0</v>
      </c>
      <c r="H120" s="38">
        <v>58658.48</v>
      </c>
      <c r="I120" s="137">
        <v>233168.35</v>
      </c>
      <c r="J120" s="137">
        <v>16430.57</v>
      </c>
      <c r="P120" s="62">
        <v>47256.55</v>
      </c>
      <c r="S120" s="137">
        <v>-2466100.39</v>
      </c>
      <c r="T120" s="137">
        <v>3154007.83</v>
      </c>
      <c r="W120" s="35">
        <v>522534.97</v>
      </c>
      <c r="X120" s="35">
        <v>159450</v>
      </c>
      <c r="Y120" s="35">
        <v>618.1</v>
      </c>
      <c r="AA120" s="35">
        <v>730820</v>
      </c>
      <c r="AB120" s="35">
        <v>1338</v>
      </c>
      <c r="AC120" s="39">
        <v>829835</v>
      </c>
      <c r="AD120" s="39">
        <v>33200</v>
      </c>
      <c r="AE120" s="39">
        <v>15516</v>
      </c>
      <c r="AF120" s="39">
        <v>376503.02</v>
      </c>
      <c r="AG120" s="39">
        <v>93953.72</v>
      </c>
      <c r="AJ120" s="38">
        <f t="shared" si="7"/>
        <v>551318.4</v>
      </c>
      <c r="AK120" s="62">
        <f t="shared" si="8"/>
        <v>47256.55</v>
      </c>
      <c r="AL120" s="49">
        <f t="shared" si="9"/>
        <v>504061.85000000003</v>
      </c>
      <c r="AM120" s="37">
        <f t="shared" si="10"/>
        <v>1414761.0699999998</v>
      </c>
      <c r="AN120" s="41">
        <f t="shared" si="11"/>
        <v>1349007.74</v>
      </c>
      <c r="AO120" s="56">
        <f t="shared" si="12"/>
        <v>65753.329999999842</v>
      </c>
    </row>
    <row r="121" spans="1:41">
      <c r="A121" t="s">
        <v>1343</v>
      </c>
      <c r="B121" t="s">
        <v>1344</v>
      </c>
      <c r="C121">
        <v>2713</v>
      </c>
      <c r="D121" t="s">
        <v>1359</v>
      </c>
      <c r="E121" t="s">
        <v>1359</v>
      </c>
      <c r="F121" s="38">
        <v>208261.76000000001</v>
      </c>
      <c r="G121" s="38">
        <v>0</v>
      </c>
      <c r="H121" s="38">
        <v>96122.46</v>
      </c>
      <c r="I121" s="137">
        <v>883930.72</v>
      </c>
      <c r="J121" s="137">
        <v>146858.32</v>
      </c>
      <c r="N121" s="62">
        <v>47095</v>
      </c>
      <c r="O121" s="62">
        <v>92760</v>
      </c>
      <c r="P121" s="62">
        <v>90866.08</v>
      </c>
      <c r="S121" s="137">
        <v>-973324.72</v>
      </c>
      <c r="T121" s="137">
        <v>2272032.2400000002</v>
      </c>
      <c r="W121" s="35">
        <v>639628.56999999995</v>
      </c>
      <c r="Y121" s="35">
        <v>240.49</v>
      </c>
      <c r="AA121" s="35">
        <v>783844.4</v>
      </c>
      <c r="AB121" s="35">
        <v>34500</v>
      </c>
      <c r="AC121" s="39">
        <v>943261.4</v>
      </c>
      <c r="AD121" s="39">
        <v>16016</v>
      </c>
      <c r="AF121" s="39">
        <v>578575.25</v>
      </c>
      <c r="AG121" s="39">
        <v>114616.15</v>
      </c>
      <c r="AJ121" s="38">
        <f t="shared" si="7"/>
        <v>304384.22000000003</v>
      </c>
      <c r="AK121" s="62">
        <f t="shared" si="8"/>
        <v>230721.08000000002</v>
      </c>
      <c r="AL121" s="49">
        <f t="shared" si="9"/>
        <v>73663.140000000014</v>
      </c>
      <c r="AM121" s="37">
        <f t="shared" si="10"/>
        <v>1458213.46</v>
      </c>
      <c r="AN121" s="41">
        <f t="shared" si="11"/>
        <v>1652468.7999999998</v>
      </c>
      <c r="AO121" s="56">
        <f t="shared" si="12"/>
        <v>-194255.33999999985</v>
      </c>
    </row>
    <row r="122" spans="1:41">
      <c r="A122" t="s">
        <v>1343</v>
      </c>
      <c r="B122" t="s">
        <v>1344</v>
      </c>
      <c r="C122">
        <v>1977</v>
      </c>
      <c r="D122" t="s">
        <v>1360</v>
      </c>
      <c r="E122" t="s">
        <v>1360</v>
      </c>
      <c r="F122" s="38">
        <v>317927.96999999997</v>
      </c>
      <c r="G122" s="38">
        <v>33000</v>
      </c>
      <c r="H122" s="38">
        <v>214169.1</v>
      </c>
      <c r="I122" s="137">
        <v>544044.85</v>
      </c>
      <c r="J122" s="137">
        <v>94459.27</v>
      </c>
      <c r="N122" s="62">
        <v>5000</v>
      </c>
      <c r="P122" s="62">
        <v>33499.339999999997</v>
      </c>
      <c r="S122" s="137">
        <v>-513008.58</v>
      </c>
      <c r="T122" s="137">
        <v>1679735.01</v>
      </c>
      <c r="W122" s="35">
        <v>532247.87</v>
      </c>
      <c r="X122" s="35">
        <v>42610</v>
      </c>
      <c r="Y122" s="35">
        <v>702.52</v>
      </c>
      <c r="AA122" s="35">
        <v>341640</v>
      </c>
      <c r="AB122" s="35">
        <v>4009</v>
      </c>
      <c r="AC122" s="39">
        <v>507800</v>
      </c>
      <c r="AD122" s="39">
        <v>10960</v>
      </c>
      <c r="AE122" s="39">
        <v>15845</v>
      </c>
      <c r="AF122" s="39">
        <v>307627.7</v>
      </c>
      <c r="AG122" s="39">
        <v>80601.27</v>
      </c>
      <c r="AJ122" s="38">
        <f t="shared" si="7"/>
        <v>565097.06999999995</v>
      </c>
      <c r="AK122" s="62">
        <f t="shared" si="8"/>
        <v>38499.339999999997</v>
      </c>
      <c r="AL122" s="49">
        <f t="shared" si="9"/>
        <v>526597.73</v>
      </c>
      <c r="AM122" s="37">
        <f t="shared" si="10"/>
        <v>921209.39</v>
      </c>
      <c r="AN122" s="41">
        <f t="shared" si="11"/>
        <v>922833.97</v>
      </c>
      <c r="AO122" s="56">
        <f t="shared" si="12"/>
        <v>-1624.5799999999581</v>
      </c>
    </row>
    <row r="123" spans="1:41">
      <c r="A123" t="s">
        <v>1343</v>
      </c>
      <c r="B123" t="s">
        <v>1344</v>
      </c>
      <c r="C123">
        <v>2422</v>
      </c>
      <c r="D123" t="s">
        <v>1361</v>
      </c>
      <c r="E123" t="s">
        <v>1361</v>
      </c>
      <c r="F123" s="38">
        <v>493044.87</v>
      </c>
      <c r="G123" s="38">
        <v>0</v>
      </c>
      <c r="H123" s="38">
        <v>86070.18</v>
      </c>
      <c r="I123" s="137">
        <v>234929.87</v>
      </c>
      <c r="J123" s="137">
        <v>92621.06</v>
      </c>
      <c r="N123" s="62">
        <v>12000</v>
      </c>
      <c r="P123" s="62">
        <v>40282.230000000003</v>
      </c>
      <c r="S123" s="137">
        <v>-747568.04</v>
      </c>
      <c r="T123" s="137">
        <v>1611506.92</v>
      </c>
      <c r="W123" s="35">
        <v>493202.72</v>
      </c>
      <c r="X123" s="35">
        <v>67110</v>
      </c>
      <c r="Y123" s="35">
        <v>755.9</v>
      </c>
      <c r="AA123" s="35">
        <v>888840</v>
      </c>
      <c r="AB123" s="35">
        <v>37000</v>
      </c>
      <c r="AC123" s="39">
        <v>1023213</v>
      </c>
      <c r="AD123" s="39">
        <v>2272</v>
      </c>
      <c r="AE123" s="39">
        <v>18390</v>
      </c>
      <c r="AF123" s="39">
        <v>362815.6</v>
      </c>
      <c r="AG123" s="39">
        <v>89773.15</v>
      </c>
      <c r="AJ123" s="38">
        <f t="shared" si="7"/>
        <v>579115.05000000005</v>
      </c>
      <c r="AK123" s="62">
        <f t="shared" si="8"/>
        <v>52282.23</v>
      </c>
      <c r="AL123" s="49">
        <f t="shared" si="9"/>
        <v>526832.82000000007</v>
      </c>
      <c r="AM123" s="37">
        <f t="shared" si="10"/>
        <v>1486908.62</v>
      </c>
      <c r="AN123" s="41">
        <f t="shared" si="11"/>
        <v>1496463.75</v>
      </c>
      <c r="AO123" s="56">
        <f t="shared" si="12"/>
        <v>-9555.1299999998882</v>
      </c>
    </row>
    <row r="124" spans="1:41">
      <c r="A124" t="s">
        <v>1343</v>
      </c>
      <c r="B124" t="s">
        <v>1344</v>
      </c>
      <c r="C124">
        <v>1726</v>
      </c>
      <c r="D124" t="s">
        <v>1362</v>
      </c>
      <c r="E124" t="s">
        <v>1362</v>
      </c>
      <c r="F124" s="38">
        <v>255706.85</v>
      </c>
      <c r="G124" s="38">
        <v>0</v>
      </c>
      <c r="H124" s="38">
        <v>69265.34</v>
      </c>
      <c r="I124" s="137">
        <v>54760.89</v>
      </c>
      <c r="J124" s="137">
        <v>387882.75</v>
      </c>
      <c r="N124" s="62">
        <v>7800</v>
      </c>
      <c r="P124" s="62">
        <v>33199.35</v>
      </c>
      <c r="S124" s="137">
        <v>294941.34000000003</v>
      </c>
      <c r="T124" s="137">
        <v>667875.67000000004</v>
      </c>
      <c r="W124" s="35">
        <v>497263.45</v>
      </c>
      <c r="X124" s="35">
        <v>82000</v>
      </c>
      <c r="Y124" s="35">
        <v>1031.07</v>
      </c>
      <c r="AA124" s="35">
        <v>576176.1</v>
      </c>
      <c r="AB124" s="35">
        <v>12000</v>
      </c>
      <c r="AC124" s="39">
        <v>692341.1</v>
      </c>
      <c r="AE124" s="39">
        <v>27400</v>
      </c>
      <c r="AF124" s="39">
        <v>639876.25</v>
      </c>
      <c r="AG124" s="39">
        <v>45053.8</v>
      </c>
      <c r="AJ124" s="38">
        <f t="shared" si="7"/>
        <v>324972.19</v>
      </c>
      <c r="AK124" s="62">
        <f t="shared" si="8"/>
        <v>40999.35</v>
      </c>
      <c r="AL124" s="49">
        <f t="shared" si="9"/>
        <v>283972.84000000003</v>
      </c>
      <c r="AM124" s="37">
        <f t="shared" si="10"/>
        <v>1168470.6199999999</v>
      </c>
      <c r="AN124" s="41">
        <f t="shared" si="11"/>
        <v>1404671.1500000001</v>
      </c>
      <c r="AO124" s="56">
        <f t="shared" si="12"/>
        <v>-236200.53000000026</v>
      </c>
    </row>
    <row r="125" spans="1:41">
      <c r="A125" t="s">
        <v>1343</v>
      </c>
      <c r="B125" t="s">
        <v>1344</v>
      </c>
      <c r="C125">
        <v>2174</v>
      </c>
      <c r="D125" t="s">
        <v>1363</v>
      </c>
      <c r="E125" t="s">
        <v>1363</v>
      </c>
      <c r="F125" s="38">
        <v>161848.60999999999</v>
      </c>
      <c r="G125" s="38">
        <v>0</v>
      </c>
      <c r="H125" s="38">
        <v>52692.04</v>
      </c>
      <c r="I125" s="137">
        <v>827361.21</v>
      </c>
      <c r="J125" s="137">
        <v>117895.9</v>
      </c>
      <c r="K125" s="137">
        <v>4893.4799999999996</v>
      </c>
      <c r="N125" s="62">
        <v>6585</v>
      </c>
      <c r="P125" s="62">
        <v>35375.67</v>
      </c>
      <c r="S125" s="137">
        <v>592490.46</v>
      </c>
      <c r="T125" s="137">
        <v>654977.96</v>
      </c>
      <c r="W125" s="35">
        <v>615561.56999999995</v>
      </c>
      <c r="X125" s="35">
        <v>151780</v>
      </c>
      <c r="Y125" s="35">
        <v>490.5</v>
      </c>
      <c r="AA125" s="35">
        <v>414243</v>
      </c>
      <c r="AB125" s="35">
        <v>9000</v>
      </c>
      <c r="AC125" s="39">
        <v>567686</v>
      </c>
      <c r="AE125" s="39">
        <v>35634</v>
      </c>
      <c r="AF125" s="39">
        <v>617119.43999999994</v>
      </c>
      <c r="AG125" s="39">
        <v>95373.48</v>
      </c>
      <c r="AJ125" s="38">
        <f t="shared" si="7"/>
        <v>214540.65</v>
      </c>
      <c r="AK125" s="62">
        <f t="shared" si="8"/>
        <v>41960.67</v>
      </c>
      <c r="AL125" s="49">
        <f t="shared" si="9"/>
        <v>172579.97999999998</v>
      </c>
      <c r="AM125" s="37">
        <f t="shared" si="10"/>
        <v>1191075.0699999998</v>
      </c>
      <c r="AN125" s="41">
        <f t="shared" si="11"/>
        <v>1315812.92</v>
      </c>
      <c r="AO125" s="56">
        <f t="shared" si="12"/>
        <v>-124737.85000000009</v>
      </c>
    </row>
    <row r="126" spans="1:41">
      <c r="A126" t="s">
        <v>1365</v>
      </c>
      <c r="B126" t="s">
        <v>1366</v>
      </c>
      <c r="C126">
        <v>3891</v>
      </c>
      <c r="D126" t="s">
        <v>1368</v>
      </c>
      <c r="E126" t="s">
        <v>1368</v>
      </c>
      <c r="F126" s="38">
        <v>265674.65000000002</v>
      </c>
      <c r="G126" s="38">
        <v>0</v>
      </c>
      <c r="H126" s="38">
        <v>199501.65</v>
      </c>
      <c r="I126" s="137">
        <v>798281.66</v>
      </c>
      <c r="J126" s="137">
        <v>170350.53</v>
      </c>
      <c r="N126" s="62">
        <v>6000</v>
      </c>
      <c r="P126" s="62">
        <v>518.12</v>
      </c>
      <c r="S126" s="137">
        <v>-1434970.48</v>
      </c>
      <c r="T126" s="137">
        <v>3175397.16</v>
      </c>
      <c r="W126" s="35">
        <v>584556.65</v>
      </c>
      <c r="Y126" s="35">
        <v>730.07</v>
      </c>
      <c r="AA126" s="35">
        <v>1571070</v>
      </c>
      <c r="AC126" s="39">
        <v>1701879</v>
      </c>
      <c r="AE126" s="39">
        <v>13460</v>
      </c>
      <c r="AF126" s="39">
        <v>470834.07</v>
      </c>
      <c r="AG126" s="39">
        <v>283319.96000000002</v>
      </c>
      <c r="AJ126" s="38">
        <f t="shared" si="7"/>
        <v>465176.30000000005</v>
      </c>
      <c r="AK126" s="62">
        <f t="shared" si="8"/>
        <v>6518.12</v>
      </c>
      <c r="AL126" s="49">
        <f t="shared" si="9"/>
        <v>458658.18000000005</v>
      </c>
      <c r="AM126" s="37">
        <f t="shared" si="10"/>
        <v>2156356.7199999997</v>
      </c>
      <c r="AN126" s="41">
        <f t="shared" si="11"/>
        <v>2469493.0299999998</v>
      </c>
      <c r="AO126" s="56">
        <f t="shared" si="12"/>
        <v>-313136.31000000006</v>
      </c>
    </row>
    <row r="127" spans="1:41">
      <c r="A127" t="s">
        <v>1365</v>
      </c>
      <c r="B127" t="s">
        <v>1366</v>
      </c>
      <c r="C127">
        <v>1463</v>
      </c>
      <c r="D127" t="s">
        <v>1369</v>
      </c>
      <c r="E127" t="s">
        <v>1369</v>
      </c>
      <c r="F127" s="38">
        <v>180818.66</v>
      </c>
      <c r="G127" s="38">
        <v>0</v>
      </c>
      <c r="H127" s="38">
        <v>3872.99</v>
      </c>
      <c r="I127" s="137">
        <v>67816.69</v>
      </c>
      <c r="J127" s="137">
        <v>134252.54</v>
      </c>
      <c r="N127" s="62">
        <v>10850</v>
      </c>
      <c r="P127" s="62">
        <v>30154.39</v>
      </c>
      <c r="S127" s="137">
        <v>-629715.56999999995</v>
      </c>
      <c r="T127" s="137">
        <v>1191484.79</v>
      </c>
      <c r="W127" s="35">
        <v>484567.74</v>
      </c>
      <c r="Y127" s="35">
        <v>588.22</v>
      </c>
      <c r="AA127" s="35">
        <v>687330</v>
      </c>
      <c r="AC127" s="39">
        <v>884022</v>
      </c>
      <c r="AE127" s="39">
        <v>14210</v>
      </c>
      <c r="AF127" s="39">
        <v>412686</v>
      </c>
      <c r="AG127" s="39">
        <v>77580.69</v>
      </c>
      <c r="AJ127" s="38">
        <f t="shared" si="7"/>
        <v>184691.65</v>
      </c>
      <c r="AK127" s="62">
        <f t="shared" si="8"/>
        <v>41004.39</v>
      </c>
      <c r="AL127" s="49">
        <f t="shared" si="9"/>
        <v>143687.26</v>
      </c>
      <c r="AM127" s="37">
        <f t="shared" si="10"/>
        <v>1172485.96</v>
      </c>
      <c r="AN127" s="41">
        <f t="shared" si="11"/>
        <v>1388498.69</v>
      </c>
      <c r="AO127" s="56">
        <f t="shared" si="12"/>
        <v>-216012.72999999998</v>
      </c>
    </row>
    <row r="128" spans="1:41">
      <c r="A128" t="s">
        <v>1365</v>
      </c>
      <c r="B128" t="s">
        <v>1366</v>
      </c>
      <c r="C128">
        <v>1923</v>
      </c>
      <c r="D128" t="s">
        <v>1370</v>
      </c>
      <c r="E128" t="s">
        <v>1370</v>
      </c>
      <c r="F128" s="38">
        <v>50445.75</v>
      </c>
      <c r="G128" s="38">
        <v>0</v>
      </c>
      <c r="H128" s="38">
        <v>219849.95</v>
      </c>
      <c r="I128" s="137">
        <v>3224221.74</v>
      </c>
      <c r="J128" s="137">
        <v>165807.54</v>
      </c>
      <c r="N128" s="62">
        <v>3500</v>
      </c>
      <c r="P128" s="62">
        <v>40496</v>
      </c>
      <c r="S128" s="137">
        <v>2996723.42</v>
      </c>
      <c r="T128" s="137">
        <v>918887.6</v>
      </c>
      <c r="W128" s="35">
        <v>460052.69</v>
      </c>
      <c r="Y128" s="35">
        <v>295.32</v>
      </c>
      <c r="AA128" s="35">
        <v>756150</v>
      </c>
      <c r="AB128" s="35">
        <v>4000</v>
      </c>
      <c r="AC128" s="39">
        <v>1115623</v>
      </c>
      <c r="AD128" s="39">
        <v>3000</v>
      </c>
      <c r="AE128" s="39">
        <v>1120</v>
      </c>
      <c r="AF128" s="39">
        <v>244333.06</v>
      </c>
      <c r="AG128" s="39">
        <v>155703.99</v>
      </c>
      <c r="AJ128" s="38">
        <f t="shared" si="7"/>
        <v>270295.7</v>
      </c>
      <c r="AK128" s="62">
        <f t="shared" si="8"/>
        <v>43996</v>
      </c>
      <c r="AL128" s="49">
        <f t="shared" si="9"/>
        <v>226299.7</v>
      </c>
      <c r="AM128" s="37">
        <f t="shared" si="10"/>
        <v>1220498.01</v>
      </c>
      <c r="AN128" s="41">
        <f t="shared" si="11"/>
        <v>1519780.05</v>
      </c>
      <c r="AO128" s="56">
        <f t="shared" si="12"/>
        <v>-299282.04000000004</v>
      </c>
    </row>
    <row r="129" spans="1:41">
      <c r="A129" t="s">
        <v>1365</v>
      </c>
      <c r="B129" t="s">
        <v>1366</v>
      </c>
      <c r="C129">
        <v>2235</v>
      </c>
      <c r="D129" t="s">
        <v>1371</v>
      </c>
      <c r="E129" t="s">
        <v>1371</v>
      </c>
      <c r="F129" s="38">
        <v>217770.03</v>
      </c>
      <c r="G129" s="38">
        <v>0</v>
      </c>
      <c r="H129" s="38">
        <v>96622.24</v>
      </c>
      <c r="I129" s="137">
        <v>338570.42</v>
      </c>
      <c r="J129" s="137">
        <v>142900.04999999999</v>
      </c>
      <c r="N129" s="62">
        <v>5000</v>
      </c>
      <c r="P129" s="62">
        <v>72527.78</v>
      </c>
      <c r="S129" s="137">
        <v>-997281.89</v>
      </c>
      <c r="T129" s="137">
        <v>1855787.89</v>
      </c>
      <c r="W129" s="35">
        <v>575072.5</v>
      </c>
      <c r="X129" s="35">
        <v>60000</v>
      </c>
      <c r="Y129" s="35">
        <v>338.14</v>
      </c>
      <c r="AA129" s="35">
        <v>1030680</v>
      </c>
      <c r="AB129" s="35">
        <v>4000</v>
      </c>
      <c r="AC129" s="39">
        <v>1280243</v>
      </c>
      <c r="AD129" s="39">
        <v>2200</v>
      </c>
      <c r="AE129" s="39">
        <v>16120</v>
      </c>
      <c r="AF129" s="39">
        <v>362112.52</v>
      </c>
      <c r="AG129" s="39">
        <v>149586.16</v>
      </c>
      <c r="AJ129" s="38">
        <f t="shared" si="7"/>
        <v>314392.27</v>
      </c>
      <c r="AK129" s="62">
        <f t="shared" si="8"/>
        <v>77527.78</v>
      </c>
      <c r="AL129" s="49">
        <f t="shared" si="9"/>
        <v>236864.49000000002</v>
      </c>
      <c r="AM129" s="37">
        <f t="shared" si="10"/>
        <v>1670090.6400000001</v>
      </c>
      <c r="AN129" s="41">
        <f t="shared" si="11"/>
        <v>1810261.68</v>
      </c>
      <c r="AO129" s="56">
        <f t="shared" si="12"/>
        <v>-140171.0399999998</v>
      </c>
    </row>
    <row r="130" spans="1:41">
      <c r="A130" t="s">
        <v>1365</v>
      </c>
      <c r="B130" t="s">
        <v>1366</v>
      </c>
      <c r="C130">
        <v>2581</v>
      </c>
      <c r="D130" t="s">
        <v>1372</v>
      </c>
      <c r="E130" t="s">
        <v>1372</v>
      </c>
      <c r="F130" s="38">
        <v>396458.03</v>
      </c>
      <c r="G130" s="38">
        <v>0</v>
      </c>
      <c r="H130" s="38">
        <v>16417.39</v>
      </c>
      <c r="I130" s="137">
        <v>626369.43000000005</v>
      </c>
      <c r="J130" s="137">
        <v>163509.51999999999</v>
      </c>
      <c r="N130" s="62">
        <v>4900</v>
      </c>
      <c r="P130" s="62">
        <v>49170.51</v>
      </c>
      <c r="S130" s="137">
        <v>-177634.28</v>
      </c>
      <c r="T130" s="137">
        <v>1498231.3</v>
      </c>
      <c r="W130" s="35">
        <v>567659.67000000004</v>
      </c>
      <c r="X130" s="35">
        <v>35000</v>
      </c>
      <c r="Y130" s="35">
        <v>881.84</v>
      </c>
      <c r="AA130" s="35">
        <v>1095930</v>
      </c>
      <c r="AB130" s="35">
        <v>4000</v>
      </c>
      <c r="AC130" s="39">
        <v>1397060</v>
      </c>
      <c r="AE130" s="39">
        <v>10896</v>
      </c>
      <c r="AF130" s="39">
        <v>308499.65999999997</v>
      </c>
      <c r="AG130" s="39">
        <v>158929.01</v>
      </c>
      <c r="AJ130" s="38">
        <f t="shared" si="7"/>
        <v>412875.42000000004</v>
      </c>
      <c r="AK130" s="62">
        <f t="shared" si="8"/>
        <v>54070.51</v>
      </c>
      <c r="AL130" s="49">
        <f t="shared" si="9"/>
        <v>358804.91000000003</v>
      </c>
      <c r="AM130" s="37">
        <f t="shared" si="10"/>
        <v>1703471.51</v>
      </c>
      <c r="AN130" s="41">
        <f t="shared" si="11"/>
        <v>1875384.67</v>
      </c>
      <c r="AO130" s="56">
        <f t="shared" si="12"/>
        <v>-171913.15999999992</v>
      </c>
    </row>
    <row r="131" spans="1:41">
      <c r="A131" t="s">
        <v>1365</v>
      </c>
      <c r="B131" t="s">
        <v>1366</v>
      </c>
      <c r="C131">
        <v>3503</v>
      </c>
      <c r="D131" t="s">
        <v>1373</v>
      </c>
      <c r="E131" t="s">
        <v>1373</v>
      </c>
      <c r="F131" s="38">
        <v>5169.43</v>
      </c>
      <c r="H131" s="38">
        <v>14658.03</v>
      </c>
      <c r="I131" s="137">
        <v>575715.63</v>
      </c>
      <c r="J131" s="137">
        <v>86793.09</v>
      </c>
      <c r="P131" s="62">
        <v>567.75</v>
      </c>
      <c r="S131" s="137">
        <v>-1251988.92</v>
      </c>
      <c r="T131" s="137">
        <v>2202138.41</v>
      </c>
      <c r="W131" s="35">
        <v>591470.53</v>
      </c>
      <c r="Y131" s="35">
        <v>284.52999999999997</v>
      </c>
      <c r="AA131" s="35">
        <v>1243880</v>
      </c>
      <c r="AC131" s="39">
        <v>1670900</v>
      </c>
      <c r="AE131" s="39">
        <v>784</v>
      </c>
      <c r="AF131" s="39">
        <v>223057.85</v>
      </c>
      <c r="AG131" s="39">
        <v>209274.27</v>
      </c>
      <c r="AJ131" s="38">
        <f t="shared" si="7"/>
        <v>19827.46</v>
      </c>
      <c r="AK131" s="62">
        <f t="shared" si="8"/>
        <v>567.75</v>
      </c>
      <c r="AL131" s="49">
        <f t="shared" si="9"/>
        <v>19259.71</v>
      </c>
      <c r="AM131" s="37">
        <f t="shared" si="10"/>
        <v>1835635.06</v>
      </c>
      <c r="AN131" s="41">
        <f t="shared" si="11"/>
        <v>2104016.12</v>
      </c>
      <c r="AO131" s="56">
        <f t="shared" si="12"/>
        <v>-268381.06000000006</v>
      </c>
    </row>
    <row r="132" spans="1:41">
      <c r="A132" t="s">
        <v>1365</v>
      </c>
      <c r="B132" t="s">
        <v>1366</v>
      </c>
      <c r="C132">
        <v>3612</v>
      </c>
      <c r="D132" t="s">
        <v>1374</v>
      </c>
      <c r="E132" t="s">
        <v>1374</v>
      </c>
      <c r="F132" s="38">
        <v>152224.65</v>
      </c>
      <c r="G132" s="38">
        <v>0</v>
      </c>
      <c r="H132" s="38">
        <v>22980.57</v>
      </c>
      <c r="I132" s="137">
        <v>2675943.65</v>
      </c>
      <c r="J132" s="137">
        <v>149617.67000000001</v>
      </c>
      <c r="N132" s="62">
        <v>5000</v>
      </c>
      <c r="P132" s="62">
        <v>50979.82</v>
      </c>
      <c r="S132" s="137">
        <v>2624898.0099999998</v>
      </c>
      <c r="T132" s="137">
        <v>655276.54</v>
      </c>
      <c r="W132" s="35">
        <v>557310.65</v>
      </c>
      <c r="X132" s="35">
        <v>45000</v>
      </c>
      <c r="Y132" s="35">
        <v>449.76</v>
      </c>
      <c r="AA132" s="35">
        <v>695730</v>
      </c>
      <c r="AB132" s="35">
        <v>4000</v>
      </c>
      <c r="AC132" s="39">
        <v>1005730</v>
      </c>
      <c r="AE132" s="39">
        <v>75990</v>
      </c>
      <c r="AF132" s="39">
        <v>349204.53</v>
      </c>
      <c r="AG132" s="39">
        <v>206953.71</v>
      </c>
      <c r="AJ132" s="38">
        <f t="shared" si="7"/>
        <v>175205.22</v>
      </c>
      <c r="AK132" s="62">
        <f t="shared" si="8"/>
        <v>55979.82</v>
      </c>
      <c r="AL132" s="49">
        <f t="shared" si="9"/>
        <v>119225.4</v>
      </c>
      <c r="AM132" s="37">
        <f t="shared" si="10"/>
        <v>1302490.4100000001</v>
      </c>
      <c r="AN132" s="41">
        <f t="shared" si="11"/>
        <v>1637878.24</v>
      </c>
      <c r="AO132" s="56">
        <f t="shared" si="12"/>
        <v>-335387.82999999984</v>
      </c>
    </row>
    <row r="133" spans="1:41">
      <c r="A133" t="s">
        <v>1365</v>
      </c>
      <c r="B133" t="s">
        <v>1366</v>
      </c>
      <c r="C133">
        <v>3665</v>
      </c>
      <c r="D133" t="s">
        <v>1375</v>
      </c>
      <c r="E133" t="s">
        <v>1375</v>
      </c>
      <c r="F133" s="38">
        <v>158953.81</v>
      </c>
      <c r="G133" s="38">
        <v>0</v>
      </c>
      <c r="H133" s="38">
        <v>164908.94</v>
      </c>
      <c r="I133" s="137">
        <v>1677289.36</v>
      </c>
      <c r="J133" s="137">
        <v>67517.7</v>
      </c>
      <c r="N133" s="62">
        <v>40000</v>
      </c>
      <c r="P133" s="62">
        <v>62186.68</v>
      </c>
      <c r="S133" s="137">
        <v>334071.38</v>
      </c>
      <c r="T133" s="137">
        <v>1904716.16</v>
      </c>
      <c r="W133" s="35">
        <v>758672.11</v>
      </c>
      <c r="X133" s="35">
        <v>25990</v>
      </c>
      <c r="Y133" s="35">
        <v>775.23</v>
      </c>
      <c r="AA133" s="35">
        <v>633030</v>
      </c>
      <c r="AB133" s="35">
        <v>4000</v>
      </c>
      <c r="AC133" s="39">
        <v>1043122.5</v>
      </c>
      <c r="AE133" s="39">
        <v>20460</v>
      </c>
      <c r="AF133" s="39">
        <v>455275.31</v>
      </c>
      <c r="AG133" s="39">
        <v>175913.94</v>
      </c>
      <c r="AJ133" s="38">
        <f t="shared" ref="AJ133:AJ154" si="13">SUM(F133:H133)</f>
        <v>323862.75</v>
      </c>
      <c r="AK133" s="62">
        <f t="shared" ref="AK133:AK154" si="14">SUM(M133:P133)</f>
        <v>102186.68</v>
      </c>
      <c r="AL133" s="49">
        <f t="shared" ref="AL133:AL154" si="15">AJ133-AK133</f>
        <v>221676.07</v>
      </c>
      <c r="AM133" s="37">
        <f t="shared" ref="AM133:AM154" si="16">SUM(U133:AB133)</f>
        <v>1422467.3399999999</v>
      </c>
      <c r="AN133" s="41">
        <f t="shared" ref="AN133:AN154" si="17">SUM(AC133:AI133)</f>
        <v>1694771.75</v>
      </c>
      <c r="AO133" s="56">
        <f t="shared" ref="AO133:AO154" si="18">AM133-AN133</f>
        <v>-272304.41000000015</v>
      </c>
    </row>
    <row r="134" spans="1:41">
      <c r="A134" t="s">
        <v>1365</v>
      </c>
      <c r="B134" t="s">
        <v>1366</v>
      </c>
      <c r="C134">
        <v>4348</v>
      </c>
      <c r="D134" t="s">
        <v>1376</v>
      </c>
      <c r="E134" t="s">
        <v>1376</v>
      </c>
      <c r="F134" s="38">
        <v>357274.56</v>
      </c>
      <c r="G134" s="38">
        <v>0</v>
      </c>
      <c r="H134" s="38">
        <v>430626.26</v>
      </c>
      <c r="I134" s="137">
        <v>343715.94</v>
      </c>
      <c r="J134" s="137">
        <v>243406.17</v>
      </c>
      <c r="N134" s="62">
        <v>9500</v>
      </c>
      <c r="P134" s="62">
        <v>88959.44</v>
      </c>
      <c r="S134" s="137">
        <v>-1166344.51</v>
      </c>
      <c r="T134" s="137">
        <v>2482221.21</v>
      </c>
      <c r="W134" s="35">
        <v>671408.31</v>
      </c>
      <c r="X134" s="35">
        <v>110440</v>
      </c>
      <c r="Y134" s="35">
        <v>644.20000000000005</v>
      </c>
      <c r="AA134" s="35">
        <v>1162240</v>
      </c>
      <c r="AC134" s="39">
        <v>1318613</v>
      </c>
      <c r="AE134" s="39">
        <v>32050</v>
      </c>
      <c r="AF134" s="39">
        <v>480928.81</v>
      </c>
      <c r="AG134" s="39">
        <v>152453.91</v>
      </c>
      <c r="AJ134" s="38">
        <f t="shared" si="13"/>
        <v>787900.82000000007</v>
      </c>
      <c r="AK134" s="62">
        <f t="shared" si="14"/>
        <v>98459.44</v>
      </c>
      <c r="AL134" s="49">
        <f t="shared" si="15"/>
        <v>689441.38000000012</v>
      </c>
      <c r="AM134" s="37">
        <f t="shared" si="16"/>
        <v>1944732.51</v>
      </c>
      <c r="AN134" s="41">
        <f t="shared" si="17"/>
        <v>1984045.72</v>
      </c>
      <c r="AO134" s="56">
        <f t="shared" si="18"/>
        <v>-39313.209999999963</v>
      </c>
    </row>
    <row r="135" spans="1:41">
      <c r="A135" t="s">
        <v>1378</v>
      </c>
      <c r="B135" t="s">
        <v>1379</v>
      </c>
      <c r="C135">
        <v>2229</v>
      </c>
      <c r="D135" t="s">
        <v>1381</v>
      </c>
      <c r="E135" t="s">
        <v>1381</v>
      </c>
      <c r="F135" s="38">
        <v>253356.35</v>
      </c>
      <c r="G135" s="38">
        <v>0</v>
      </c>
      <c r="H135" s="38">
        <v>514511.31</v>
      </c>
      <c r="I135" s="137">
        <v>732997.23</v>
      </c>
      <c r="J135" s="137">
        <v>83873.3</v>
      </c>
      <c r="P135" s="62">
        <v>32038.959999999999</v>
      </c>
      <c r="S135" s="137">
        <v>-3912405</v>
      </c>
      <c r="T135" s="137">
        <v>5637434.2300000004</v>
      </c>
      <c r="W135" s="35">
        <v>-28369.69</v>
      </c>
      <c r="X135" s="35">
        <v>56910</v>
      </c>
      <c r="Y135" s="35">
        <v>820.95</v>
      </c>
      <c r="AA135" s="35">
        <v>433440</v>
      </c>
      <c r="AC135" s="39">
        <v>491591</v>
      </c>
      <c r="AF135" s="39">
        <v>80921.94</v>
      </c>
      <c r="AG135" s="39">
        <v>62618.32</v>
      </c>
      <c r="AJ135" s="38">
        <f t="shared" si="13"/>
        <v>767867.66</v>
      </c>
      <c r="AK135" s="62">
        <f t="shared" si="14"/>
        <v>32038.959999999999</v>
      </c>
      <c r="AL135" s="49">
        <f t="shared" si="15"/>
        <v>735828.70000000007</v>
      </c>
      <c r="AM135" s="37">
        <f t="shared" si="16"/>
        <v>462801.26</v>
      </c>
      <c r="AN135" s="41">
        <f t="shared" si="17"/>
        <v>635131.25999999989</v>
      </c>
      <c r="AO135" s="56">
        <f t="shared" si="18"/>
        <v>-172329.99999999988</v>
      </c>
    </row>
    <row r="136" spans="1:41">
      <c r="A136" t="s">
        <v>1378</v>
      </c>
      <c r="B136" t="s">
        <v>1379</v>
      </c>
      <c r="C136">
        <v>3379</v>
      </c>
      <c r="D136" t="s">
        <v>1382</v>
      </c>
      <c r="E136" t="s">
        <v>1382</v>
      </c>
      <c r="F136" s="38">
        <v>130029.56</v>
      </c>
      <c r="G136" s="38">
        <v>0</v>
      </c>
      <c r="H136" s="38">
        <v>312571.67</v>
      </c>
      <c r="I136" s="137">
        <v>-5</v>
      </c>
      <c r="J136" s="137">
        <v>77321</v>
      </c>
      <c r="P136" s="62">
        <v>49783.02</v>
      </c>
      <c r="S136" s="137">
        <v>-622341.89</v>
      </c>
      <c r="T136" s="137">
        <v>977547.45</v>
      </c>
      <c r="W136" s="35">
        <v>537719.12</v>
      </c>
      <c r="X136" s="35">
        <v>51525</v>
      </c>
      <c r="Y136" s="35">
        <v>616.26</v>
      </c>
      <c r="AB136" s="35">
        <v>130021</v>
      </c>
      <c r="AC136" s="39">
        <v>75917</v>
      </c>
      <c r="AE136" s="39">
        <v>2648</v>
      </c>
      <c r="AF136" s="39">
        <v>526374.73</v>
      </c>
      <c r="AG136" s="39">
        <v>13</v>
      </c>
      <c r="AJ136" s="38">
        <f t="shared" si="13"/>
        <v>442601.23</v>
      </c>
      <c r="AK136" s="62">
        <f t="shared" si="14"/>
        <v>49783.02</v>
      </c>
      <c r="AL136" s="49">
        <f t="shared" si="15"/>
        <v>392818.20999999996</v>
      </c>
      <c r="AM136" s="37">
        <f t="shared" si="16"/>
        <v>719881.38</v>
      </c>
      <c r="AN136" s="41">
        <f t="shared" si="17"/>
        <v>604952.73</v>
      </c>
      <c r="AO136" s="56">
        <f t="shared" si="18"/>
        <v>114928.65000000002</v>
      </c>
    </row>
    <row r="137" spans="1:41">
      <c r="A137" t="s">
        <v>1378</v>
      </c>
      <c r="B137" t="s">
        <v>1379</v>
      </c>
      <c r="C137">
        <v>1124</v>
      </c>
      <c r="D137" t="s">
        <v>1383</v>
      </c>
      <c r="E137" t="s">
        <v>1383</v>
      </c>
      <c r="F137" s="38">
        <v>439749.68</v>
      </c>
      <c r="G137" s="38">
        <v>38365</v>
      </c>
      <c r="H137" s="38">
        <v>87083.12</v>
      </c>
      <c r="I137" s="137">
        <v>80878.490000000005</v>
      </c>
      <c r="J137" s="137">
        <v>163374.69</v>
      </c>
      <c r="P137" s="62">
        <v>119784.18</v>
      </c>
      <c r="T137" s="137">
        <v>517301.14</v>
      </c>
      <c r="W137" s="35">
        <v>386692.07</v>
      </c>
      <c r="Y137" s="35">
        <v>618.21</v>
      </c>
      <c r="AA137" s="35">
        <v>823050</v>
      </c>
      <c r="AB137" s="35">
        <v>97000</v>
      </c>
      <c r="AC137" s="39">
        <v>915107</v>
      </c>
      <c r="AE137" s="39">
        <v>11198</v>
      </c>
      <c r="AF137" s="39">
        <v>155667.92000000001</v>
      </c>
      <c r="AG137" s="39">
        <v>53021.7</v>
      </c>
      <c r="AJ137" s="38">
        <f t="shared" si="13"/>
        <v>565197.80000000005</v>
      </c>
      <c r="AK137" s="62">
        <f t="shared" si="14"/>
        <v>119784.18</v>
      </c>
      <c r="AL137" s="49">
        <f t="shared" si="15"/>
        <v>445413.62000000005</v>
      </c>
      <c r="AM137" s="37">
        <f t="shared" si="16"/>
        <v>1307360.28</v>
      </c>
      <c r="AN137" s="41">
        <f t="shared" si="17"/>
        <v>1134994.6199999999</v>
      </c>
      <c r="AO137" s="56">
        <f t="shared" si="18"/>
        <v>172365.66000000015</v>
      </c>
    </row>
    <row r="138" spans="1:41">
      <c r="A138" t="s">
        <v>1378</v>
      </c>
      <c r="B138" t="s">
        <v>1379</v>
      </c>
      <c r="C138">
        <v>2111</v>
      </c>
      <c r="D138" t="s">
        <v>1384</v>
      </c>
      <c r="E138" t="s">
        <v>1384</v>
      </c>
      <c r="F138" s="38">
        <v>273452.03999999998</v>
      </c>
      <c r="G138" s="38">
        <v>0</v>
      </c>
      <c r="H138" s="38">
        <v>287856.84000000003</v>
      </c>
      <c r="I138" s="137">
        <v>204260.38</v>
      </c>
      <c r="J138" s="137">
        <v>91460.93</v>
      </c>
      <c r="P138" s="62">
        <v>64800</v>
      </c>
      <c r="R138" s="137">
        <v>251101.06</v>
      </c>
      <c r="S138" s="137">
        <v>-1394828.29</v>
      </c>
      <c r="T138" s="137">
        <v>1781769.65</v>
      </c>
      <c r="W138" s="35">
        <v>628343.43000000005</v>
      </c>
      <c r="X138" s="35">
        <v>177560</v>
      </c>
      <c r="Y138" s="35">
        <v>638.33000000000004</v>
      </c>
      <c r="AA138" s="35">
        <v>791730</v>
      </c>
      <c r="AB138" s="35">
        <v>111</v>
      </c>
      <c r="AC138" s="39">
        <v>934449</v>
      </c>
      <c r="AF138" s="39">
        <v>406967.51</v>
      </c>
      <c r="AG138" s="39">
        <v>102778.48</v>
      </c>
      <c r="AJ138" s="38">
        <f t="shared" si="13"/>
        <v>561308.88</v>
      </c>
      <c r="AK138" s="62">
        <f t="shared" si="14"/>
        <v>64800</v>
      </c>
      <c r="AL138" s="49">
        <f t="shared" si="15"/>
        <v>496508.88</v>
      </c>
      <c r="AM138" s="37">
        <f t="shared" si="16"/>
        <v>1598382.76</v>
      </c>
      <c r="AN138" s="41">
        <f t="shared" si="17"/>
        <v>1444194.99</v>
      </c>
      <c r="AO138" s="56">
        <f t="shared" si="18"/>
        <v>154187.77000000002</v>
      </c>
    </row>
    <row r="139" spans="1:41">
      <c r="A139" t="s">
        <v>1378</v>
      </c>
      <c r="B139" t="s">
        <v>1379</v>
      </c>
      <c r="C139">
        <v>5066</v>
      </c>
      <c r="D139" t="s">
        <v>1385</v>
      </c>
      <c r="E139" t="s">
        <v>1385</v>
      </c>
      <c r="F139" s="38">
        <v>704677.09</v>
      </c>
      <c r="G139" s="38">
        <v>0</v>
      </c>
      <c r="H139" s="38">
        <v>305063.84000000003</v>
      </c>
      <c r="I139" s="137">
        <v>274876.49</v>
      </c>
      <c r="J139" s="137">
        <v>-1190.67</v>
      </c>
      <c r="N139" s="62">
        <v>6000</v>
      </c>
      <c r="P139" s="62">
        <v>197925.8</v>
      </c>
      <c r="S139" s="137">
        <v>327494.07</v>
      </c>
      <c r="T139" s="137">
        <v>343312.84</v>
      </c>
      <c r="W139" s="35">
        <v>938424.73</v>
      </c>
      <c r="X139" s="35">
        <v>206766</v>
      </c>
      <c r="Y139" s="35">
        <v>922</v>
      </c>
      <c r="AA139" s="35">
        <v>794900</v>
      </c>
      <c r="AB139" s="35">
        <v>243664</v>
      </c>
      <c r="AC139" s="39">
        <v>1202209</v>
      </c>
      <c r="AE139" s="39">
        <v>7539</v>
      </c>
      <c r="AF139" s="39">
        <v>329414.87</v>
      </c>
      <c r="AG139" s="39">
        <v>236819.82</v>
      </c>
      <c r="AJ139" s="38">
        <f t="shared" si="13"/>
        <v>1009740.9299999999</v>
      </c>
      <c r="AK139" s="62">
        <f t="shared" si="14"/>
        <v>203925.8</v>
      </c>
      <c r="AL139" s="49">
        <f t="shared" si="15"/>
        <v>805815.12999999989</v>
      </c>
      <c r="AM139" s="37">
        <f t="shared" si="16"/>
        <v>2184676.73</v>
      </c>
      <c r="AN139" s="41">
        <f t="shared" si="17"/>
        <v>1775982.6900000002</v>
      </c>
      <c r="AO139" s="56">
        <f t="shared" si="18"/>
        <v>408694.0399999998</v>
      </c>
    </row>
    <row r="140" spans="1:41">
      <c r="A140" t="s">
        <v>1378</v>
      </c>
      <c r="B140" t="s">
        <v>1379</v>
      </c>
      <c r="C140">
        <v>4222</v>
      </c>
      <c r="D140" t="s">
        <v>1386</v>
      </c>
      <c r="E140" t="s">
        <v>1386</v>
      </c>
      <c r="F140" s="38">
        <v>312549.01</v>
      </c>
      <c r="G140" s="38">
        <v>30000</v>
      </c>
      <c r="H140" s="38">
        <v>419839.92</v>
      </c>
      <c r="I140" s="137">
        <v>624825.15</v>
      </c>
      <c r="J140" s="137">
        <v>445055.31</v>
      </c>
      <c r="P140" s="62">
        <v>331471</v>
      </c>
      <c r="S140" s="137">
        <v>-551387.15</v>
      </c>
      <c r="T140" s="137">
        <v>1856322.45</v>
      </c>
      <c r="W140" s="35">
        <v>723945.74</v>
      </c>
      <c r="Y140" s="35">
        <v>548.62</v>
      </c>
      <c r="AA140" s="35">
        <v>916470</v>
      </c>
      <c r="AC140" s="39">
        <v>1080880</v>
      </c>
      <c r="AF140" s="39">
        <v>316585.89</v>
      </c>
      <c r="AG140" s="39">
        <v>47635.38</v>
      </c>
      <c r="AJ140" s="38">
        <f t="shared" si="13"/>
        <v>762388.92999999993</v>
      </c>
      <c r="AK140" s="62">
        <f t="shared" si="14"/>
        <v>331471</v>
      </c>
      <c r="AL140" s="49">
        <f t="shared" si="15"/>
        <v>430917.92999999993</v>
      </c>
      <c r="AM140" s="37">
        <f t="shared" si="16"/>
        <v>1640964.3599999999</v>
      </c>
      <c r="AN140" s="41">
        <f t="shared" si="17"/>
        <v>1445101.27</v>
      </c>
      <c r="AO140" s="56">
        <f t="shared" si="18"/>
        <v>195863.08999999985</v>
      </c>
    </row>
    <row r="141" spans="1:41">
      <c r="A141" t="s">
        <v>1378</v>
      </c>
      <c r="B141" t="s">
        <v>1379</v>
      </c>
      <c r="C141">
        <v>4394</v>
      </c>
      <c r="D141" t="s">
        <v>1387</v>
      </c>
      <c r="E141" t="s">
        <v>1387</v>
      </c>
      <c r="F141" s="38">
        <v>486730.81</v>
      </c>
      <c r="G141" s="38">
        <v>12240</v>
      </c>
      <c r="H141" s="38">
        <v>611961.43000000005</v>
      </c>
      <c r="I141" s="137">
        <v>46746.49</v>
      </c>
      <c r="J141" s="137">
        <v>141488.28</v>
      </c>
      <c r="O141" s="62">
        <v>174000</v>
      </c>
      <c r="P141" s="62">
        <v>41400</v>
      </c>
      <c r="S141" s="137">
        <v>-1402327.16</v>
      </c>
      <c r="T141" s="137">
        <v>2560000</v>
      </c>
      <c r="W141" s="35">
        <v>624561.76</v>
      </c>
      <c r="Y141" s="35">
        <v>1002.12</v>
      </c>
      <c r="AA141" s="35">
        <v>887670</v>
      </c>
      <c r="AC141" s="39">
        <v>1051069</v>
      </c>
      <c r="AD141" s="39">
        <v>30000</v>
      </c>
      <c r="AE141" s="39">
        <v>32028</v>
      </c>
      <c r="AF141" s="39">
        <v>400420.81</v>
      </c>
      <c r="AG141" s="39">
        <v>73621.899999999994</v>
      </c>
      <c r="AJ141" s="38">
        <f t="shared" si="13"/>
        <v>1110932.24</v>
      </c>
      <c r="AK141" s="62">
        <f t="shared" si="14"/>
        <v>215400</v>
      </c>
      <c r="AL141" s="49">
        <f t="shared" si="15"/>
        <v>895532.24</v>
      </c>
      <c r="AM141" s="37">
        <f t="shared" si="16"/>
        <v>1513233.88</v>
      </c>
      <c r="AN141" s="41">
        <f t="shared" si="17"/>
        <v>1587139.71</v>
      </c>
      <c r="AO141" s="56">
        <f t="shared" si="18"/>
        <v>-73905.830000000075</v>
      </c>
    </row>
    <row r="142" spans="1:41">
      <c r="A142" t="s">
        <v>1378</v>
      </c>
      <c r="B142" t="s">
        <v>1379</v>
      </c>
      <c r="C142">
        <v>2566</v>
      </c>
      <c r="D142" t="s">
        <v>1388</v>
      </c>
      <c r="E142" t="s">
        <v>1388</v>
      </c>
      <c r="F142" s="38">
        <v>455560.66</v>
      </c>
      <c r="G142" s="38">
        <v>0</v>
      </c>
      <c r="H142" s="38">
        <v>330344.44</v>
      </c>
      <c r="I142" s="137">
        <v>3999798.95</v>
      </c>
      <c r="J142" s="137">
        <v>173798.86</v>
      </c>
      <c r="P142" s="62">
        <v>84444</v>
      </c>
      <c r="S142" s="137">
        <v>3675481.56</v>
      </c>
      <c r="T142" s="137">
        <v>1111375.42</v>
      </c>
      <c r="W142" s="35">
        <v>446659.6</v>
      </c>
      <c r="Y142" s="35">
        <v>795.28</v>
      </c>
      <c r="AA142" s="35">
        <v>1332120</v>
      </c>
      <c r="AB142" s="35">
        <v>210780</v>
      </c>
      <c r="AC142" s="39">
        <v>1190280</v>
      </c>
      <c r="AE142" s="39">
        <v>29900</v>
      </c>
      <c r="AF142" s="39">
        <v>580615.81000000006</v>
      </c>
      <c r="AG142" s="39">
        <v>101357.14</v>
      </c>
      <c r="AJ142" s="38">
        <f t="shared" si="13"/>
        <v>785905.1</v>
      </c>
      <c r="AK142" s="62">
        <f t="shared" si="14"/>
        <v>84444</v>
      </c>
      <c r="AL142" s="49">
        <f t="shared" si="15"/>
        <v>701461.1</v>
      </c>
      <c r="AM142" s="37">
        <f t="shared" si="16"/>
        <v>1990354.88</v>
      </c>
      <c r="AN142" s="41">
        <f t="shared" si="17"/>
        <v>1902152.95</v>
      </c>
      <c r="AO142" s="56">
        <f t="shared" si="18"/>
        <v>88201.929999999935</v>
      </c>
    </row>
    <row r="143" spans="1:41">
      <c r="A143" t="s">
        <v>1378</v>
      </c>
      <c r="B143" t="s">
        <v>1379</v>
      </c>
      <c r="C143">
        <v>3150</v>
      </c>
      <c r="D143" t="s">
        <v>1389</v>
      </c>
      <c r="E143" t="s">
        <v>1389</v>
      </c>
      <c r="F143" s="38">
        <v>351917.37</v>
      </c>
      <c r="G143" s="38">
        <v>0</v>
      </c>
      <c r="H143" s="38">
        <v>432554.12</v>
      </c>
      <c r="I143" s="137">
        <v>1958415.14</v>
      </c>
      <c r="J143" s="137">
        <v>194898.18</v>
      </c>
      <c r="L143" s="137">
        <v>72000</v>
      </c>
      <c r="P143" s="62">
        <v>60345.08</v>
      </c>
      <c r="S143" s="137">
        <v>-530692.22</v>
      </c>
      <c r="T143" s="137">
        <v>3576322.35</v>
      </c>
      <c r="W143" s="35">
        <v>695163.34</v>
      </c>
      <c r="X143" s="35">
        <v>200000</v>
      </c>
      <c r="Y143" s="35">
        <v>975.93</v>
      </c>
      <c r="AA143" s="35">
        <v>1041060</v>
      </c>
      <c r="AB143" s="35">
        <v>28125</v>
      </c>
      <c r="AC143" s="39">
        <v>1154149</v>
      </c>
      <c r="AD143" s="39">
        <v>31416</v>
      </c>
      <c r="AE143" s="39">
        <v>31557</v>
      </c>
      <c r="AF143" s="39">
        <v>614781.41</v>
      </c>
      <c r="AG143" s="39">
        <v>229611.26</v>
      </c>
      <c r="AJ143" s="38">
        <f t="shared" si="13"/>
        <v>784471.49</v>
      </c>
      <c r="AK143" s="62">
        <f t="shared" si="14"/>
        <v>60345.08</v>
      </c>
      <c r="AL143" s="49">
        <f t="shared" si="15"/>
        <v>724126.41</v>
      </c>
      <c r="AM143" s="37">
        <f t="shared" si="16"/>
        <v>1965324.27</v>
      </c>
      <c r="AN143" s="41">
        <f t="shared" si="17"/>
        <v>2061514.6700000002</v>
      </c>
      <c r="AO143" s="56">
        <f t="shared" si="18"/>
        <v>-96190.40000000014</v>
      </c>
    </row>
    <row r="144" spans="1:41">
      <c r="A144" t="s">
        <v>1378</v>
      </c>
      <c r="B144" t="s">
        <v>1379</v>
      </c>
      <c r="C144">
        <v>3472</v>
      </c>
      <c r="D144" t="s">
        <v>1390</v>
      </c>
      <c r="E144" t="s">
        <v>1390</v>
      </c>
      <c r="F144" s="38">
        <v>76629.990000000005</v>
      </c>
      <c r="G144" s="38">
        <v>30000</v>
      </c>
      <c r="H144" s="38">
        <v>568695.62</v>
      </c>
      <c r="I144" s="137">
        <v>842454.14</v>
      </c>
      <c r="J144" s="137">
        <v>339353.29</v>
      </c>
      <c r="P144" s="62">
        <v>52447.08</v>
      </c>
      <c r="S144" s="137">
        <v>-496669.96</v>
      </c>
      <c r="T144" s="137">
        <v>2266688.34</v>
      </c>
      <c r="W144" s="35">
        <v>605437.91</v>
      </c>
      <c r="Y144" s="35">
        <v>516.83000000000004</v>
      </c>
      <c r="AA144" s="35">
        <v>644660</v>
      </c>
      <c r="AB144" s="35">
        <v>37766.9</v>
      </c>
      <c r="AC144" s="39">
        <v>724240</v>
      </c>
      <c r="AE144" s="39">
        <v>18378</v>
      </c>
      <c r="AF144" s="39">
        <v>313913.02</v>
      </c>
      <c r="AG144" s="39">
        <v>197183.04</v>
      </c>
      <c r="AJ144" s="38">
        <f t="shared" si="13"/>
        <v>675325.61</v>
      </c>
      <c r="AK144" s="62">
        <f t="shared" si="14"/>
        <v>52447.08</v>
      </c>
      <c r="AL144" s="49">
        <f t="shared" si="15"/>
        <v>622878.53</v>
      </c>
      <c r="AM144" s="37">
        <f t="shared" si="16"/>
        <v>1288381.6399999999</v>
      </c>
      <c r="AN144" s="41">
        <f t="shared" si="17"/>
        <v>1253714.06</v>
      </c>
      <c r="AO144" s="56">
        <f t="shared" si="18"/>
        <v>34667.579999999842</v>
      </c>
    </row>
    <row r="145" spans="1:41">
      <c r="A145" t="s">
        <v>1378</v>
      </c>
      <c r="B145" t="s">
        <v>1379</v>
      </c>
      <c r="C145">
        <v>3396</v>
      </c>
      <c r="D145" t="s">
        <v>1391</v>
      </c>
      <c r="E145" t="s">
        <v>1391</v>
      </c>
      <c r="F145" s="38">
        <v>482880.43</v>
      </c>
      <c r="G145" s="38">
        <v>30000</v>
      </c>
      <c r="H145" s="38">
        <v>363596.29</v>
      </c>
      <c r="I145" s="137">
        <v>1508173.37</v>
      </c>
      <c r="J145" s="137">
        <v>232651.44</v>
      </c>
      <c r="P145" s="62">
        <v>139720</v>
      </c>
      <c r="S145" s="137">
        <v>-1128052.01</v>
      </c>
      <c r="T145" s="137">
        <v>3463662.27</v>
      </c>
      <c r="W145" s="35">
        <v>448109.1</v>
      </c>
      <c r="X145" s="35">
        <v>58570</v>
      </c>
      <c r="Y145" s="35">
        <v>255.56</v>
      </c>
      <c r="AA145" s="35">
        <v>936030</v>
      </c>
      <c r="AB145" s="35">
        <v>34000</v>
      </c>
      <c r="AC145" s="39">
        <v>1031242</v>
      </c>
      <c r="AE145" s="39">
        <v>5006</v>
      </c>
      <c r="AF145" s="39">
        <v>204642.56</v>
      </c>
      <c r="AG145" s="39">
        <v>94102.83</v>
      </c>
      <c r="AJ145" s="38">
        <f t="shared" si="13"/>
        <v>876476.72</v>
      </c>
      <c r="AK145" s="62">
        <f t="shared" si="14"/>
        <v>139720</v>
      </c>
      <c r="AL145" s="49">
        <f t="shared" si="15"/>
        <v>736756.72</v>
      </c>
      <c r="AM145" s="37">
        <f t="shared" si="16"/>
        <v>1476964.66</v>
      </c>
      <c r="AN145" s="41">
        <f t="shared" si="17"/>
        <v>1334993.3900000001</v>
      </c>
      <c r="AO145" s="56">
        <f t="shared" si="18"/>
        <v>141971.26999999979</v>
      </c>
    </row>
    <row r="146" spans="1:41">
      <c r="A146" t="s">
        <v>1393</v>
      </c>
      <c r="B146" t="s">
        <v>1394</v>
      </c>
      <c r="C146">
        <v>2291</v>
      </c>
      <c r="D146" t="s">
        <v>1396</v>
      </c>
      <c r="E146" t="s">
        <v>1396</v>
      </c>
      <c r="F146" s="38">
        <v>191972.19</v>
      </c>
      <c r="G146" s="38">
        <v>12000</v>
      </c>
      <c r="H146" s="38">
        <v>513020.68</v>
      </c>
      <c r="I146" s="137">
        <v>794713.19</v>
      </c>
      <c r="J146" s="137">
        <v>93766.13</v>
      </c>
      <c r="P146" s="62">
        <v>291407.84999999998</v>
      </c>
      <c r="S146" s="137">
        <v>-493470.16</v>
      </c>
      <c r="T146" s="137">
        <v>1849445.73</v>
      </c>
      <c r="W146" s="35">
        <v>563718.12</v>
      </c>
      <c r="X146" s="35">
        <v>97150</v>
      </c>
      <c r="Y146" s="35">
        <v>164.5</v>
      </c>
      <c r="AA146" s="35">
        <v>562320</v>
      </c>
      <c r="AC146" s="39">
        <v>650008</v>
      </c>
      <c r="AE146" s="39">
        <v>17460</v>
      </c>
      <c r="AF146" s="39">
        <v>467743.12</v>
      </c>
      <c r="AG146" s="39">
        <v>130052.73</v>
      </c>
      <c r="AJ146" s="38">
        <f t="shared" si="13"/>
        <v>716992.87</v>
      </c>
      <c r="AK146" s="62">
        <f t="shared" si="14"/>
        <v>291407.84999999998</v>
      </c>
      <c r="AL146" s="49">
        <f t="shared" si="15"/>
        <v>425585.02</v>
      </c>
      <c r="AM146" s="37">
        <f t="shared" si="16"/>
        <v>1223352.6200000001</v>
      </c>
      <c r="AN146" s="41">
        <f t="shared" si="17"/>
        <v>1265263.8500000001</v>
      </c>
      <c r="AO146" s="56">
        <f t="shared" si="18"/>
        <v>-41911.229999999981</v>
      </c>
    </row>
    <row r="147" spans="1:41">
      <c r="A147" t="s">
        <v>1393</v>
      </c>
      <c r="B147" t="s">
        <v>1394</v>
      </c>
      <c r="C147">
        <v>3595</v>
      </c>
      <c r="D147" t="s">
        <v>1397</v>
      </c>
      <c r="E147" t="s">
        <v>1397</v>
      </c>
      <c r="F147" s="38">
        <v>531003.46</v>
      </c>
      <c r="G147" s="38">
        <v>0</v>
      </c>
      <c r="H147" s="38">
        <v>479632.97</v>
      </c>
      <c r="I147" s="137">
        <v>234661.06</v>
      </c>
      <c r="J147" s="137">
        <v>308603.52000000002</v>
      </c>
      <c r="P147" s="62">
        <v>69771</v>
      </c>
      <c r="S147" s="137">
        <v>-1311872.01</v>
      </c>
      <c r="T147" s="137">
        <v>2606531.4300000002</v>
      </c>
      <c r="W147" s="35">
        <v>887924.87</v>
      </c>
      <c r="X147" s="35">
        <v>180000</v>
      </c>
      <c r="Y147" s="35">
        <v>58780.26</v>
      </c>
      <c r="AA147" s="35">
        <v>1100310</v>
      </c>
      <c r="AC147" s="39">
        <v>1189462</v>
      </c>
      <c r="AD147" s="39">
        <v>71395</v>
      </c>
      <c r="AF147" s="39">
        <v>697923.59</v>
      </c>
      <c r="AG147" s="39">
        <v>78763.95</v>
      </c>
      <c r="AJ147" s="38">
        <f t="shared" si="13"/>
        <v>1010636.4299999999</v>
      </c>
      <c r="AK147" s="62">
        <f t="shared" si="14"/>
        <v>69771</v>
      </c>
      <c r="AL147" s="49">
        <f t="shared" si="15"/>
        <v>940865.42999999993</v>
      </c>
      <c r="AM147" s="37">
        <f t="shared" si="16"/>
        <v>2227015.13</v>
      </c>
      <c r="AN147" s="41">
        <f t="shared" si="17"/>
        <v>2037544.5399999998</v>
      </c>
      <c r="AO147" s="56">
        <f t="shared" si="18"/>
        <v>189470.59000000008</v>
      </c>
    </row>
    <row r="148" spans="1:41">
      <c r="A148" t="s">
        <v>1393</v>
      </c>
      <c r="B148" t="s">
        <v>1394</v>
      </c>
      <c r="C148">
        <v>5030</v>
      </c>
      <c r="D148" t="s">
        <v>1398</v>
      </c>
      <c r="E148" t="s">
        <v>1398</v>
      </c>
      <c r="F148" s="38">
        <v>177995.98</v>
      </c>
      <c r="G148" s="38">
        <v>64300</v>
      </c>
      <c r="H148" s="38">
        <v>104254.03</v>
      </c>
      <c r="I148" s="137">
        <v>9004.77</v>
      </c>
      <c r="J148" s="137">
        <v>-98306.36</v>
      </c>
      <c r="P148" s="62">
        <v>95768.46</v>
      </c>
      <c r="S148" s="137">
        <v>-1014391.38</v>
      </c>
      <c r="T148" s="137">
        <v>1289115.33</v>
      </c>
      <c r="W148" s="35">
        <v>666906.57999999996</v>
      </c>
      <c r="X148" s="35">
        <v>114000</v>
      </c>
      <c r="Y148" s="35">
        <v>1269.8399999999999</v>
      </c>
      <c r="AA148" s="35">
        <v>956070</v>
      </c>
      <c r="AC148" s="39">
        <v>1039484</v>
      </c>
      <c r="AD148" s="39">
        <v>39761</v>
      </c>
      <c r="AF148" s="39">
        <v>591768.41</v>
      </c>
      <c r="AG148" s="39">
        <v>180477</v>
      </c>
      <c r="AJ148" s="38">
        <f t="shared" si="13"/>
        <v>346550.01</v>
      </c>
      <c r="AK148" s="62">
        <f t="shared" si="14"/>
        <v>95768.46</v>
      </c>
      <c r="AL148" s="49">
        <f t="shared" si="15"/>
        <v>250781.55</v>
      </c>
      <c r="AM148" s="37">
        <f t="shared" si="16"/>
        <v>1738246.42</v>
      </c>
      <c r="AN148" s="41">
        <f t="shared" si="17"/>
        <v>1851490.4100000001</v>
      </c>
      <c r="AO148" s="56">
        <f t="shared" si="18"/>
        <v>-113243.99000000022</v>
      </c>
    </row>
    <row r="149" spans="1:41">
      <c r="A149" t="s">
        <v>1393</v>
      </c>
      <c r="B149" t="s">
        <v>1394</v>
      </c>
      <c r="C149">
        <v>1995</v>
      </c>
      <c r="D149" t="s">
        <v>1400</v>
      </c>
      <c r="E149" t="s">
        <v>1400</v>
      </c>
      <c r="F149" s="38">
        <v>165615.88</v>
      </c>
      <c r="G149" s="38">
        <v>0</v>
      </c>
      <c r="H149" s="38">
        <v>239924.49</v>
      </c>
      <c r="I149" s="137">
        <v>2099994.21</v>
      </c>
      <c r="J149" s="137">
        <v>1067927.08</v>
      </c>
      <c r="P149" s="62">
        <v>837.53</v>
      </c>
      <c r="S149" s="137">
        <v>1455001.32</v>
      </c>
      <c r="T149" s="137">
        <v>2316929.4300000002</v>
      </c>
      <c r="W149" s="35">
        <v>618581.81999999995</v>
      </c>
      <c r="X149" s="35">
        <v>74000</v>
      </c>
      <c r="Y149" s="35">
        <v>970.18</v>
      </c>
      <c r="AA149" s="35">
        <v>601920</v>
      </c>
      <c r="AC149" s="39">
        <v>710298</v>
      </c>
      <c r="AD149" s="39">
        <v>14201</v>
      </c>
      <c r="AF149" s="39">
        <v>551461.56000000006</v>
      </c>
      <c r="AG149" s="39">
        <v>218818.06</v>
      </c>
      <c r="AJ149" s="38">
        <f t="shared" si="13"/>
        <v>405540.37</v>
      </c>
      <c r="AK149" s="62">
        <f t="shared" si="14"/>
        <v>837.53</v>
      </c>
      <c r="AL149" s="49">
        <f t="shared" si="15"/>
        <v>404702.83999999997</v>
      </c>
      <c r="AM149" s="37">
        <f t="shared" si="16"/>
        <v>1295472</v>
      </c>
      <c r="AN149" s="41">
        <f t="shared" si="17"/>
        <v>1494778.62</v>
      </c>
      <c r="AO149" s="56">
        <f t="shared" si="18"/>
        <v>-199306.62000000011</v>
      </c>
    </row>
    <row r="150" spans="1:41">
      <c r="A150" t="s">
        <v>1393</v>
      </c>
      <c r="B150" t="s">
        <v>1394</v>
      </c>
      <c r="C150">
        <v>1972</v>
      </c>
      <c r="D150" t="s">
        <v>1402</v>
      </c>
      <c r="E150" t="s">
        <v>1402</v>
      </c>
      <c r="F150" s="38">
        <v>165823.56</v>
      </c>
      <c r="G150" s="38">
        <v>0</v>
      </c>
      <c r="H150" s="38">
        <v>541659.72</v>
      </c>
      <c r="I150" s="137">
        <v>632847.63</v>
      </c>
      <c r="J150" s="137">
        <v>204956.13</v>
      </c>
      <c r="N150" s="62">
        <v>30000</v>
      </c>
      <c r="P150" s="62">
        <v>462.86</v>
      </c>
      <c r="S150" s="137">
        <v>-950193.67</v>
      </c>
      <c r="T150" s="137">
        <v>2601070</v>
      </c>
      <c r="W150" s="35">
        <v>681603.12</v>
      </c>
      <c r="X150" s="35">
        <v>70000</v>
      </c>
      <c r="Y150" s="35">
        <v>432.45</v>
      </c>
      <c r="AA150" s="35">
        <v>476460</v>
      </c>
      <c r="AC150" s="39">
        <v>566681</v>
      </c>
      <c r="AD150" s="39">
        <v>23176</v>
      </c>
      <c r="AF150" s="39">
        <v>670450.85</v>
      </c>
      <c r="AG150" s="39">
        <v>104239.87</v>
      </c>
      <c r="AJ150" s="38">
        <f t="shared" si="13"/>
        <v>707483.28</v>
      </c>
      <c r="AK150" s="62">
        <f t="shared" si="14"/>
        <v>30462.86</v>
      </c>
      <c r="AL150" s="49">
        <f t="shared" si="15"/>
        <v>677020.42</v>
      </c>
      <c r="AM150" s="37">
        <f t="shared" si="16"/>
        <v>1228495.5699999998</v>
      </c>
      <c r="AN150" s="41">
        <f t="shared" si="17"/>
        <v>1364547.7200000002</v>
      </c>
      <c r="AO150" s="56">
        <f t="shared" si="18"/>
        <v>-136052.15000000037</v>
      </c>
    </row>
    <row r="151" spans="1:41">
      <c r="A151" t="s">
        <v>1401</v>
      </c>
      <c r="B151" t="s">
        <v>1404</v>
      </c>
      <c r="C151">
        <v>2413</v>
      </c>
      <c r="D151" t="s">
        <v>1406</v>
      </c>
      <c r="E151" t="s">
        <v>1445</v>
      </c>
      <c r="F151" s="38">
        <v>38824.81</v>
      </c>
      <c r="G151" s="38">
        <v>0</v>
      </c>
      <c r="H151" s="38">
        <v>90459.31</v>
      </c>
      <c r="I151" s="137">
        <v>504944.84</v>
      </c>
      <c r="J151" s="137">
        <v>95474.01</v>
      </c>
      <c r="P151" s="62">
        <v>1510</v>
      </c>
      <c r="T151" s="137">
        <v>840146.04</v>
      </c>
      <c r="W151" s="35">
        <v>595919.96</v>
      </c>
      <c r="X151" s="35">
        <v>134498</v>
      </c>
      <c r="Y151" s="35">
        <v>21</v>
      </c>
      <c r="AA151" s="35">
        <v>900580</v>
      </c>
      <c r="AB151" s="35">
        <v>10000</v>
      </c>
      <c r="AC151" s="39">
        <v>1185075</v>
      </c>
      <c r="AE151" s="39">
        <v>24604</v>
      </c>
      <c r="AF151" s="39">
        <v>318995.17</v>
      </c>
      <c r="AG151" s="39">
        <v>174297.86</v>
      </c>
      <c r="AI151" s="39">
        <v>50000</v>
      </c>
      <c r="AJ151" s="38">
        <f t="shared" si="13"/>
        <v>129284.12</v>
      </c>
      <c r="AK151" s="62">
        <f t="shared" si="14"/>
        <v>1510</v>
      </c>
      <c r="AL151" s="49">
        <f t="shared" si="15"/>
        <v>127774.12</v>
      </c>
      <c r="AM151" s="37">
        <f t="shared" si="16"/>
        <v>1641018.96</v>
      </c>
      <c r="AN151" s="41">
        <f t="shared" si="17"/>
        <v>1752972.0299999998</v>
      </c>
      <c r="AO151" s="56">
        <f t="shared" si="18"/>
        <v>-111953.06999999983</v>
      </c>
    </row>
    <row r="152" spans="1:41">
      <c r="A152" t="s">
        <v>1401</v>
      </c>
      <c r="B152" t="s">
        <v>1404</v>
      </c>
      <c r="C152">
        <v>766</v>
      </c>
      <c r="D152" t="s">
        <v>1407</v>
      </c>
      <c r="E152" t="s">
        <v>1446</v>
      </c>
      <c r="F152" s="38">
        <v>111977.5</v>
      </c>
      <c r="G152" s="38">
        <v>24000</v>
      </c>
      <c r="H152" s="38">
        <v>48898</v>
      </c>
      <c r="I152" s="137">
        <v>589311.09</v>
      </c>
      <c r="J152" s="137">
        <v>170569.94</v>
      </c>
      <c r="P152" s="62">
        <v>0</v>
      </c>
      <c r="T152" s="137">
        <v>1115345.6000000001</v>
      </c>
      <c r="W152" s="35">
        <v>458040.22</v>
      </c>
      <c r="AA152" s="35">
        <v>526720</v>
      </c>
      <c r="AB152" s="35">
        <v>72840</v>
      </c>
      <c r="AC152" s="39">
        <v>657956</v>
      </c>
      <c r="AE152" s="39">
        <v>55334</v>
      </c>
      <c r="AF152" s="39">
        <v>375193.81</v>
      </c>
      <c r="AG152" s="39">
        <v>139705.48000000001</v>
      </c>
      <c r="AJ152" s="38">
        <f t="shared" si="13"/>
        <v>184875.5</v>
      </c>
      <c r="AK152" s="62">
        <f t="shared" si="14"/>
        <v>0</v>
      </c>
      <c r="AL152" s="49">
        <f t="shared" si="15"/>
        <v>184875.5</v>
      </c>
      <c r="AM152" s="37">
        <f t="shared" si="16"/>
        <v>1057600.22</v>
      </c>
      <c r="AN152" s="41">
        <f t="shared" si="17"/>
        <v>1228189.29</v>
      </c>
      <c r="AO152" s="56">
        <f t="shared" si="18"/>
        <v>-170589.07000000007</v>
      </c>
    </row>
    <row r="153" spans="1:41">
      <c r="A153" t="s">
        <v>1401</v>
      </c>
      <c r="B153" t="s">
        <v>1404</v>
      </c>
      <c r="C153">
        <v>3544</v>
      </c>
      <c r="D153" t="s">
        <v>1408</v>
      </c>
      <c r="E153" t="s">
        <v>1447</v>
      </c>
      <c r="F153" s="38">
        <v>35208.339999999997</v>
      </c>
      <c r="G153" s="38">
        <v>0</v>
      </c>
      <c r="H153" s="38">
        <v>186155.89</v>
      </c>
      <c r="I153" s="137">
        <v>634638.82999999996</v>
      </c>
      <c r="J153" s="137">
        <v>166123.79999999999</v>
      </c>
      <c r="O153" s="62">
        <v>45300</v>
      </c>
      <c r="T153" s="137">
        <v>1161019.07</v>
      </c>
      <c r="W153" s="35">
        <v>821503.23</v>
      </c>
      <c r="Y153" s="35">
        <v>280.67</v>
      </c>
      <c r="AA153" s="35">
        <v>826680</v>
      </c>
      <c r="AB153" s="35">
        <v>50006</v>
      </c>
      <c r="AC153" s="39">
        <v>1167380</v>
      </c>
      <c r="AE153" s="39">
        <v>68820</v>
      </c>
      <c r="AF153" s="39">
        <v>459812.46</v>
      </c>
      <c r="AG153" s="39">
        <v>186649.65</v>
      </c>
      <c r="AJ153" s="38">
        <f t="shared" si="13"/>
        <v>221364.23</v>
      </c>
      <c r="AK153" s="62">
        <f t="shared" si="14"/>
        <v>45300</v>
      </c>
      <c r="AL153" s="49">
        <f t="shared" si="15"/>
        <v>176064.23</v>
      </c>
      <c r="AM153" s="37">
        <f t="shared" si="16"/>
        <v>1698469.9</v>
      </c>
      <c r="AN153" s="41">
        <f t="shared" si="17"/>
        <v>1882662.1099999999</v>
      </c>
      <c r="AO153" s="56">
        <f t="shared" si="18"/>
        <v>-184192.20999999996</v>
      </c>
    </row>
    <row r="154" spans="1:41">
      <c r="A154" t="s">
        <v>1401</v>
      </c>
      <c r="B154" t="s">
        <v>1404</v>
      </c>
      <c r="C154">
        <v>1646</v>
      </c>
      <c r="D154" t="s">
        <v>1409</v>
      </c>
      <c r="E154" t="s">
        <v>1448</v>
      </c>
      <c r="F154" s="38">
        <v>8022.05</v>
      </c>
      <c r="G154" s="38">
        <v>0</v>
      </c>
      <c r="H154" s="38">
        <v>18055.55</v>
      </c>
      <c r="I154" s="137">
        <v>2748097.6</v>
      </c>
      <c r="J154" s="137">
        <v>10352.92</v>
      </c>
      <c r="S154" s="137">
        <v>-28153.69</v>
      </c>
      <c r="T154" s="137">
        <v>2993235.29</v>
      </c>
      <c r="W154" s="35">
        <v>478731.54</v>
      </c>
      <c r="Y154" s="35">
        <v>170.59</v>
      </c>
      <c r="AA154" s="35">
        <v>1121670</v>
      </c>
      <c r="AC154" s="39">
        <v>1207980</v>
      </c>
      <c r="AE154" s="39">
        <v>54330</v>
      </c>
      <c r="AF154" s="39">
        <v>334911.40000000002</v>
      </c>
      <c r="AG154" s="39">
        <v>183904.21</v>
      </c>
      <c r="AJ154" s="38">
        <f t="shared" si="13"/>
        <v>26077.599999999999</v>
      </c>
      <c r="AK154" s="62">
        <f t="shared" si="14"/>
        <v>0</v>
      </c>
      <c r="AL154" s="49">
        <f t="shared" si="15"/>
        <v>26077.599999999999</v>
      </c>
      <c r="AM154" s="37">
        <f t="shared" si="16"/>
        <v>1600572.13</v>
      </c>
      <c r="AN154" s="41">
        <f t="shared" si="17"/>
        <v>1781125.6099999999</v>
      </c>
      <c r="AO154" s="56">
        <f t="shared" si="18"/>
        <v>-180553.47999999998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M36"/>
  <sheetViews>
    <sheetView topLeftCell="A11" zoomScaleNormal="100" workbookViewId="0">
      <selection activeCell="F43" sqref="F42:F43"/>
    </sheetView>
  </sheetViews>
  <sheetFormatPr defaultRowHeight="13.5"/>
  <cols>
    <col min="1" max="1" width="7.125" style="70" customWidth="1"/>
    <col min="2" max="2" width="12.75" style="70" customWidth="1"/>
    <col min="3" max="3" width="12.875" style="70" customWidth="1"/>
    <col min="4" max="7" width="10.375" style="70" customWidth="1"/>
    <col min="8" max="8" width="88.625" style="70" customWidth="1"/>
    <col min="9" max="256" width="9.125" style="70"/>
    <col min="257" max="257" width="7.125" style="70" customWidth="1"/>
    <col min="258" max="258" width="12.75" style="70" customWidth="1"/>
    <col min="259" max="259" width="12.875" style="70" customWidth="1"/>
    <col min="260" max="263" width="10.375" style="70" customWidth="1"/>
    <col min="264" max="264" width="65.25" style="70" customWidth="1"/>
    <col min="265" max="512" width="9.125" style="70"/>
    <col min="513" max="513" width="7.125" style="70" customWidth="1"/>
    <col min="514" max="514" width="12.75" style="70" customWidth="1"/>
    <col min="515" max="515" width="12.875" style="70" customWidth="1"/>
    <col min="516" max="519" width="10.375" style="70" customWidth="1"/>
    <col min="520" max="520" width="65.25" style="70" customWidth="1"/>
    <col min="521" max="768" width="9.125" style="70"/>
    <col min="769" max="769" width="7.125" style="70" customWidth="1"/>
    <col min="770" max="770" width="12.75" style="70" customWidth="1"/>
    <col min="771" max="771" width="12.875" style="70" customWidth="1"/>
    <col min="772" max="775" width="10.375" style="70" customWidth="1"/>
    <col min="776" max="776" width="65.25" style="70" customWidth="1"/>
    <col min="777" max="1024" width="9.125" style="70"/>
    <col min="1025" max="1025" width="7.125" style="70" customWidth="1"/>
    <col min="1026" max="1026" width="12.75" style="70" customWidth="1"/>
    <col min="1027" max="1027" width="12.875" style="70" customWidth="1"/>
    <col min="1028" max="1031" width="10.375" style="70" customWidth="1"/>
    <col min="1032" max="1032" width="65.25" style="70" customWidth="1"/>
    <col min="1033" max="1280" width="9.125" style="70"/>
    <col min="1281" max="1281" width="7.125" style="70" customWidth="1"/>
    <col min="1282" max="1282" width="12.75" style="70" customWidth="1"/>
    <col min="1283" max="1283" width="12.875" style="70" customWidth="1"/>
    <col min="1284" max="1287" width="10.375" style="70" customWidth="1"/>
    <col min="1288" max="1288" width="65.25" style="70" customWidth="1"/>
    <col min="1289" max="1536" width="9.125" style="70"/>
    <col min="1537" max="1537" width="7.125" style="70" customWidth="1"/>
    <col min="1538" max="1538" width="12.75" style="70" customWidth="1"/>
    <col min="1539" max="1539" width="12.875" style="70" customWidth="1"/>
    <col min="1540" max="1543" width="10.375" style="70" customWidth="1"/>
    <col min="1544" max="1544" width="65.25" style="70" customWidth="1"/>
    <col min="1545" max="1792" width="9.125" style="70"/>
    <col min="1793" max="1793" width="7.125" style="70" customWidth="1"/>
    <col min="1794" max="1794" width="12.75" style="70" customWidth="1"/>
    <col min="1795" max="1795" width="12.875" style="70" customWidth="1"/>
    <col min="1796" max="1799" width="10.375" style="70" customWidth="1"/>
    <col min="1800" max="1800" width="65.25" style="70" customWidth="1"/>
    <col min="1801" max="2048" width="9.125" style="70"/>
    <col min="2049" max="2049" width="7.125" style="70" customWidth="1"/>
    <col min="2050" max="2050" width="12.75" style="70" customWidth="1"/>
    <col min="2051" max="2051" width="12.875" style="70" customWidth="1"/>
    <col min="2052" max="2055" width="10.375" style="70" customWidth="1"/>
    <col min="2056" max="2056" width="65.25" style="70" customWidth="1"/>
    <col min="2057" max="2304" width="9.125" style="70"/>
    <col min="2305" max="2305" width="7.125" style="70" customWidth="1"/>
    <col min="2306" max="2306" width="12.75" style="70" customWidth="1"/>
    <col min="2307" max="2307" width="12.875" style="70" customWidth="1"/>
    <col min="2308" max="2311" width="10.375" style="70" customWidth="1"/>
    <col min="2312" max="2312" width="65.25" style="70" customWidth="1"/>
    <col min="2313" max="2560" width="9.125" style="70"/>
    <col min="2561" max="2561" width="7.125" style="70" customWidth="1"/>
    <col min="2562" max="2562" width="12.75" style="70" customWidth="1"/>
    <col min="2563" max="2563" width="12.875" style="70" customWidth="1"/>
    <col min="2564" max="2567" width="10.375" style="70" customWidth="1"/>
    <col min="2568" max="2568" width="65.25" style="70" customWidth="1"/>
    <col min="2569" max="2816" width="9.125" style="70"/>
    <col min="2817" max="2817" width="7.125" style="70" customWidth="1"/>
    <col min="2818" max="2818" width="12.75" style="70" customWidth="1"/>
    <col min="2819" max="2819" width="12.875" style="70" customWidth="1"/>
    <col min="2820" max="2823" width="10.375" style="70" customWidth="1"/>
    <col min="2824" max="2824" width="65.25" style="70" customWidth="1"/>
    <col min="2825" max="3072" width="9.125" style="70"/>
    <col min="3073" max="3073" width="7.125" style="70" customWidth="1"/>
    <col min="3074" max="3074" width="12.75" style="70" customWidth="1"/>
    <col min="3075" max="3075" width="12.875" style="70" customWidth="1"/>
    <col min="3076" max="3079" width="10.375" style="70" customWidth="1"/>
    <col min="3080" max="3080" width="65.25" style="70" customWidth="1"/>
    <col min="3081" max="3328" width="9.125" style="70"/>
    <col min="3329" max="3329" width="7.125" style="70" customWidth="1"/>
    <col min="3330" max="3330" width="12.75" style="70" customWidth="1"/>
    <col min="3331" max="3331" width="12.875" style="70" customWidth="1"/>
    <col min="3332" max="3335" width="10.375" style="70" customWidth="1"/>
    <col min="3336" max="3336" width="65.25" style="70" customWidth="1"/>
    <col min="3337" max="3584" width="9.125" style="70"/>
    <col min="3585" max="3585" width="7.125" style="70" customWidth="1"/>
    <col min="3586" max="3586" width="12.75" style="70" customWidth="1"/>
    <col min="3587" max="3587" width="12.875" style="70" customWidth="1"/>
    <col min="3588" max="3591" width="10.375" style="70" customWidth="1"/>
    <col min="3592" max="3592" width="65.25" style="70" customWidth="1"/>
    <col min="3593" max="3840" width="9.125" style="70"/>
    <col min="3841" max="3841" width="7.125" style="70" customWidth="1"/>
    <col min="3842" max="3842" width="12.75" style="70" customWidth="1"/>
    <col min="3843" max="3843" width="12.875" style="70" customWidth="1"/>
    <col min="3844" max="3847" width="10.375" style="70" customWidth="1"/>
    <col min="3848" max="3848" width="65.25" style="70" customWidth="1"/>
    <col min="3849" max="4096" width="9.125" style="70"/>
    <col min="4097" max="4097" width="7.125" style="70" customWidth="1"/>
    <col min="4098" max="4098" width="12.75" style="70" customWidth="1"/>
    <col min="4099" max="4099" width="12.875" style="70" customWidth="1"/>
    <col min="4100" max="4103" width="10.375" style="70" customWidth="1"/>
    <col min="4104" max="4104" width="65.25" style="70" customWidth="1"/>
    <col min="4105" max="4352" width="9.125" style="70"/>
    <col min="4353" max="4353" width="7.125" style="70" customWidth="1"/>
    <col min="4354" max="4354" width="12.75" style="70" customWidth="1"/>
    <col min="4355" max="4355" width="12.875" style="70" customWidth="1"/>
    <col min="4356" max="4359" width="10.375" style="70" customWidth="1"/>
    <col min="4360" max="4360" width="65.25" style="70" customWidth="1"/>
    <col min="4361" max="4608" width="9.125" style="70"/>
    <col min="4609" max="4609" width="7.125" style="70" customWidth="1"/>
    <col min="4610" max="4610" width="12.75" style="70" customWidth="1"/>
    <col min="4611" max="4611" width="12.875" style="70" customWidth="1"/>
    <col min="4612" max="4615" width="10.375" style="70" customWidth="1"/>
    <col min="4616" max="4616" width="65.25" style="70" customWidth="1"/>
    <col min="4617" max="4864" width="9.125" style="70"/>
    <col min="4865" max="4865" width="7.125" style="70" customWidth="1"/>
    <col min="4866" max="4866" width="12.75" style="70" customWidth="1"/>
    <col min="4867" max="4867" width="12.875" style="70" customWidth="1"/>
    <col min="4868" max="4871" width="10.375" style="70" customWidth="1"/>
    <col min="4872" max="4872" width="65.25" style="70" customWidth="1"/>
    <col min="4873" max="5120" width="9.125" style="70"/>
    <col min="5121" max="5121" width="7.125" style="70" customWidth="1"/>
    <col min="5122" max="5122" width="12.75" style="70" customWidth="1"/>
    <col min="5123" max="5123" width="12.875" style="70" customWidth="1"/>
    <col min="5124" max="5127" width="10.375" style="70" customWidth="1"/>
    <col min="5128" max="5128" width="65.25" style="70" customWidth="1"/>
    <col min="5129" max="5376" width="9.125" style="70"/>
    <col min="5377" max="5377" width="7.125" style="70" customWidth="1"/>
    <col min="5378" max="5378" width="12.75" style="70" customWidth="1"/>
    <col min="5379" max="5379" width="12.875" style="70" customWidth="1"/>
    <col min="5380" max="5383" width="10.375" style="70" customWidth="1"/>
    <col min="5384" max="5384" width="65.25" style="70" customWidth="1"/>
    <col min="5385" max="5632" width="9.125" style="70"/>
    <col min="5633" max="5633" width="7.125" style="70" customWidth="1"/>
    <col min="5634" max="5634" width="12.75" style="70" customWidth="1"/>
    <col min="5635" max="5635" width="12.875" style="70" customWidth="1"/>
    <col min="5636" max="5639" width="10.375" style="70" customWidth="1"/>
    <col min="5640" max="5640" width="65.25" style="70" customWidth="1"/>
    <col min="5641" max="5888" width="9.125" style="70"/>
    <col min="5889" max="5889" width="7.125" style="70" customWidth="1"/>
    <col min="5890" max="5890" width="12.75" style="70" customWidth="1"/>
    <col min="5891" max="5891" width="12.875" style="70" customWidth="1"/>
    <col min="5892" max="5895" width="10.375" style="70" customWidth="1"/>
    <col min="5896" max="5896" width="65.25" style="70" customWidth="1"/>
    <col min="5897" max="6144" width="9.125" style="70"/>
    <col min="6145" max="6145" width="7.125" style="70" customWidth="1"/>
    <col min="6146" max="6146" width="12.75" style="70" customWidth="1"/>
    <col min="6147" max="6147" width="12.875" style="70" customWidth="1"/>
    <col min="6148" max="6151" width="10.375" style="70" customWidth="1"/>
    <col min="6152" max="6152" width="65.25" style="70" customWidth="1"/>
    <col min="6153" max="6400" width="9.125" style="70"/>
    <col min="6401" max="6401" width="7.125" style="70" customWidth="1"/>
    <col min="6402" max="6402" width="12.75" style="70" customWidth="1"/>
    <col min="6403" max="6403" width="12.875" style="70" customWidth="1"/>
    <col min="6404" max="6407" width="10.375" style="70" customWidth="1"/>
    <col min="6408" max="6408" width="65.25" style="70" customWidth="1"/>
    <col min="6409" max="6656" width="9.125" style="70"/>
    <col min="6657" max="6657" width="7.125" style="70" customWidth="1"/>
    <col min="6658" max="6658" width="12.75" style="70" customWidth="1"/>
    <col min="6659" max="6659" width="12.875" style="70" customWidth="1"/>
    <col min="6660" max="6663" width="10.375" style="70" customWidth="1"/>
    <col min="6664" max="6664" width="65.25" style="70" customWidth="1"/>
    <col min="6665" max="6912" width="9.125" style="70"/>
    <col min="6913" max="6913" width="7.125" style="70" customWidth="1"/>
    <col min="6914" max="6914" width="12.75" style="70" customWidth="1"/>
    <col min="6915" max="6915" width="12.875" style="70" customWidth="1"/>
    <col min="6916" max="6919" width="10.375" style="70" customWidth="1"/>
    <col min="6920" max="6920" width="65.25" style="70" customWidth="1"/>
    <col min="6921" max="7168" width="9.125" style="70"/>
    <col min="7169" max="7169" width="7.125" style="70" customWidth="1"/>
    <col min="7170" max="7170" width="12.75" style="70" customWidth="1"/>
    <col min="7171" max="7171" width="12.875" style="70" customWidth="1"/>
    <col min="7172" max="7175" width="10.375" style="70" customWidth="1"/>
    <col min="7176" max="7176" width="65.25" style="70" customWidth="1"/>
    <col min="7177" max="7424" width="9.125" style="70"/>
    <col min="7425" max="7425" width="7.125" style="70" customWidth="1"/>
    <col min="7426" max="7426" width="12.75" style="70" customWidth="1"/>
    <col min="7427" max="7427" width="12.875" style="70" customWidth="1"/>
    <col min="7428" max="7431" width="10.375" style="70" customWidth="1"/>
    <col min="7432" max="7432" width="65.25" style="70" customWidth="1"/>
    <col min="7433" max="7680" width="9.125" style="70"/>
    <col min="7681" max="7681" width="7.125" style="70" customWidth="1"/>
    <col min="7682" max="7682" width="12.75" style="70" customWidth="1"/>
    <col min="7683" max="7683" width="12.875" style="70" customWidth="1"/>
    <col min="7684" max="7687" width="10.375" style="70" customWidth="1"/>
    <col min="7688" max="7688" width="65.25" style="70" customWidth="1"/>
    <col min="7689" max="7936" width="9.125" style="70"/>
    <col min="7937" max="7937" width="7.125" style="70" customWidth="1"/>
    <col min="7938" max="7938" width="12.75" style="70" customWidth="1"/>
    <col min="7939" max="7939" width="12.875" style="70" customWidth="1"/>
    <col min="7940" max="7943" width="10.375" style="70" customWidth="1"/>
    <col min="7944" max="7944" width="65.25" style="70" customWidth="1"/>
    <col min="7945" max="8192" width="9.125" style="70"/>
    <col min="8193" max="8193" width="7.125" style="70" customWidth="1"/>
    <col min="8194" max="8194" width="12.75" style="70" customWidth="1"/>
    <col min="8195" max="8195" width="12.875" style="70" customWidth="1"/>
    <col min="8196" max="8199" width="10.375" style="70" customWidth="1"/>
    <col min="8200" max="8200" width="65.25" style="70" customWidth="1"/>
    <col min="8201" max="8448" width="9.125" style="70"/>
    <col min="8449" max="8449" width="7.125" style="70" customWidth="1"/>
    <col min="8450" max="8450" width="12.75" style="70" customWidth="1"/>
    <col min="8451" max="8451" width="12.875" style="70" customWidth="1"/>
    <col min="8452" max="8455" width="10.375" style="70" customWidth="1"/>
    <col min="8456" max="8456" width="65.25" style="70" customWidth="1"/>
    <col min="8457" max="8704" width="9.125" style="70"/>
    <col min="8705" max="8705" width="7.125" style="70" customWidth="1"/>
    <col min="8706" max="8706" width="12.75" style="70" customWidth="1"/>
    <col min="8707" max="8707" width="12.875" style="70" customWidth="1"/>
    <col min="8708" max="8711" width="10.375" style="70" customWidth="1"/>
    <col min="8712" max="8712" width="65.25" style="70" customWidth="1"/>
    <col min="8713" max="8960" width="9.125" style="70"/>
    <col min="8961" max="8961" width="7.125" style="70" customWidth="1"/>
    <col min="8962" max="8962" width="12.75" style="70" customWidth="1"/>
    <col min="8963" max="8963" width="12.875" style="70" customWidth="1"/>
    <col min="8964" max="8967" width="10.375" style="70" customWidth="1"/>
    <col min="8968" max="8968" width="65.25" style="70" customWidth="1"/>
    <col min="8969" max="9216" width="9.125" style="70"/>
    <col min="9217" max="9217" width="7.125" style="70" customWidth="1"/>
    <col min="9218" max="9218" width="12.75" style="70" customWidth="1"/>
    <col min="9219" max="9219" width="12.875" style="70" customWidth="1"/>
    <col min="9220" max="9223" width="10.375" style="70" customWidth="1"/>
    <col min="9224" max="9224" width="65.25" style="70" customWidth="1"/>
    <col min="9225" max="9472" width="9.125" style="70"/>
    <col min="9473" max="9473" width="7.125" style="70" customWidth="1"/>
    <col min="9474" max="9474" width="12.75" style="70" customWidth="1"/>
    <col min="9475" max="9475" width="12.875" style="70" customWidth="1"/>
    <col min="9476" max="9479" width="10.375" style="70" customWidth="1"/>
    <col min="9480" max="9480" width="65.25" style="70" customWidth="1"/>
    <col min="9481" max="9728" width="9.125" style="70"/>
    <col min="9729" max="9729" width="7.125" style="70" customWidth="1"/>
    <col min="9730" max="9730" width="12.75" style="70" customWidth="1"/>
    <col min="9731" max="9731" width="12.875" style="70" customWidth="1"/>
    <col min="9732" max="9735" width="10.375" style="70" customWidth="1"/>
    <col min="9736" max="9736" width="65.25" style="70" customWidth="1"/>
    <col min="9737" max="9984" width="9.125" style="70"/>
    <col min="9985" max="9985" width="7.125" style="70" customWidth="1"/>
    <col min="9986" max="9986" width="12.75" style="70" customWidth="1"/>
    <col min="9987" max="9987" width="12.875" style="70" customWidth="1"/>
    <col min="9988" max="9991" width="10.375" style="70" customWidth="1"/>
    <col min="9992" max="9992" width="65.25" style="70" customWidth="1"/>
    <col min="9993" max="10240" width="9.125" style="70"/>
    <col min="10241" max="10241" width="7.125" style="70" customWidth="1"/>
    <col min="10242" max="10242" width="12.75" style="70" customWidth="1"/>
    <col min="10243" max="10243" width="12.875" style="70" customWidth="1"/>
    <col min="10244" max="10247" width="10.375" style="70" customWidth="1"/>
    <col min="10248" max="10248" width="65.25" style="70" customWidth="1"/>
    <col min="10249" max="10496" width="9.125" style="70"/>
    <col min="10497" max="10497" width="7.125" style="70" customWidth="1"/>
    <col min="10498" max="10498" width="12.75" style="70" customWidth="1"/>
    <col min="10499" max="10499" width="12.875" style="70" customWidth="1"/>
    <col min="10500" max="10503" width="10.375" style="70" customWidth="1"/>
    <col min="10504" max="10504" width="65.25" style="70" customWidth="1"/>
    <col min="10505" max="10752" width="9.125" style="70"/>
    <col min="10753" max="10753" width="7.125" style="70" customWidth="1"/>
    <col min="10754" max="10754" width="12.75" style="70" customWidth="1"/>
    <col min="10755" max="10755" width="12.875" style="70" customWidth="1"/>
    <col min="10756" max="10759" width="10.375" style="70" customWidth="1"/>
    <col min="10760" max="10760" width="65.25" style="70" customWidth="1"/>
    <col min="10761" max="11008" width="9.125" style="70"/>
    <col min="11009" max="11009" width="7.125" style="70" customWidth="1"/>
    <col min="11010" max="11010" width="12.75" style="70" customWidth="1"/>
    <col min="11011" max="11011" width="12.875" style="70" customWidth="1"/>
    <col min="11012" max="11015" width="10.375" style="70" customWidth="1"/>
    <col min="11016" max="11016" width="65.25" style="70" customWidth="1"/>
    <col min="11017" max="11264" width="9.125" style="70"/>
    <col min="11265" max="11265" width="7.125" style="70" customWidth="1"/>
    <col min="11266" max="11266" width="12.75" style="70" customWidth="1"/>
    <col min="11267" max="11267" width="12.875" style="70" customWidth="1"/>
    <col min="11268" max="11271" width="10.375" style="70" customWidth="1"/>
    <col min="11272" max="11272" width="65.25" style="70" customWidth="1"/>
    <col min="11273" max="11520" width="9.125" style="70"/>
    <col min="11521" max="11521" width="7.125" style="70" customWidth="1"/>
    <col min="11522" max="11522" width="12.75" style="70" customWidth="1"/>
    <col min="11523" max="11523" width="12.875" style="70" customWidth="1"/>
    <col min="11524" max="11527" width="10.375" style="70" customWidth="1"/>
    <col min="11528" max="11528" width="65.25" style="70" customWidth="1"/>
    <col min="11529" max="11776" width="9.125" style="70"/>
    <col min="11777" max="11777" width="7.125" style="70" customWidth="1"/>
    <col min="11778" max="11778" width="12.75" style="70" customWidth="1"/>
    <col min="11779" max="11779" width="12.875" style="70" customWidth="1"/>
    <col min="11780" max="11783" width="10.375" style="70" customWidth="1"/>
    <col min="11784" max="11784" width="65.25" style="70" customWidth="1"/>
    <col min="11785" max="12032" width="9.125" style="70"/>
    <col min="12033" max="12033" width="7.125" style="70" customWidth="1"/>
    <col min="12034" max="12034" width="12.75" style="70" customWidth="1"/>
    <col min="12035" max="12035" width="12.875" style="70" customWidth="1"/>
    <col min="12036" max="12039" width="10.375" style="70" customWidth="1"/>
    <col min="12040" max="12040" width="65.25" style="70" customWidth="1"/>
    <col min="12041" max="12288" width="9.125" style="70"/>
    <col min="12289" max="12289" width="7.125" style="70" customWidth="1"/>
    <col min="12290" max="12290" width="12.75" style="70" customWidth="1"/>
    <col min="12291" max="12291" width="12.875" style="70" customWidth="1"/>
    <col min="12292" max="12295" width="10.375" style="70" customWidth="1"/>
    <col min="12296" max="12296" width="65.25" style="70" customWidth="1"/>
    <col min="12297" max="12544" width="9.125" style="70"/>
    <col min="12545" max="12545" width="7.125" style="70" customWidth="1"/>
    <col min="12546" max="12546" width="12.75" style="70" customWidth="1"/>
    <col min="12547" max="12547" width="12.875" style="70" customWidth="1"/>
    <col min="12548" max="12551" width="10.375" style="70" customWidth="1"/>
    <col min="12552" max="12552" width="65.25" style="70" customWidth="1"/>
    <col min="12553" max="12800" width="9.125" style="70"/>
    <col min="12801" max="12801" width="7.125" style="70" customWidth="1"/>
    <col min="12802" max="12802" width="12.75" style="70" customWidth="1"/>
    <col min="12803" max="12803" width="12.875" style="70" customWidth="1"/>
    <col min="12804" max="12807" width="10.375" style="70" customWidth="1"/>
    <col min="12808" max="12808" width="65.25" style="70" customWidth="1"/>
    <col min="12809" max="13056" width="9.125" style="70"/>
    <col min="13057" max="13057" width="7.125" style="70" customWidth="1"/>
    <col min="13058" max="13058" width="12.75" style="70" customWidth="1"/>
    <col min="13059" max="13059" width="12.875" style="70" customWidth="1"/>
    <col min="13060" max="13063" width="10.375" style="70" customWidth="1"/>
    <col min="13064" max="13064" width="65.25" style="70" customWidth="1"/>
    <col min="13065" max="13312" width="9.125" style="70"/>
    <col min="13313" max="13313" width="7.125" style="70" customWidth="1"/>
    <col min="13314" max="13314" width="12.75" style="70" customWidth="1"/>
    <col min="13315" max="13315" width="12.875" style="70" customWidth="1"/>
    <col min="13316" max="13319" width="10.375" style="70" customWidth="1"/>
    <col min="13320" max="13320" width="65.25" style="70" customWidth="1"/>
    <col min="13321" max="13568" width="9.125" style="70"/>
    <col min="13569" max="13569" width="7.125" style="70" customWidth="1"/>
    <col min="13570" max="13570" width="12.75" style="70" customWidth="1"/>
    <col min="13571" max="13571" width="12.875" style="70" customWidth="1"/>
    <col min="13572" max="13575" width="10.375" style="70" customWidth="1"/>
    <col min="13576" max="13576" width="65.25" style="70" customWidth="1"/>
    <col min="13577" max="13824" width="9.125" style="70"/>
    <col min="13825" max="13825" width="7.125" style="70" customWidth="1"/>
    <col min="13826" max="13826" width="12.75" style="70" customWidth="1"/>
    <col min="13827" max="13827" width="12.875" style="70" customWidth="1"/>
    <col min="13828" max="13831" width="10.375" style="70" customWidth="1"/>
    <col min="13832" max="13832" width="65.25" style="70" customWidth="1"/>
    <col min="13833" max="14080" width="9.125" style="70"/>
    <col min="14081" max="14081" width="7.125" style="70" customWidth="1"/>
    <col min="14082" max="14082" width="12.75" style="70" customWidth="1"/>
    <col min="14083" max="14083" width="12.875" style="70" customWidth="1"/>
    <col min="14084" max="14087" width="10.375" style="70" customWidth="1"/>
    <col min="14088" max="14088" width="65.25" style="70" customWidth="1"/>
    <col min="14089" max="14336" width="9.125" style="70"/>
    <col min="14337" max="14337" width="7.125" style="70" customWidth="1"/>
    <col min="14338" max="14338" width="12.75" style="70" customWidth="1"/>
    <col min="14339" max="14339" width="12.875" style="70" customWidth="1"/>
    <col min="14340" max="14343" width="10.375" style="70" customWidth="1"/>
    <col min="14344" max="14344" width="65.25" style="70" customWidth="1"/>
    <col min="14345" max="14592" width="9.125" style="70"/>
    <col min="14593" max="14593" width="7.125" style="70" customWidth="1"/>
    <col min="14594" max="14594" width="12.75" style="70" customWidth="1"/>
    <col min="14595" max="14595" width="12.875" style="70" customWidth="1"/>
    <col min="14596" max="14599" width="10.375" style="70" customWidth="1"/>
    <col min="14600" max="14600" width="65.25" style="70" customWidth="1"/>
    <col min="14601" max="14848" width="9.125" style="70"/>
    <col min="14849" max="14849" width="7.125" style="70" customWidth="1"/>
    <col min="14850" max="14850" width="12.75" style="70" customWidth="1"/>
    <col min="14851" max="14851" width="12.875" style="70" customWidth="1"/>
    <col min="14852" max="14855" width="10.375" style="70" customWidth="1"/>
    <col min="14856" max="14856" width="65.25" style="70" customWidth="1"/>
    <col min="14857" max="15104" width="9.125" style="70"/>
    <col min="15105" max="15105" width="7.125" style="70" customWidth="1"/>
    <col min="15106" max="15106" width="12.75" style="70" customWidth="1"/>
    <col min="15107" max="15107" width="12.875" style="70" customWidth="1"/>
    <col min="15108" max="15111" width="10.375" style="70" customWidth="1"/>
    <col min="15112" max="15112" width="65.25" style="70" customWidth="1"/>
    <col min="15113" max="15360" width="9.125" style="70"/>
    <col min="15361" max="15361" width="7.125" style="70" customWidth="1"/>
    <col min="15362" max="15362" width="12.75" style="70" customWidth="1"/>
    <col min="15363" max="15363" width="12.875" style="70" customWidth="1"/>
    <col min="15364" max="15367" width="10.375" style="70" customWidth="1"/>
    <col min="15368" max="15368" width="65.25" style="70" customWidth="1"/>
    <col min="15369" max="15616" width="9.125" style="70"/>
    <col min="15617" max="15617" width="7.125" style="70" customWidth="1"/>
    <col min="15618" max="15618" width="12.75" style="70" customWidth="1"/>
    <col min="15619" max="15619" width="12.875" style="70" customWidth="1"/>
    <col min="15620" max="15623" width="10.375" style="70" customWidth="1"/>
    <col min="15624" max="15624" width="65.25" style="70" customWidth="1"/>
    <col min="15625" max="15872" width="9.125" style="70"/>
    <col min="15873" max="15873" width="7.125" style="70" customWidth="1"/>
    <col min="15874" max="15874" width="12.75" style="70" customWidth="1"/>
    <col min="15875" max="15875" width="12.875" style="70" customWidth="1"/>
    <col min="15876" max="15879" width="10.375" style="70" customWidth="1"/>
    <col min="15880" max="15880" width="65.25" style="70" customWidth="1"/>
    <col min="15881" max="16128" width="9.125" style="70"/>
    <col min="16129" max="16129" width="7.125" style="70" customWidth="1"/>
    <col min="16130" max="16130" width="12.75" style="70" customWidth="1"/>
    <col min="16131" max="16131" width="12.875" style="70" customWidth="1"/>
    <col min="16132" max="16135" width="10.375" style="70" customWidth="1"/>
    <col min="16136" max="16136" width="65.25" style="70" customWidth="1"/>
    <col min="16137" max="16384" width="9.125" style="70"/>
  </cols>
  <sheetData>
    <row r="1" spans="1:13" ht="18.75">
      <c r="A1" s="2"/>
      <c r="B1" s="2"/>
      <c r="C1" s="2"/>
      <c r="D1" s="2"/>
      <c r="E1" s="2"/>
      <c r="F1" s="2"/>
      <c r="G1" s="2"/>
      <c r="H1" s="3" t="s">
        <v>357</v>
      </c>
    </row>
    <row r="2" spans="1:13" ht="18.75">
      <c r="A2" s="302" t="s">
        <v>358</v>
      </c>
      <c r="B2" s="302"/>
      <c r="C2" s="302"/>
      <c r="D2" s="302"/>
      <c r="E2" s="302"/>
      <c r="F2" s="302"/>
      <c r="G2" s="302"/>
      <c r="H2" s="302"/>
    </row>
    <row r="3" spans="1:13" ht="18.75">
      <c r="A3" s="303" t="s">
        <v>1875</v>
      </c>
      <c r="B3" s="303"/>
      <c r="C3" s="303"/>
      <c r="D3" s="303"/>
      <c r="E3" s="303"/>
      <c r="F3" s="303"/>
      <c r="G3" s="303"/>
      <c r="H3" s="303"/>
    </row>
    <row r="4" spans="1:13" s="71" customFormat="1" ht="18.75">
      <c r="A4" s="304" t="s">
        <v>359</v>
      </c>
      <c r="B4" s="304" t="s">
        <v>349</v>
      </c>
      <c r="C4" s="4" t="s">
        <v>360</v>
      </c>
      <c r="D4" s="5" t="s">
        <v>361</v>
      </c>
      <c r="E4" s="306" t="s">
        <v>362</v>
      </c>
      <c r="F4" s="6" t="s">
        <v>363</v>
      </c>
      <c r="G4" s="308" t="s">
        <v>362</v>
      </c>
      <c r="H4" s="304" t="s">
        <v>364</v>
      </c>
    </row>
    <row r="5" spans="1:13" s="71" customFormat="1" ht="18.75">
      <c r="A5" s="305"/>
      <c r="B5" s="305"/>
      <c r="C5" s="4" t="s">
        <v>365</v>
      </c>
      <c r="D5" s="7" t="s">
        <v>365</v>
      </c>
      <c r="E5" s="307"/>
      <c r="F5" s="6" t="s">
        <v>365</v>
      </c>
      <c r="G5" s="309"/>
      <c r="H5" s="305"/>
    </row>
    <row r="6" spans="1:13" ht="18.75">
      <c r="A6" s="69">
        <v>1</v>
      </c>
      <c r="B6" s="9" t="s">
        <v>351</v>
      </c>
      <c r="C6" s="10">
        <v>61</v>
      </c>
      <c r="D6" s="11">
        <v>60</v>
      </c>
      <c r="E6" s="12">
        <f t="shared" ref="E6:E13" si="0">D6/C6*100</f>
        <v>98.360655737704917</v>
      </c>
      <c r="F6" s="13">
        <v>1</v>
      </c>
      <c r="G6" s="14">
        <f t="shared" ref="G6:G13" si="1">F6/C6*100</f>
        <v>1.639344262295082</v>
      </c>
      <c r="H6" s="9" t="s">
        <v>1877</v>
      </c>
    </row>
    <row r="7" spans="1:13" ht="18.75">
      <c r="A7" s="69">
        <v>2</v>
      </c>
      <c r="B7" s="9" t="s">
        <v>355</v>
      </c>
      <c r="C7" s="10">
        <v>83</v>
      </c>
      <c r="D7" s="11">
        <v>83</v>
      </c>
      <c r="E7" s="12">
        <f t="shared" si="0"/>
        <v>100</v>
      </c>
      <c r="F7" s="13">
        <f t="shared" ref="F7:F12" si="2">C7-D7</f>
        <v>0</v>
      </c>
      <c r="G7" s="14">
        <f t="shared" si="1"/>
        <v>0</v>
      </c>
      <c r="H7" s="9"/>
    </row>
    <row r="8" spans="1:13" ht="18.75">
      <c r="A8" s="69">
        <v>3</v>
      </c>
      <c r="B8" s="9" t="s">
        <v>356</v>
      </c>
      <c r="C8" s="10">
        <v>210</v>
      </c>
      <c r="D8" s="11">
        <v>209</v>
      </c>
      <c r="E8" s="12">
        <f t="shared" si="0"/>
        <v>99.523809523809518</v>
      </c>
      <c r="F8" s="13">
        <v>1</v>
      </c>
      <c r="G8" s="14">
        <f t="shared" si="1"/>
        <v>0.47619047619047622</v>
      </c>
      <c r="H8" s="9" t="s">
        <v>1876</v>
      </c>
      <c r="M8" s="72" t="s">
        <v>959</v>
      </c>
    </row>
    <row r="9" spans="1:13" ht="18.75">
      <c r="A9" s="69">
        <v>4</v>
      </c>
      <c r="B9" s="9" t="s">
        <v>352</v>
      </c>
      <c r="C9" s="10">
        <v>127</v>
      </c>
      <c r="D9" s="11">
        <v>127</v>
      </c>
      <c r="E9" s="12">
        <f t="shared" si="0"/>
        <v>100</v>
      </c>
      <c r="F9" s="13">
        <f t="shared" si="2"/>
        <v>0</v>
      </c>
      <c r="G9" s="14">
        <f t="shared" si="1"/>
        <v>0</v>
      </c>
      <c r="H9" s="9"/>
      <c r="M9" s="72" t="s">
        <v>960</v>
      </c>
    </row>
    <row r="10" spans="1:13" ht="18.75">
      <c r="A10" s="69">
        <v>5</v>
      </c>
      <c r="B10" s="9" t="s">
        <v>354</v>
      </c>
      <c r="C10" s="10">
        <v>74</v>
      </c>
      <c r="D10" s="11">
        <v>74</v>
      </c>
      <c r="E10" s="12">
        <f t="shared" si="0"/>
        <v>100</v>
      </c>
      <c r="F10" s="13">
        <f t="shared" si="2"/>
        <v>0</v>
      </c>
      <c r="G10" s="14">
        <f t="shared" si="1"/>
        <v>0</v>
      </c>
      <c r="H10" s="9"/>
      <c r="M10" s="72" t="s">
        <v>961</v>
      </c>
    </row>
    <row r="11" spans="1:13" ht="18.75">
      <c r="A11" s="69">
        <v>6</v>
      </c>
      <c r="B11" s="9" t="s">
        <v>353</v>
      </c>
      <c r="C11" s="10">
        <v>168</v>
      </c>
      <c r="D11" s="11">
        <v>168</v>
      </c>
      <c r="E11" s="12">
        <f t="shared" si="0"/>
        <v>100</v>
      </c>
      <c r="F11" s="13">
        <v>0</v>
      </c>
      <c r="G11" s="14">
        <f t="shared" si="1"/>
        <v>0</v>
      </c>
      <c r="H11" s="9"/>
      <c r="M11" s="72" t="s">
        <v>962</v>
      </c>
    </row>
    <row r="12" spans="1:13" ht="18.75">
      <c r="A12" s="69">
        <v>7</v>
      </c>
      <c r="B12" s="9" t="s">
        <v>350</v>
      </c>
      <c r="C12" s="10">
        <v>151</v>
      </c>
      <c r="D12" s="11">
        <v>151</v>
      </c>
      <c r="E12" s="12">
        <f t="shared" si="0"/>
        <v>100</v>
      </c>
      <c r="F12" s="13">
        <f t="shared" si="2"/>
        <v>0</v>
      </c>
      <c r="G12" s="15">
        <f t="shared" si="1"/>
        <v>0</v>
      </c>
      <c r="H12" s="9"/>
      <c r="M12" s="72" t="s">
        <v>963</v>
      </c>
    </row>
    <row r="13" spans="1:13" ht="19.5" thickBot="1">
      <c r="A13" s="300" t="s">
        <v>366</v>
      </c>
      <c r="B13" s="301"/>
      <c r="C13" s="16">
        <f>SUM(C6:C12)</f>
        <v>874</v>
      </c>
      <c r="D13" s="17">
        <f>SUM(D6:D12)</f>
        <v>872</v>
      </c>
      <c r="E13" s="18">
        <f t="shared" si="0"/>
        <v>99.77116704805492</v>
      </c>
      <c r="F13" s="19">
        <f>SUM(F6:F12)</f>
        <v>2</v>
      </c>
      <c r="G13" s="20">
        <f t="shared" si="1"/>
        <v>0.2288329519450801</v>
      </c>
      <c r="H13" s="21"/>
    </row>
    <row r="14" spans="1:13" ht="16.5" thickTop="1">
      <c r="B14" s="118" t="s">
        <v>349</v>
      </c>
      <c r="C14" s="119" t="s">
        <v>367</v>
      </c>
      <c r="D14" s="119" t="s">
        <v>368</v>
      </c>
    </row>
    <row r="15" spans="1:13">
      <c r="B15" s="73" t="s">
        <v>351</v>
      </c>
      <c r="C15" s="74">
        <f t="shared" ref="C15:C22" si="3">E6</f>
        <v>98.360655737704917</v>
      </c>
      <c r="D15" s="75">
        <f t="shared" ref="D15:D22" si="4">G6</f>
        <v>1.639344262295082</v>
      </c>
    </row>
    <row r="16" spans="1:13">
      <c r="B16" s="73" t="s">
        <v>355</v>
      </c>
      <c r="C16" s="74">
        <f t="shared" si="3"/>
        <v>100</v>
      </c>
      <c r="D16" s="75">
        <f t="shared" si="4"/>
        <v>0</v>
      </c>
    </row>
    <row r="17" spans="2:4">
      <c r="B17" s="73" t="s">
        <v>356</v>
      </c>
      <c r="C17" s="74">
        <f t="shared" si="3"/>
        <v>99.523809523809518</v>
      </c>
      <c r="D17" s="75">
        <f t="shared" si="4"/>
        <v>0.47619047619047622</v>
      </c>
    </row>
    <row r="18" spans="2:4">
      <c r="B18" s="73" t="s">
        <v>352</v>
      </c>
      <c r="C18" s="74">
        <f t="shared" si="3"/>
        <v>100</v>
      </c>
      <c r="D18" s="75">
        <f t="shared" si="4"/>
        <v>0</v>
      </c>
    </row>
    <row r="19" spans="2:4">
      <c r="B19" s="73" t="s">
        <v>354</v>
      </c>
      <c r="C19" s="74">
        <f t="shared" si="3"/>
        <v>100</v>
      </c>
      <c r="D19" s="75">
        <f t="shared" si="4"/>
        <v>0</v>
      </c>
    </row>
    <row r="20" spans="2:4">
      <c r="B20" s="73" t="s">
        <v>353</v>
      </c>
      <c r="C20" s="74">
        <f t="shared" si="3"/>
        <v>100</v>
      </c>
      <c r="D20" s="75">
        <f t="shared" si="4"/>
        <v>0</v>
      </c>
    </row>
    <row r="21" spans="2:4">
      <c r="B21" s="73" t="s">
        <v>350</v>
      </c>
      <c r="C21" s="74">
        <f t="shared" si="3"/>
        <v>100</v>
      </c>
      <c r="D21" s="75">
        <f t="shared" si="4"/>
        <v>0</v>
      </c>
    </row>
    <row r="22" spans="2:4">
      <c r="B22" s="72" t="s">
        <v>366</v>
      </c>
      <c r="C22" s="74">
        <f t="shared" si="3"/>
        <v>99.77116704805492</v>
      </c>
      <c r="D22" s="75">
        <f t="shared" si="4"/>
        <v>0.2288329519450801</v>
      </c>
    </row>
    <row r="23" spans="2:4">
      <c r="C23" s="76"/>
    </row>
    <row r="36" spans="1:1" ht="15.75">
      <c r="A36" s="117" t="s">
        <v>369</v>
      </c>
    </row>
  </sheetData>
  <mergeCells count="8">
    <mergeCell ref="A13:B13"/>
    <mergeCell ref="A2:H2"/>
    <mergeCell ref="A3:H3"/>
    <mergeCell ref="A4:A5"/>
    <mergeCell ref="B4:B5"/>
    <mergeCell ref="E4:E5"/>
    <mergeCell ref="G4:G5"/>
    <mergeCell ref="H4:H5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28"/>
  <sheetViews>
    <sheetView zoomScaleNormal="100" workbookViewId="0">
      <selection activeCell="H8" sqref="H8"/>
    </sheetView>
  </sheetViews>
  <sheetFormatPr defaultRowHeight="18.75"/>
  <cols>
    <col min="1" max="1" width="12.75" style="22" customWidth="1"/>
    <col min="2" max="2" width="9.75" style="22" customWidth="1"/>
    <col min="3" max="3" width="12.75" style="22" customWidth="1"/>
    <col min="4" max="4" width="9.75" style="22" customWidth="1"/>
    <col min="5" max="5" width="10.5" style="22" customWidth="1"/>
    <col min="6" max="6" width="9.75" style="22" customWidth="1"/>
    <col min="7" max="7" width="11.625" style="22" customWidth="1"/>
    <col min="8" max="8" width="9.75" style="22" customWidth="1"/>
    <col min="9" max="9" width="11.625" style="22" customWidth="1"/>
    <col min="10" max="10" width="9.75" style="22" customWidth="1"/>
    <col min="11" max="11" width="11.75" style="22" customWidth="1"/>
    <col min="12" max="12" width="9.75" style="22" customWidth="1"/>
    <col min="13" max="13" width="12" style="22" customWidth="1"/>
    <col min="14" max="14" width="9.75" style="22" customWidth="1"/>
    <col min="15" max="256" width="9.125" style="22"/>
    <col min="257" max="257" width="12.75" style="22" customWidth="1"/>
    <col min="258" max="258" width="9.75" style="22" customWidth="1"/>
    <col min="259" max="259" width="12.75" style="22" customWidth="1"/>
    <col min="260" max="260" width="9.75" style="22" customWidth="1"/>
    <col min="261" max="261" width="12.75" style="22" customWidth="1"/>
    <col min="262" max="262" width="9.75" style="22" customWidth="1"/>
    <col min="263" max="263" width="12.75" style="22" customWidth="1"/>
    <col min="264" max="264" width="9.75" style="22" customWidth="1"/>
    <col min="265" max="265" width="12.75" style="22" customWidth="1"/>
    <col min="266" max="266" width="9.75" style="22" customWidth="1"/>
    <col min="267" max="267" width="12.75" style="22" customWidth="1"/>
    <col min="268" max="268" width="9.75" style="22" customWidth="1"/>
    <col min="269" max="269" width="12.75" style="22" customWidth="1"/>
    <col min="270" max="270" width="9.75" style="22" customWidth="1"/>
    <col min="271" max="512" width="9.125" style="22"/>
    <col min="513" max="513" width="12.75" style="22" customWidth="1"/>
    <col min="514" max="514" width="9.75" style="22" customWidth="1"/>
    <col min="515" max="515" width="12.75" style="22" customWidth="1"/>
    <col min="516" max="516" width="9.75" style="22" customWidth="1"/>
    <col min="517" max="517" width="12.75" style="22" customWidth="1"/>
    <col min="518" max="518" width="9.75" style="22" customWidth="1"/>
    <col min="519" max="519" width="12.75" style="22" customWidth="1"/>
    <col min="520" max="520" width="9.75" style="22" customWidth="1"/>
    <col min="521" max="521" width="12.75" style="22" customWidth="1"/>
    <col min="522" max="522" width="9.75" style="22" customWidth="1"/>
    <col min="523" max="523" width="12.75" style="22" customWidth="1"/>
    <col min="524" max="524" width="9.75" style="22" customWidth="1"/>
    <col min="525" max="525" width="12.75" style="22" customWidth="1"/>
    <col min="526" max="526" width="9.75" style="22" customWidth="1"/>
    <col min="527" max="768" width="9.125" style="22"/>
    <col min="769" max="769" width="12.75" style="22" customWidth="1"/>
    <col min="770" max="770" width="9.75" style="22" customWidth="1"/>
    <col min="771" max="771" width="12.75" style="22" customWidth="1"/>
    <col min="772" max="772" width="9.75" style="22" customWidth="1"/>
    <col min="773" max="773" width="12.75" style="22" customWidth="1"/>
    <col min="774" max="774" width="9.75" style="22" customWidth="1"/>
    <col min="775" max="775" width="12.75" style="22" customWidth="1"/>
    <col min="776" max="776" width="9.75" style="22" customWidth="1"/>
    <col min="777" max="777" width="12.75" style="22" customWidth="1"/>
    <col min="778" max="778" width="9.75" style="22" customWidth="1"/>
    <col min="779" max="779" width="12.75" style="22" customWidth="1"/>
    <col min="780" max="780" width="9.75" style="22" customWidth="1"/>
    <col min="781" max="781" width="12.75" style="22" customWidth="1"/>
    <col min="782" max="782" width="9.75" style="22" customWidth="1"/>
    <col min="783" max="1024" width="9.125" style="22"/>
    <col min="1025" max="1025" width="12.75" style="22" customWidth="1"/>
    <col min="1026" max="1026" width="9.75" style="22" customWidth="1"/>
    <col min="1027" max="1027" width="12.75" style="22" customWidth="1"/>
    <col min="1028" max="1028" width="9.75" style="22" customWidth="1"/>
    <col min="1029" max="1029" width="12.75" style="22" customWidth="1"/>
    <col min="1030" max="1030" width="9.75" style="22" customWidth="1"/>
    <col min="1031" max="1031" width="12.75" style="22" customWidth="1"/>
    <col min="1032" max="1032" width="9.75" style="22" customWidth="1"/>
    <col min="1033" max="1033" width="12.75" style="22" customWidth="1"/>
    <col min="1034" max="1034" width="9.75" style="22" customWidth="1"/>
    <col min="1035" max="1035" width="12.75" style="22" customWidth="1"/>
    <col min="1036" max="1036" width="9.75" style="22" customWidth="1"/>
    <col min="1037" max="1037" width="12.75" style="22" customWidth="1"/>
    <col min="1038" max="1038" width="9.75" style="22" customWidth="1"/>
    <col min="1039" max="1280" width="9.125" style="22"/>
    <col min="1281" max="1281" width="12.75" style="22" customWidth="1"/>
    <col min="1282" max="1282" width="9.75" style="22" customWidth="1"/>
    <col min="1283" max="1283" width="12.75" style="22" customWidth="1"/>
    <col min="1284" max="1284" width="9.75" style="22" customWidth="1"/>
    <col min="1285" max="1285" width="12.75" style="22" customWidth="1"/>
    <col min="1286" max="1286" width="9.75" style="22" customWidth="1"/>
    <col min="1287" max="1287" width="12.75" style="22" customWidth="1"/>
    <col min="1288" max="1288" width="9.75" style="22" customWidth="1"/>
    <col min="1289" max="1289" width="12.75" style="22" customWidth="1"/>
    <col min="1290" max="1290" width="9.75" style="22" customWidth="1"/>
    <col min="1291" max="1291" width="12.75" style="22" customWidth="1"/>
    <col min="1292" max="1292" width="9.75" style="22" customWidth="1"/>
    <col min="1293" max="1293" width="12.75" style="22" customWidth="1"/>
    <col min="1294" max="1294" width="9.75" style="22" customWidth="1"/>
    <col min="1295" max="1536" width="9.125" style="22"/>
    <col min="1537" max="1537" width="12.75" style="22" customWidth="1"/>
    <col min="1538" max="1538" width="9.75" style="22" customWidth="1"/>
    <col min="1539" max="1539" width="12.75" style="22" customWidth="1"/>
    <col min="1540" max="1540" width="9.75" style="22" customWidth="1"/>
    <col min="1541" max="1541" width="12.75" style="22" customWidth="1"/>
    <col min="1542" max="1542" width="9.75" style="22" customWidth="1"/>
    <col min="1543" max="1543" width="12.75" style="22" customWidth="1"/>
    <col min="1544" max="1544" width="9.75" style="22" customWidth="1"/>
    <col min="1545" max="1545" width="12.75" style="22" customWidth="1"/>
    <col min="1546" max="1546" width="9.75" style="22" customWidth="1"/>
    <col min="1547" max="1547" width="12.75" style="22" customWidth="1"/>
    <col min="1548" max="1548" width="9.75" style="22" customWidth="1"/>
    <col min="1549" max="1549" width="12.75" style="22" customWidth="1"/>
    <col min="1550" max="1550" width="9.75" style="22" customWidth="1"/>
    <col min="1551" max="1792" width="9.125" style="22"/>
    <col min="1793" max="1793" width="12.75" style="22" customWidth="1"/>
    <col min="1794" max="1794" width="9.75" style="22" customWidth="1"/>
    <col min="1795" max="1795" width="12.75" style="22" customWidth="1"/>
    <col min="1796" max="1796" width="9.75" style="22" customWidth="1"/>
    <col min="1797" max="1797" width="12.75" style="22" customWidth="1"/>
    <col min="1798" max="1798" width="9.75" style="22" customWidth="1"/>
    <col min="1799" max="1799" width="12.75" style="22" customWidth="1"/>
    <col min="1800" max="1800" width="9.75" style="22" customWidth="1"/>
    <col min="1801" max="1801" width="12.75" style="22" customWidth="1"/>
    <col min="1802" max="1802" width="9.75" style="22" customWidth="1"/>
    <col min="1803" max="1803" width="12.75" style="22" customWidth="1"/>
    <col min="1804" max="1804" width="9.75" style="22" customWidth="1"/>
    <col min="1805" max="1805" width="12.75" style="22" customWidth="1"/>
    <col min="1806" max="1806" width="9.75" style="22" customWidth="1"/>
    <col min="1807" max="2048" width="9.125" style="22"/>
    <col min="2049" max="2049" width="12.75" style="22" customWidth="1"/>
    <col min="2050" max="2050" width="9.75" style="22" customWidth="1"/>
    <col min="2051" max="2051" width="12.75" style="22" customWidth="1"/>
    <col min="2052" max="2052" width="9.75" style="22" customWidth="1"/>
    <col min="2053" max="2053" width="12.75" style="22" customWidth="1"/>
    <col min="2054" max="2054" width="9.75" style="22" customWidth="1"/>
    <col min="2055" max="2055" width="12.75" style="22" customWidth="1"/>
    <col min="2056" max="2056" width="9.75" style="22" customWidth="1"/>
    <col min="2057" max="2057" width="12.75" style="22" customWidth="1"/>
    <col min="2058" max="2058" width="9.75" style="22" customWidth="1"/>
    <col min="2059" max="2059" width="12.75" style="22" customWidth="1"/>
    <col min="2060" max="2060" width="9.75" style="22" customWidth="1"/>
    <col min="2061" max="2061" width="12.75" style="22" customWidth="1"/>
    <col min="2062" max="2062" width="9.75" style="22" customWidth="1"/>
    <col min="2063" max="2304" width="9.125" style="22"/>
    <col min="2305" max="2305" width="12.75" style="22" customWidth="1"/>
    <col min="2306" max="2306" width="9.75" style="22" customWidth="1"/>
    <col min="2307" max="2307" width="12.75" style="22" customWidth="1"/>
    <col min="2308" max="2308" width="9.75" style="22" customWidth="1"/>
    <col min="2309" max="2309" width="12.75" style="22" customWidth="1"/>
    <col min="2310" max="2310" width="9.75" style="22" customWidth="1"/>
    <col min="2311" max="2311" width="12.75" style="22" customWidth="1"/>
    <col min="2312" max="2312" width="9.75" style="22" customWidth="1"/>
    <col min="2313" max="2313" width="12.75" style="22" customWidth="1"/>
    <col min="2314" max="2314" width="9.75" style="22" customWidth="1"/>
    <col min="2315" max="2315" width="12.75" style="22" customWidth="1"/>
    <col min="2316" max="2316" width="9.75" style="22" customWidth="1"/>
    <col min="2317" max="2317" width="12.75" style="22" customWidth="1"/>
    <col min="2318" max="2318" width="9.75" style="22" customWidth="1"/>
    <col min="2319" max="2560" width="9.125" style="22"/>
    <col min="2561" max="2561" width="12.75" style="22" customWidth="1"/>
    <col min="2562" max="2562" width="9.75" style="22" customWidth="1"/>
    <col min="2563" max="2563" width="12.75" style="22" customWidth="1"/>
    <col min="2564" max="2564" width="9.75" style="22" customWidth="1"/>
    <col min="2565" max="2565" width="12.75" style="22" customWidth="1"/>
    <col min="2566" max="2566" width="9.75" style="22" customWidth="1"/>
    <col min="2567" max="2567" width="12.75" style="22" customWidth="1"/>
    <col min="2568" max="2568" width="9.75" style="22" customWidth="1"/>
    <col min="2569" max="2569" width="12.75" style="22" customWidth="1"/>
    <col min="2570" max="2570" width="9.75" style="22" customWidth="1"/>
    <col min="2571" max="2571" width="12.75" style="22" customWidth="1"/>
    <col min="2572" max="2572" width="9.75" style="22" customWidth="1"/>
    <col min="2573" max="2573" width="12.75" style="22" customWidth="1"/>
    <col min="2574" max="2574" width="9.75" style="22" customWidth="1"/>
    <col min="2575" max="2816" width="9.125" style="22"/>
    <col min="2817" max="2817" width="12.75" style="22" customWidth="1"/>
    <col min="2818" max="2818" width="9.75" style="22" customWidth="1"/>
    <col min="2819" max="2819" width="12.75" style="22" customWidth="1"/>
    <col min="2820" max="2820" width="9.75" style="22" customWidth="1"/>
    <col min="2821" max="2821" width="12.75" style="22" customWidth="1"/>
    <col min="2822" max="2822" width="9.75" style="22" customWidth="1"/>
    <col min="2823" max="2823" width="12.75" style="22" customWidth="1"/>
    <col min="2824" max="2824" width="9.75" style="22" customWidth="1"/>
    <col min="2825" max="2825" width="12.75" style="22" customWidth="1"/>
    <col min="2826" max="2826" width="9.75" style="22" customWidth="1"/>
    <col min="2827" max="2827" width="12.75" style="22" customWidth="1"/>
    <col min="2828" max="2828" width="9.75" style="22" customWidth="1"/>
    <col min="2829" max="2829" width="12.75" style="22" customWidth="1"/>
    <col min="2830" max="2830" width="9.75" style="22" customWidth="1"/>
    <col min="2831" max="3072" width="9.125" style="22"/>
    <col min="3073" max="3073" width="12.75" style="22" customWidth="1"/>
    <col min="3074" max="3074" width="9.75" style="22" customWidth="1"/>
    <col min="3075" max="3075" width="12.75" style="22" customWidth="1"/>
    <col min="3076" max="3076" width="9.75" style="22" customWidth="1"/>
    <col min="3077" max="3077" width="12.75" style="22" customWidth="1"/>
    <col min="3078" max="3078" width="9.75" style="22" customWidth="1"/>
    <col min="3079" max="3079" width="12.75" style="22" customWidth="1"/>
    <col min="3080" max="3080" width="9.75" style="22" customWidth="1"/>
    <col min="3081" max="3081" width="12.75" style="22" customWidth="1"/>
    <col min="3082" max="3082" width="9.75" style="22" customWidth="1"/>
    <col min="3083" max="3083" width="12.75" style="22" customWidth="1"/>
    <col min="3084" max="3084" width="9.75" style="22" customWidth="1"/>
    <col min="3085" max="3085" width="12.75" style="22" customWidth="1"/>
    <col min="3086" max="3086" width="9.75" style="22" customWidth="1"/>
    <col min="3087" max="3328" width="9.125" style="22"/>
    <col min="3329" max="3329" width="12.75" style="22" customWidth="1"/>
    <col min="3330" max="3330" width="9.75" style="22" customWidth="1"/>
    <col min="3331" max="3331" width="12.75" style="22" customWidth="1"/>
    <col min="3332" max="3332" width="9.75" style="22" customWidth="1"/>
    <col min="3333" max="3333" width="12.75" style="22" customWidth="1"/>
    <col min="3334" max="3334" width="9.75" style="22" customWidth="1"/>
    <col min="3335" max="3335" width="12.75" style="22" customWidth="1"/>
    <col min="3336" max="3336" width="9.75" style="22" customWidth="1"/>
    <col min="3337" max="3337" width="12.75" style="22" customWidth="1"/>
    <col min="3338" max="3338" width="9.75" style="22" customWidth="1"/>
    <col min="3339" max="3339" width="12.75" style="22" customWidth="1"/>
    <col min="3340" max="3340" width="9.75" style="22" customWidth="1"/>
    <col min="3341" max="3341" width="12.75" style="22" customWidth="1"/>
    <col min="3342" max="3342" width="9.75" style="22" customWidth="1"/>
    <col min="3343" max="3584" width="9.125" style="22"/>
    <col min="3585" max="3585" width="12.75" style="22" customWidth="1"/>
    <col min="3586" max="3586" width="9.75" style="22" customWidth="1"/>
    <col min="3587" max="3587" width="12.75" style="22" customWidth="1"/>
    <col min="3588" max="3588" width="9.75" style="22" customWidth="1"/>
    <col min="3589" max="3589" width="12.75" style="22" customWidth="1"/>
    <col min="3590" max="3590" width="9.75" style="22" customWidth="1"/>
    <col min="3591" max="3591" width="12.75" style="22" customWidth="1"/>
    <col min="3592" max="3592" width="9.75" style="22" customWidth="1"/>
    <col min="3593" max="3593" width="12.75" style="22" customWidth="1"/>
    <col min="3594" max="3594" width="9.75" style="22" customWidth="1"/>
    <col min="3595" max="3595" width="12.75" style="22" customWidth="1"/>
    <col min="3596" max="3596" width="9.75" style="22" customWidth="1"/>
    <col min="3597" max="3597" width="12.75" style="22" customWidth="1"/>
    <col min="3598" max="3598" width="9.75" style="22" customWidth="1"/>
    <col min="3599" max="3840" width="9.125" style="22"/>
    <col min="3841" max="3841" width="12.75" style="22" customWidth="1"/>
    <col min="3842" max="3842" width="9.75" style="22" customWidth="1"/>
    <col min="3843" max="3843" width="12.75" style="22" customWidth="1"/>
    <col min="3844" max="3844" width="9.75" style="22" customWidth="1"/>
    <col min="3845" max="3845" width="12.75" style="22" customWidth="1"/>
    <col min="3846" max="3846" width="9.75" style="22" customWidth="1"/>
    <col min="3847" max="3847" width="12.75" style="22" customWidth="1"/>
    <col min="3848" max="3848" width="9.75" style="22" customWidth="1"/>
    <col min="3849" max="3849" width="12.75" style="22" customWidth="1"/>
    <col min="3850" max="3850" width="9.75" style="22" customWidth="1"/>
    <col min="3851" max="3851" width="12.75" style="22" customWidth="1"/>
    <col min="3852" max="3852" width="9.75" style="22" customWidth="1"/>
    <col min="3853" max="3853" width="12.75" style="22" customWidth="1"/>
    <col min="3854" max="3854" width="9.75" style="22" customWidth="1"/>
    <col min="3855" max="4096" width="9.125" style="22"/>
    <col min="4097" max="4097" width="12.75" style="22" customWidth="1"/>
    <col min="4098" max="4098" width="9.75" style="22" customWidth="1"/>
    <col min="4099" max="4099" width="12.75" style="22" customWidth="1"/>
    <col min="4100" max="4100" width="9.75" style="22" customWidth="1"/>
    <col min="4101" max="4101" width="12.75" style="22" customWidth="1"/>
    <col min="4102" max="4102" width="9.75" style="22" customWidth="1"/>
    <col min="4103" max="4103" width="12.75" style="22" customWidth="1"/>
    <col min="4104" max="4104" width="9.75" style="22" customWidth="1"/>
    <col min="4105" max="4105" width="12.75" style="22" customWidth="1"/>
    <col min="4106" max="4106" width="9.75" style="22" customWidth="1"/>
    <col min="4107" max="4107" width="12.75" style="22" customWidth="1"/>
    <col min="4108" max="4108" width="9.75" style="22" customWidth="1"/>
    <col min="4109" max="4109" width="12.75" style="22" customWidth="1"/>
    <col min="4110" max="4110" width="9.75" style="22" customWidth="1"/>
    <col min="4111" max="4352" width="9.125" style="22"/>
    <col min="4353" max="4353" width="12.75" style="22" customWidth="1"/>
    <col min="4354" max="4354" width="9.75" style="22" customWidth="1"/>
    <col min="4355" max="4355" width="12.75" style="22" customWidth="1"/>
    <col min="4356" max="4356" width="9.75" style="22" customWidth="1"/>
    <col min="4357" max="4357" width="12.75" style="22" customWidth="1"/>
    <col min="4358" max="4358" width="9.75" style="22" customWidth="1"/>
    <col min="4359" max="4359" width="12.75" style="22" customWidth="1"/>
    <col min="4360" max="4360" width="9.75" style="22" customWidth="1"/>
    <col min="4361" max="4361" width="12.75" style="22" customWidth="1"/>
    <col min="4362" max="4362" width="9.75" style="22" customWidth="1"/>
    <col min="4363" max="4363" width="12.75" style="22" customWidth="1"/>
    <col min="4364" max="4364" width="9.75" style="22" customWidth="1"/>
    <col min="4365" max="4365" width="12.75" style="22" customWidth="1"/>
    <col min="4366" max="4366" width="9.75" style="22" customWidth="1"/>
    <col min="4367" max="4608" width="9.125" style="22"/>
    <col min="4609" max="4609" width="12.75" style="22" customWidth="1"/>
    <col min="4610" max="4610" width="9.75" style="22" customWidth="1"/>
    <col min="4611" max="4611" width="12.75" style="22" customWidth="1"/>
    <col min="4612" max="4612" width="9.75" style="22" customWidth="1"/>
    <col min="4613" max="4613" width="12.75" style="22" customWidth="1"/>
    <col min="4614" max="4614" width="9.75" style="22" customWidth="1"/>
    <col min="4615" max="4615" width="12.75" style="22" customWidth="1"/>
    <col min="4616" max="4616" width="9.75" style="22" customWidth="1"/>
    <col min="4617" max="4617" width="12.75" style="22" customWidth="1"/>
    <col min="4618" max="4618" width="9.75" style="22" customWidth="1"/>
    <col min="4619" max="4619" width="12.75" style="22" customWidth="1"/>
    <col min="4620" max="4620" width="9.75" style="22" customWidth="1"/>
    <col min="4621" max="4621" width="12.75" style="22" customWidth="1"/>
    <col min="4622" max="4622" width="9.75" style="22" customWidth="1"/>
    <col min="4623" max="4864" width="9.125" style="22"/>
    <col min="4865" max="4865" width="12.75" style="22" customWidth="1"/>
    <col min="4866" max="4866" width="9.75" style="22" customWidth="1"/>
    <col min="4867" max="4867" width="12.75" style="22" customWidth="1"/>
    <col min="4868" max="4868" width="9.75" style="22" customWidth="1"/>
    <col min="4869" max="4869" width="12.75" style="22" customWidth="1"/>
    <col min="4870" max="4870" width="9.75" style="22" customWidth="1"/>
    <col min="4871" max="4871" width="12.75" style="22" customWidth="1"/>
    <col min="4872" max="4872" width="9.75" style="22" customWidth="1"/>
    <col min="4873" max="4873" width="12.75" style="22" customWidth="1"/>
    <col min="4874" max="4874" width="9.75" style="22" customWidth="1"/>
    <col min="4875" max="4875" width="12.75" style="22" customWidth="1"/>
    <col min="4876" max="4876" width="9.75" style="22" customWidth="1"/>
    <col min="4877" max="4877" width="12.75" style="22" customWidth="1"/>
    <col min="4878" max="4878" width="9.75" style="22" customWidth="1"/>
    <col min="4879" max="5120" width="9.125" style="22"/>
    <col min="5121" max="5121" width="12.75" style="22" customWidth="1"/>
    <col min="5122" max="5122" width="9.75" style="22" customWidth="1"/>
    <col min="5123" max="5123" width="12.75" style="22" customWidth="1"/>
    <col min="5124" max="5124" width="9.75" style="22" customWidth="1"/>
    <col min="5125" max="5125" width="12.75" style="22" customWidth="1"/>
    <col min="5126" max="5126" width="9.75" style="22" customWidth="1"/>
    <col min="5127" max="5127" width="12.75" style="22" customWidth="1"/>
    <col min="5128" max="5128" width="9.75" style="22" customWidth="1"/>
    <col min="5129" max="5129" width="12.75" style="22" customWidth="1"/>
    <col min="5130" max="5130" width="9.75" style="22" customWidth="1"/>
    <col min="5131" max="5131" width="12.75" style="22" customWidth="1"/>
    <col min="5132" max="5132" width="9.75" style="22" customWidth="1"/>
    <col min="5133" max="5133" width="12.75" style="22" customWidth="1"/>
    <col min="5134" max="5134" width="9.75" style="22" customWidth="1"/>
    <col min="5135" max="5376" width="9.125" style="22"/>
    <col min="5377" max="5377" width="12.75" style="22" customWidth="1"/>
    <col min="5378" max="5378" width="9.75" style="22" customWidth="1"/>
    <col min="5379" max="5379" width="12.75" style="22" customWidth="1"/>
    <col min="5380" max="5380" width="9.75" style="22" customWidth="1"/>
    <col min="5381" max="5381" width="12.75" style="22" customWidth="1"/>
    <col min="5382" max="5382" width="9.75" style="22" customWidth="1"/>
    <col min="5383" max="5383" width="12.75" style="22" customWidth="1"/>
    <col min="5384" max="5384" width="9.75" style="22" customWidth="1"/>
    <col min="5385" max="5385" width="12.75" style="22" customWidth="1"/>
    <col min="5386" max="5386" width="9.75" style="22" customWidth="1"/>
    <col min="5387" max="5387" width="12.75" style="22" customWidth="1"/>
    <col min="5388" max="5388" width="9.75" style="22" customWidth="1"/>
    <col min="5389" max="5389" width="12.75" style="22" customWidth="1"/>
    <col min="5390" max="5390" width="9.75" style="22" customWidth="1"/>
    <col min="5391" max="5632" width="9.125" style="22"/>
    <col min="5633" max="5633" width="12.75" style="22" customWidth="1"/>
    <col min="5634" max="5634" width="9.75" style="22" customWidth="1"/>
    <col min="5635" max="5635" width="12.75" style="22" customWidth="1"/>
    <col min="5636" max="5636" width="9.75" style="22" customWidth="1"/>
    <col min="5637" max="5637" width="12.75" style="22" customWidth="1"/>
    <col min="5638" max="5638" width="9.75" style="22" customWidth="1"/>
    <col min="5639" max="5639" width="12.75" style="22" customWidth="1"/>
    <col min="5640" max="5640" width="9.75" style="22" customWidth="1"/>
    <col min="5641" max="5641" width="12.75" style="22" customWidth="1"/>
    <col min="5642" max="5642" width="9.75" style="22" customWidth="1"/>
    <col min="5643" max="5643" width="12.75" style="22" customWidth="1"/>
    <col min="5644" max="5644" width="9.75" style="22" customWidth="1"/>
    <col min="5645" max="5645" width="12.75" style="22" customWidth="1"/>
    <col min="5646" max="5646" width="9.75" style="22" customWidth="1"/>
    <col min="5647" max="5888" width="9.125" style="22"/>
    <col min="5889" max="5889" width="12.75" style="22" customWidth="1"/>
    <col min="5890" max="5890" width="9.75" style="22" customWidth="1"/>
    <col min="5891" max="5891" width="12.75" style="22" customWidth="1"/>
    <col min="5892" max="5892" width="9.75" style="22" customWidth="1"/>
    <col min="5893" max="5893" width="12.75" style="22" customWidth="1"/>
    <col min="5894" max="5894" width="9.75" style="22" customWidth="1"/>
    <col min="5895" max="5895" width="12.75" style="22" customWidth="1"/>
    <col min="5896" max="5896" width="9.75" style="22" customWidth="1"/>
    <col min="5897" max="5897" width="12.75" style="22" customWidth="1"/>
    <col min="5898" max="5898" width="9.75" style="22" customWidth="1"/>
    <col min="5899" max="5899" width="12.75" style="22" customWidth="1"/>
    <col min="5900" max="5900" width="9.75" style="22" customWidth="1"/>
    <col min="5901" max="5901" width="12.75" style="22" customWidth="1"/>
    <col min="5902" max="5902" width="9.75" style="22" customWidth="1"/>
    <col min="5903" max="6144" width="9.125" style="22"/>
    <col min="6145" max="6145" width="12.75" style="22" customWidth="1"/>
    <col min="6146" max="6146" width="9.75" style="22" customWidth="1"/>
    <col min="6147" max="6147" width="12.75" style="22" customWidth="1"/>
    <col min="6148" max="6148" width="9.75" style="22" customWidth="1"/>
    <col min="6149" max="6149" width="12.75" style="22" customWidth="1"/>
    <col min="6150" max="6150" width="9.75" style="22" customWidth="1"/>
    <col min="6151" max="6151" width="12.75" style="22" customWidth="1"/>
    <col min="6152" max="6152" width="9.75" style="22" customWidth="1"/>
    <col min="6153" max="6153" width="12.75" style="22" customWidth="1"/>
    <col min="6154" max="6154" width="9.75" style="22" customWidth="1"/>
    <col min="6155" max="6155" width="12.75" style="22" customWidth="1"/>
    <col min="6156" max="6156" width="9.75" style="22" customWidth="1"/>
    <col min="6157" max="6157" width="12.75" style="22" customWidth="1"/>
    <col min="6158" max="6158" width="9.75" style="22" customWidth="1"/>
    <col min="6159" max="6400" width="9.125" style="22"/>
    <col min="6401" max="6401" width="12.75" style="22" customWidth="1"/>
    <col min="6402" max="6402" width="9.75" style="22" customWidth="1"/>
    <col min="6403" max="6403" width="12.75" style="22" customWidth="1"/>
    <col min="6404" max="6404" width="9.75" style="22" customWidth="1"/>
    <col min="6405" max="6405" width="12.75" style="22" customWidth="1"/>
    <col min="6406" max="6406" width="9.75" style="22" customWidth="1"/>
    <col min="6407" max="6407" width="12.75" style="22" customWidth="1"/>
    <col min="6408" max="6408" width="9.75" style="22" customWidth="1"/>
    <col min="6409" max="6409" width="12.75" style="22" customWidth="1"/>
    <col min="6410" max="6410" width="9.75" style="22" customWidth="1"/>
    <col min="6411" max="6411" width="12.75" style="22" customWidth="1"/>
    <col min="6412" max="6412" width="9.75" style="22" customWidth="1"/>
    <col min="6413" max="6413" width="12.75" style="22" customWidth="1"/>
    <col min="6414" max="6414" width="9.75" style="22" customWidth="1"/>
    <col min="6415" max="6656" width="9.125" style="22"/>
    <col min="6657" max="6657" width="12.75" style="22" customWidth="1"/>
    <col min="6658" max="6658" width="9.75" style="22" customWidth="1"/>
    <col min="6659" max="6659" width="12.75" style="22" customWidth="1"/>
    <col min="6660" max="6660" width="9.75" style="22" customWidth="1"/>
    <col min="6661" max="6661" width="12.75" style="22" customWidth="1"/>
    <col min="6662" max="6662" width="9.75" style="22" customWidth="1"/>
    <col min="6663" max="6663" width="12.75" style="22" customWidth="1"/>
    <col min="6664" max="6664" width="9.75" style="22" customWidth="1"/>
    <col min="6665" max="6665" width="12.75" style="22" customWidth="1"/>
    <col min="6666" max="6666" width="9.75" style="22" customWidth="1"/>
    <col min="6667" max="6667" width="12.75" style="22" customWidth="1"/>
    <col min="6668" max="6668" width="9.75" style="22" customWidth="1"/>
    <col min="6669" max="6669" width="12.75" style="22" customWidth="1"/>
    <col min="6670" max="6670" width="9.75" style="22" customWidth="1"/>
    <col min="6671" max="6912" width="9.125" style="22"/>
    <col min="6913" max="6913" width="12.75" style="22" customWidth="1"/>
    <col min="6914" max="6914" width="9.75" style="22" customWidth="1"/>
    <col min="6915" max="6915" width="12.75" style="22" customWidth="1"/>
    <col min="6916" max="6916" width="9.75" style="22" customWidth="1"/>
    <col min="6917" max="6917" width="12.75" style="22" customWidth="1"/>
    <col min="6918" max="6918" width="9.75" style="22" customWidth="1"/>
    <col min="6919" max="6919" width="12.75" style="22" customWidth="1"/>
    <col min="6920" max="6920" width="9.75" style="22" customWidth="1"/>
    <col min="6921" max="6921" width="12.75" style="22" customWidth="1"/>
    <col min="6922" max="6922" width="9.75" style="22" customWidth="1"/>
    <col min="6923" max="6923" width="12.75" style="22" customWidth="1"/>
    <col min="6924" max="6924" width="9.75" style="22" customWidth="1"/>
    <col min="6925" max="6925" width="12.75" style="22" customWidth="1"/>
    <col min="6926" max="6926" width="9.75" style="22" customWidth="1"/>
    <col min="6927" max="7168" width="9.125" style="22"/>
    <col min="7169" max="7169" width="12.75" style="22" customWidth="1"/>
    <col min="7170" max="7170" width="9.75" style="22" customWidth="1"/>
    <col min="7171" max="7171" width="12.75" style="22" customWidth="1"/>
    <col min="7172" max="7172" width="9.75" style="22" customWidth="1"/>
    <col min="7173" max="7173" width="12.75" style="22" customWidth="1"/>
    <col min="7174" max="7174" width="9.75" style="22" customWidth="1"/>
    <col min="7175" max="7175" width="12.75" style="22" customWidth="1"/>
    <col min="7176" max="7176" width="9.75" style="22" customWidth="1"/>
    <col min="7177" max="7177" width="12.75" style="22" customWidth="1"/>
    <col min="7178" max="7178" width="9.75" style="22" customWidth="1"/>
    <col min="7179" max="7179" width="12.75" style="22" customWidth="1"/>
    <col min="7180" max="7180" width="9.75" style="22" customWidth="1"/>
    <col min="7181" max="7181" width="12.75" style="22" customWidth="1"/>
    <col min="7182" max="7182" width="9.75" style="22" customWidth="1"/>
    <col min="7183" max="7424" width="9.125" style="22"/>
    <col min="7425" max="7425" width="12.75" style="22" customWidth="1"/>
    <col min="7426" max="7426" width="9.75" style="22" customWidth="1"/>
    <col min="7427" max="7427" width="12.75" style="22" customWidth="1"/>
    <col min="7428" max="7428" width="9.75" style="22" customWidth="1"/>
    <col min="7429" max="7429" width="12.75" style="22" customWidth="1"/>
    <col min="7430" max="7430" width="9.75" style="22" customWidth="1"/>
    <col min="7431" max="7431" width="12.75" style="22" customWidth="1"/>
    <col min="7432" max="7432" width="9.75" style="22" customWidth="1"/>
    <col min="7433" max="7433" width="12.75" style="22" customWidth="1"/>
    <col min="7434" max="7434" width="9.75" style="22" customWidth="1"/>
    <col min="7435" max="7435" width="12.75" style="22" customWidth="1"/>
    <col min="7436" max="7436" width="9.75" style="22" customWidth="1"/>
    <col min="7437" max="7437" width="12.75" style="22" customWidth="1"/>
    <col min="7438" max="7438" width="9.75" style="22" customWidth="1"/>
    <col min="7439" max="7680" width="9.125" style="22"/>
    <col min="7681" max="7681" width="12.75" style="22" customWidth="1"/>
    <col min="7682" max="7682" width="9.75" style="22" customWidth="1"/>
    <col min="7683" max="7683" width="12.75" style="22" customWidth="1"/>
    <col min="7684" max="7684" width="9.75" style="22" customWidth="1"/>
    <col min="7685" max="7685" width="12.75" style="22" customWidth="1"/>
    <col min="7686" max="7686" width="9.75" style="22" customWidth="1"/>
    <col min="7687" max="7687" width="12.75" style="22" customWidth="1"/>
    <col min="7688" max="7688" width="9.75" style="22" customWidth="1"/>
    <col min="7689" max="7689" width="12.75" style="22" customWidth="1"/>
    <col min="7690" max="7690" width="9.75" style="22" customWidth="1"/>
    <col min="7691" max="7691" width="12.75" style="22" customWidth="1"/>
    <col min="7692" max="7692" width="9.75" style="22" customWidth="1"/>
    <col min="7693" max="7693" width="12.75" style="22" customWidth="1"/>
    <col min="7694" max="7694" width="9.75" style="22" customWidth="1"/>
    <col min="7695" max="7936" width="9.125" style="22"/>
    <col min="7937" max="7937" width="12.75" style="22" customWidth="1"/>
    <col min="7938" max="7938" width="9.75" style="22" customWidth="1"/>
    <col min="7939" max="7939" width="12.75" style="22" customWidth="1"/>
    <col min="7940" max="7940" width="9.75" style="22" customWidth="1"/>
    <col min="7941" max="7941" width="12.75" style="22" customWidth="1"/>
    <col min="7942" max="7942" width="9.75" style="22" customWidth="1"/>
    <col min="7943" max="7943" width="12.75" style="22" customWidth="1"/>
    <col min="7944" max="7944" width="9.75" style="22" customWidth="1"/>
    <col min="7945" max="7945" width="12.75" style="22" customWidth="1"/>
    <col min="7946" max="7946" width="9.75" style="22" customWidth="1"/>
    <col min="7947" max="7947" width="12.75" style="22" customWidth="1"/>
    <col min="7948" max="7948" width="9.75" style="22" customWidth="1"/>
    <col min="7949" max="7949" width="12.75" style="22" customWidth="1"/>
    <col min="7950" max="7950" width="9.75" style="22" customWidth="1"/>
    <col min="7951" max="8192" width="9.125" style="22"/>
    <col min="8193" max="8193" width="12.75" style="22" customWidth="1"/>
    <col min="8194" max="8194" width="9.75" style="22" customWidth="1"/>
    <col min="8195" max="8195" width="12.75" style="22" customWidth="1"/>
    <col min="8196" max="8196" width="9.75" style="22" customWidth="1"/>
    <col min="8197" max="8197" width="12.75" style="22" customWidth="1"/>
    <col min="8198" max="8198" width="9.75" style="22" customWidth="1"/>
    <col min="8199" max="8199" width="12.75" style="22" customWidth="1"/>
    <col min="8200" max="8200" width="9.75" style="22" customWidth="1"/>
    <col min="8201" max="8201" width="12.75" style="22" customWidth="1"/>
    <col min="8202" max="8202" width="9.75" style="22" customWidth="1"/>
    <col min="8203" max="8203" width="12.75" style="22" customWidth="1"/>
    <col min="8204" max="8204" width="9.75" style="22" customWidth="1"/>
    <col min="8205" max="8205" width="12.75" style="22" customWidth="1"/>
    <col min="8206" max="8206" width="9.75" style="22" customWidth="1"/>
    <col min="8207" max="8448" width="9.125" style="22"/>
    <col min="8449" max="8449" width="12.75" style="22" customWidth="1"/>
    <col min="8450" max="8450" width="9.75" style="22" customWidth="1"/>
    <col min="8451" max="8451" width="12.75" style="22" customWidth="1"/>
    <col min="8452" max="8452" width="9.75" style="22" customWidth="1"/>
    <col min="8453" max="8453" width="12.75" style="22" customWidth="1"/>
    <col min="8454" max="8454" width="9.75" style="22" customWidth="1"/>
    <col min="8455" max="8455" width="12.75" style="22" customWidth="1"/>
    <col min="8456" max="8456" width="9.75" style="22" customWidth="1"/>
    <col min="8457" max="8457" width="12.75" style="22" customWidth="1"/>
    <col min="8458" max="8458" width="9.75" style="22" customWidth="1"/>
    <col min="8459" max="8459" width="12.75" style="22" customWidth="1"/>
    <col min="8460" max="8460" width="9.75" style="22" customWidth="1"/>
    <col min="8461" max="8461" width="12.75" style="22" customWidth="1"/>
    <col min="8462" max="8462" width="9.75" style="22" customWidth="1"/>
    <col min="8463" max="8704" width="9.125" style="22"/>
    <col min="8705" max="8705" width="12.75" style="22" customWidth="1"/>
    <col min="8706" max="8706" width="9.75" style="22" customWidth="1"/>
    <col min="8707" max="8707" width="12.75" style="22" customWidth="1"/>
    <col min="8708" max="8708" width="9.75" style="22" customWidth="1"/>
    <col min="8709" max="8709" width="12.75" style="22" customWidth="1"/>
    <col min="8710" max="8710" width="9.75" style="22" customWidth="1"/>
    <col min="8711" max="8711" width="12.75" style="22" customWidth="1"/>
    <col min="8712" max="8712" width="9.75" style="22" customWidth="1"/>
    <col min="8713" max="8713" width="12.75" style="22" customWidth="1"/>
    <col min="8714" max="8714" width="9.75" style="22" customWidth="1"/>
    <col min="8715" max="8715" width="12.75" style="22" customWidth="1"/>
    <col min="8716" max="8716" width="9.75" style="22" customWidth="1"/>
    <col min="8717" max="8717" width="12.75" style="22" customWidth="1"/>
    <col min="8718" max="8718" width="9.75" style="22" customWidth="1"/>
    <col min="8719" max="8960" width="9.125" style="22"/>
    <col min="8961" max="8961" width="12.75" style="22" customWidth="1"/>
    <col min="8962" max="8962" width="9.75" style="22" customWidth="1"/>
    <col min="8963" max="8963" width="12.75" style="22" customWidth="1"/>
    <col min="8964" max="8964" width="9.75" style="22" customWidth="1"/>
    <col min="8965" max="8965" width="12.75" style="22" customWidth="1"/>
    <col min="8966" max="8966" width="9.75" style="22" customWidth="1"/>
    <col min="8967" max="8967" width="12.75" style="22" customWidth="1"/>
    <col min="8968" max="8968" width="9.75" style="22" customWidth="1"/>
    <col min="8969" max="8969" width="12.75" style="22" customWidth="1"/>
    <col min="8970" max="8970" width="9.75" style="22" customWidth="1"/>
    <col min="8971" max="8971" width="12.75" style="22" customWidth="1"/>
    <col min="8972" max="8972" width="9.75" style="22" customWidth="1"/>
    <col min="8973" max="8973" width="12.75" style="22" customWidth="1"/>
    <col min="8974" max="8974" width="9.75" style="22" customWidth="1"/>
    <col min="8975" max="9216" width="9.125" style="22"/>
    <col min="9217" max="9217" width="12.75" style="22" customWidth="1"/>
    <col min="9218" max="9218" width="9.75" style="22" customWidth="1"/>
    <col min="9219" max="9219" width="12.75" style="22" customWidth="1"/>
    <col min="9220" max="9220" width="9.75" style="22" customWidth="1"/>
    <col min="9221" max="9221" width="12.75" style="22" customWidth="1"/>
    <col min="9222" max="9222" width="9.75" style="22" customWidth="1"/>
    <col min="9223" max="9223" width="12.75" style="22" customWidth="1"/>
    <col min="9224" max="9224" width="9.75" style="22" customWidth="1"/>
    <col min="9225" max="9225" width="12.75" style="22" customWidth="1"/>
    <col min="9226" max="9226" width="9.75" style="22" customWidth="1"/>
    <col min="9227" max="9227" width="12.75" style="22" customWidth="1"/>
    <col min="9228" max="9228" width="9.75" style="22" customWidth="1"/>
    <col min="9229" max="9229" width="12.75" style="22" customWidth="1"/>
    <col min="9230" max="9230" width="9.75" style="22" customWidth="1"/>
    <col min="9231" max="9472" width="9.125" style="22"/>
    <col min="9473" max="9473" width="12.75" style="22" customWidth="1"/>
    <col min="9474" max="9474" width="9.75" style="22" customWidth="1"/>
    <col min="9475" max="9475" width="12.75" style="22" customWidth="1"/>
    <col min="9476" max="9476" width="9.75" style="22" customWidth="1"/>
    <col min="9477" max="9477" width="12.75" style="22" customWidth="1"/>
    <col min="9478" max="9478" width="9.75" style="22" customWidth="1"/>
    <col min="9479" max="9479" width="12.75" style="22" customWidth="1"/>
    <col min="9480" max="9480" width="9.75" style="22" customWidth="1"/>
    <col min="9481" max="9481" width="12.75" style="22" customWidth="1"/>
    <col min="9482" max="9482" width="9.75" style="22" customWidth="1"/>
    <col min="9483" max="9483" width="12.75" style="22" customWidth="1"/>
    <col min="9484" max="9484" width="9.75" style="22" customWidth="1"/>
    <col min="9485" max="9485" width="12.75" style="22" customWidth="1"/>
    <col min="9486" max="9486" width="9.75" style="22" customWidth="1"/>
    <col min="9487" max="9728" width="9.125" style="22"/>
    <col min="9729" max="9729" width="12.75" style="22" customWidth="1"/>
    <col min="9730" max="9730" width="9.75" style="22" customWidth="1"/>
    <col min="9731" max="9731" width="12.75" style="22" customWidth="1"/>
    <col min="9732" max="9732" width="9.75" style="22" customWidth="1"/>
    <col min="9733" max="9733" width="12.75" style="22" customWidth="1"/>
    <col min="9734" max="9734" width="9.75" style="22" customWidth="1"/>
    <col min="9735" max="9735" width="12.75" style="22" customWidth="1"/>
    <col min="9736" max="9736" width="9.75" style="22" customWidth="1"/>
    <col min="9737" max="9737" width="12.75" style="22" customWidth="1"/>
    <col min="9738" max="9738" width="9.75" style="22" customWidth="1"/>
    <col min="9739" max="9739" width="12.75" style="22" customWidth="1"/>
    <col min="9740" max="9740" width="9.75" style="22" customWidth="1"/>
    <col min="9741" max="9741" width="12.75" style="22" customWidth="1"/>
    <col min="9742" max="9742" width="9.75" style="22" customWidth="1"/>
    <col min="9743" max="9984" width="9.125" style="22"/>
    <col min="9985" max="9985" width="12.75" style="22" customWidth="1"/>
    <col min="9986" max="9986" width="9.75" style="22" customWidth="1"/>
    <col min="9987" max="9987" width="12.75" style="22" customWidth="1"/>
    <col min="9988" max="9988" width="9.75" style="22" customWidth="1"/>
    <col min="9989" max="9989" width="12.75" style="22" customWidth="1"/>
    <col min="9990" max="9990" width="9.75" style="22" customWidth="1"/>
    <col min="9991" max="9991" width="12.75" style="22" customWidth="1"/>
    <col min="9992" max="9992" width="9.75" style="22" customWidth="1"/>
    <col min="9993" max="9993" width="12.75" style="22" customWidth="1"/>
    <col min="9994" max="9994" width="9.75" style="22" customWidth="1"/>
    <col min="9995" max="9995" width="12.75" style="22" customWidth="1"/>
    <col min="9996" max="9996" width="9.75" style="22" customWidth="1"/>
    <col min="9997" max="9997" width="12.75" style="22" customWidth="1"/>
    <col min="9998" max="9998" width="9.75" style="22" customWidth="1"/>
    <col min="9999" max="10240" width="9.125" style="22"/>
    <col min="10241" max="10241" width="12.75" style="22" customWidth="1"/>
    <col min="10242" max="10242" width="9.75" style="22" customWidth="1"/>
    <col min="10243" max="10243" width="12.75" style="22" customWidth="1"/>
    <col min="10244" max="10244" width="9.75" style="22" customWidth="1"/>
    <col min="10245" max="10245" width="12.75" style="22" customWidth="1"/>
    <col min="10246" max="10246" width="9.75" style="22" customWidth="1"/>
    <col min="10247" max="10247" width="12.75" style="22" customWidth="1"/>
    <col min="10248" max="10248" width="9.75" style="22" customWidth="1"/>
    <col min="10249" max="10249" width="12.75" style="22" customWidth="1"/>
    <col min="10250" max="10250" width="9.75" style="22" customWidth="1"/>
    <col min="10251" max="10251" width="12.75" style="22" customWidth="1"/>
    <col min="10252" max="10252" width="9.75" style="22" customWidth="1"/>
    <col min="10253" max="10253" width="12.75" style="22" customWidth="1"/>
    <col min="10254" max="10254" width="9.75" style="22" customWidth="1"/>
    <col min="10255" max="10496" width="9.125" style="22"/>
    <col min="10497" max="10497" width="12.75" style="22" customWidth="1"/>
    <col min="10498" max="10498" width="9.75" style="22" customWidth="1"/>
    <col min="10499" max="10499" width="12.75" style="22" customWidth="1"/>
    <col min="10500" max="10500" width="9.75" style="22" customWidth="1"/>
    <col min="10501" max="10501" width="12.75" style="22" customWidth="1"/>
    <col min="10502" max="10502" width="9.75" style="22" customWidth="1"/>
    <col min="10503" max="10503" width="12.75" style="22" customWidth="1"/>
    <col min="10504" max="10504" width="9.75" style="22" customWidth="1"/>
    <col min="10505" max="10505" width="12.75" style="22" customWidth="1"/>
    <col min="10506" max="10506" width="9.75" style="22" customWidth="1"/>
    <col min="10507" max="10507" width="12.75" style="22" customWidth="1"/>
    <col min="10508" max="10508" width="9.75" style="22" customWidth="1"/>
    <col min="10509" max="10509" width="12.75" style="22" customWidth="1"/>
    <col min="10510" max="10510" width="9.75" style="22" customWidth="1"/>
    <col min="10511" max="10752" width="9.125" style="22"/>
    <col min="10753" max="10753" width="12.75" style="22" customWidth="1"/>
    <col min="10754" max="10754" width="9.75" style="22" customWidth="1"/>
    <col min="10755" max="10755" width="12.75" style="22" customWidth="1"/>
    <col min="10756" max="10756" width="9.75" style="22" customWidth="1"/>
    <col min="10757" max="10757" width="12.75" style="22" customWidth="1"/>
    <col min="10758" max="10758" width="9.75" style="22" customWidth="1"/>
    <col min="10759" max="10759" width="12.75" style="22" customWidth="1"/>
    <col min="10760" max="10760" width="9.75" style="22" customWidth="1"/>
    <col min="10761" max="10761" width="12.75" style="22" customWidth="1"/>
    <col min="10762" max="10762" width="9.75" style="22" customWidth="1"/>
    <col min="10763" max="10763" width="12.75" style="22" customWidth="1"/>
    <col min="10764" max="10764" width="9.75" style="22" customWidth="1"/>
    <col min="10765" max="10765" width="12.75" style="22" customWidth="1"/>
    <col min="10766" max="10766" width="9.75" style="22" customWidth="1"/>
    <col min="10767" max="11008" width="9.125" style="22"/>
    <col min="11009" max="11009" width="12.75" style="22" customWidth="1"/>
    <col min="11010" max="11010" width="9.75" style="22" customWidth="1"/>
    <col min="11011" max="11011" width="12.75" style="22" customWidth="1"/>
    <col min="11012" max="11012" width="9.75" style="22" customWidth="1"/>
    <col min="11013" max="11013" width="12.75" style="22" customWidth="1"/>
    <col min="11014" max="11014" width="9.75" style="22" customWidth="1"/>
    <col min="11015" max="11015" width="12.75" style="22" customWidth="1"/>
    <col min="11016" max="11016" width="9.75" style="22" customWidth="1"/>
    <col min="11017" max="11017" width="12.75" style="22" customWidth="1"/>
    <col min="11018" max="11018" width="9.75" style="22" customWidth="1"/>
    <col min="11019" max="11019" width="12.75" style="22" customWidth="1"/>
    <col min="11020" max="11020" width="9.75" style="22" customWidth="1"/>
    <col min="11021" max="11021" width="12.75" style="22" customWidth="1"/>
    <col min="11022" max="11022" width="9.75" style="22" customWidth="1"/>
    <col min="11023" max="11264" width="9.125" style="22"/>
    <col min="11265" max="11265" width="12.75" style="22" customWidth="1"/>
    <col min="11266" max="11266" width="9.75" style="22" customWidth="1"/>
    <col min="11267" max="11267" width="12.75" style="22" customWidth="1"/>
    <col min="11268" max="11268" width="9.75" style="22" customWidth="1"/>
    <col min="11269" max="11269" width="12.75" style="22" customWidth="1"/>
    <col min="11270" max="11270" width="9.75" style="22" customWidth="1"/>
    <col min="11271" max="11271" width="12.75" style="22" customWidth="1"/>
    <col min="11272" max="11272" width="9.75" style="22" customWidth="1"/>
    <col min="11273" max="11273" width="12.75" style="22" customWidth="1"/>
    <col min="11274" max="11274" width="9.75" style="22" customWidth="1"/>
    <col min="11275" max="11275" width="12.75" style="22" customWidth="1"/>
    <col min="11276" max="11276" width="9.75" style="22" customWidth="1"/>
    <col min="11277" max="11277" width="12.75" style="22" customWidth="1"/>
    <col min="11278" max="11278" width="9.75" style="22" customWidth="1"/>
    <col min="11279" max="11520" width="9.125" style="22"/>
    <col min="11521" max="11521" width="12.75" style="22" customWidth="1"/>
    <col min="11522" max="11522" width="9.75" style="22" customWidth="1"/>
    <col min="11523" max="11523" width="12.75" style="22" customWidth="1"/>
    <col min="11524" max="11524" width="9.75" style="22" customWidth="1"/>
    <col min="11525" max="11525" width="12.75" style="22" customWidth="1"/>
    <col min="11526" max="11526" width="9.75" style="22" customWidth="1"/>
    <col min="11527" max="11527" width="12.75" style="22" customWidth="1"/>
    <col min="11528" max="11528" width="9.75" style="22" customWidth="1"/>
    <col min="11529" max="11529" width="12.75" style="22" customWidth="1"/>
    <col min="11530" max="11530" width="9.75" style="22" customWidth="1"/>
    <col min="11531" max="11531" width="12.75" style="22" customWidth="1"/>
    <col min="11532" max="11532" width="9.75" style="22" customWidth="1"/>
    <col min="11533" max="11533" width="12.75" style="22" customWidth="1"/>
    <col min="11534" max="11534" width="9.75" style="22" customWidth="1"/>
    <col min="11535" max="11776" width="9.125" style="22"/>
    <col min="11777" max="11777" width="12.75" style="22" customWidth="1"/>
    <col min="11778" max="11778" width="9.75" style="22" customWidth="1"/>
    <col min="11779" max="11779" width="12.75" style="22" customWidth="1"/>
    <col min="11780" max="11780" width="9.75" style="22" customWidth="1"/>
    <col min="11781" max="11781" width="12.75" style="22" customWidth="1"/>
    <col min="11782" max="11782" width="9.75" style="22" customWidth="1"/>
    <col min="11783" max="11783" width="12.75" style="22" customWidth="1"/>
    <col min="11784" max="11784" width="9.75" style="22" customWidth="1"/>
    <col min="11785" max="11785" width="12.75" style="22" customWidth="1"/>
    <col min="11786" max="11786" width="9.75" style="22" customWidth="1"/>
    <col min="11787" max="11787" width="12.75" style="22" customWidth="1"/>
    <col min="11788" max="11788" width="9.75" style="22" customWidth="1"/>
    <col min="11789" max="11789" width="12.75" style="22" customWidth="1"/>
    <col min="11790" max="11790" width="9.75" style="22" customWidth="1"/>
    <col min="11791" max="12032" width="9.125" style="22"/>
    <col min="12033" max="12033" width="12.75" style="22" customWidth="1"/>
    <col min="12034" max="12034" width="9.75" style="22" customWidth="1"/>
    <col min="12035" max="12035" width="12.75" style="22" customWidth="1"/>
    <col min="12036" max="12036" width="9.75" style="22" customWidth="1"/>
    <col min="12037" max="12037" width="12.75" style="22" customWidth="1"/>
    <col min="12038" max="12038" width="9.75" style="22" customWidth="1"/>
    <col min="12039" max="12039" width="12.75" style="22" customWidth="1"/>
    <col min="12040" max="12040" width="9.75" style="22" customWidth="1"/>
    <col min="12041" max="12041" width="12.75" style="22" customWidth="1"/>
    <col min="12042" max="12042" width="9.75" style="22" customWidth="1"/>
    <col min="12043" max="12043" width="12.75" style="22" customWidth="1"/>
    <col min="12044" max="12044" width="9.75" style="22" customWidth="1"/>
    <col min="12045" max="12045" width="12.75" style="22" customWidth="1"/>
    <col min="12046" max="12046" width="9.75" style="22" customWidth="1"/>
    <col min="12047" max="12288" width="9.125" style="22"/>
    <col min="12289" max="12289" width="12.75" style="22" customWidth="1"/>
    <col min="12290" max="12290" width="9.75" style="22" customWidth="1"/>
    <col min="12291" max="12291" width="12.75" style="22" customWidth="1"/>
    <col min="12292" max="12292" width="9.75" style="22" customWidth="1"/>
    <col min="12293" max="12293" width="12.75" style="22" customWidth="1"/>
    <col min="12294" max="12294" width="9.75" style="22" customWidth="1"/>
    <col min="12295" max="12295" width="12.75" style="22" customWidth="1"/>
    <col min="12296" max="12296" width="9.75" style="22" customWidth="1"/>
    <col min="12297" max="12297" width="12.75" style="22" customWidth="1"/>
    <col min="12298" max="12298" width="9.75" style="22" customWidth="1"/>
    <col min="12299" max="12299" width="12.75" style="22" customWidth="1"/>
    <col min="12300" max="12300" width="9.75" style="22" customWidth="1"/>
    <col min="12301" max="12301" width="12.75" style="22" customWidth="1"/>
    <col min="12302" max="12302" width="9.75" style="22" customWidth="1"/>
    <col min="12303" max="12544" width="9.125" style="22"/>
    <col min="12545" max="12545" width="12.75" style="22" customWidth="1"/>
    <col min="12546" max="12546" width="9.75" style="22" customWidth="1"/>
    <col min="12547" max="12547" width="12.75" style="22" customWidth="1"/>
    <col min="12548" max="12548" width="9.75" style="22" customWidth="1"/>
    <col min="12549" max="12549" width="12.75" style="22" customWidth="1"/>
    <col min="12550" max="12550" width="9.75" style="22" customWidth="1"/>
    <col min="12551" max="12551" width="12.75" style="22" customWidth="1"/>
    <col min="12552" max="12552" width="9.75" style="22" customWidth="1"/>
    <col min="12553" max="12553" width="12.75" style="22" customWidth="1"/>
    <col min="12554" max="12554" width="9.75" style="22" customWidth="1"/>
    <col min="12555" max="12555" width="12.75" style="22" customWidth="1"/>
    <col min="12556" max="12556" width="9.75" style="22" customWidth="1"/>
    <col min="12557" max="12557" width="12.75" style="22" customWidth="1"/>
    <col min="12558" max="12558" width="9.75" style="22" customWidth="1"/>
    <col min="12559" max="12800" width="9.125" style="22"/>
    <col min="12801" max="12801" width="12.75" style="22" customWidth="1"/>
    <col min="12802" max="12802" width="9.75" style="22" customWidth="1"/>
    <col min="12803" max="12803" width="12.75" style="22" customWidth="1"/>
    <col min="12804" max="12804" width="9.75" style="22" customWidth="1"/>
    <col min="12805" max="12805" width="12.75" style="22" customWidth="1"/>
    <col min="12806" max="12806" width="9.75" style="22" customWidth="1"/>
    <col min="12807" max="12807" width="12.75" style="22" customWidth="1"/>
    <col min="12808" max="12808" width="9.75" style="22" customWidth="1"/>
    <col min="12809" max="12809" width="12.75" style="22" customWidth="1"/>
    <col min="12810" max="12810" width="9.75" style="22" customWidth="1"/>
    <col min="12811" max="12811" width="12.75" style="22" customWidth="1"/>
    <col min="12812" max="12812" width="9.75" style="22" customWidth="1"/>
    <col min="12813" max="12813" width="12.75" style="22" customWidth="1"/>
    <col min="12814" max="12814" width="9.75" style="22" customWidth="1"/>
    <col min="12815" max="13056" width="9.125" style="22"/>
    <col min="13057" max="13057" width="12.75" style="22" customWidth="1"/>
    <col min="13058" max="13058" width="9.75" style="22" customWidth="1"/>
    <col min="13059" max="13059" width="12.75" style="22" customWidth="1"/>
    <col min="13060" max="13060" width="9.75" style="22" customWidth="1"/>
    <col min="13061" max="13061" width="12.75" style="22" customWidth="1"/>
    <col min="13062" max="13062" width="9.75" style="22" customWidth="1"/>
    <col min="13063" max="13063" width="12.75" style="22" customWidth="1"/>
    <col min="13064" max="13064" width="9.75" style="22" customWidth="1"/>
    <col min="13065" max="13065" width="12.75" style="22" customWidth="1"/>
    <col min="13066" max="13066" width="9.75" style="22" customWidth="1"/>
    <col min="13067" max="13067" width="12.75" style="22" customWidth="1"/>
    <col min="13068" max="13068" width="9.75" style="22" customWidth="1"/>
    <col min="13069" max="13069" width="12.75" style="22" customWidth="1"/>
    <col min="13070" max="13070" width="9.75" style="22" customWidth="1"/>
    <col min="13071" max="13312" width="9.125" style="22"/>
    <col min="13313" max="13313" width="12.75" style="22" customWidth="1"/>
    <col min="13314" max="13314" width="9.75" style="22" customWidth="1"/>
    <col min="13315" max="13315" width="12.75" style="22" customWidth="1"/>
    <col min="13316" max="13316" width="9.75" style="22" customWidth="1"/>
    <col min="13317" max="13317" width="12.75" style="22" customWidth="1"/>
    <col min="13318" max="13318" width="9.75" style="22" customWidth="1"/>
    <col min="13319" max="13319" width="12.75" style="22" customWidth="1"/>
    <col min="13320" max="13320" width="9.75" style="22" customWidth="1"/>
    <col min="13321" max="13321" width="12.75" style="22" customWidth="1"/>
    <col min="13322" max="13322" width="9.75" style="22" customWidth="1"/>
    <col min="13323" max="13323" width="12.75" style="22" customWidth="1"/>
    <col min="13324" max="13324" width="9.75" style="22" customWidth="1"/>
    <col min="13325" max="13325" width="12.75" style="22" customWidth="1"/>
    <col min="13326" max="13326" width="9.75" style="22" customWidth="1"/>
    <col min="13327" max="13568" width="9.125" style="22"/>
    <col min="13569" max="13569" width="12.75" style="22" customWidth="1"/>
    <col min="13570" max="13570" width="9.75" style="22" customWidth="1"/>
    <col min="13571" max="13571" width="12.75" style="22" customWidth="1"/>
    <col min="13572" max="13572" width="9.75" style="22" customWidth="1"/>
    <col min="13573" max="13573" width="12.75" style="22" customWidth="1"/>
    <col min="13574" max="13574" width="9.75" style="22" customWidth="1"/>
    <col min="13575" max="13575" width="12.75" style="22" customWidth="1"/>
    <col min="13576" max="13576" width="9.75" style="22" customWidth="1"/>
    <col min="13577" max="13577" width="12.75" style="22" customWidth="1"/>
    <col min="13578" max="13578" width="9.75" style="22" customWidth="1"/>
    <col min="13579" max="13579" width="12.75" style="22" customWidth="1"/>
    <col min="13580" max="13580" width="9.75" style="22" customWidth="1"/>
    <col min="13581" max="13581" width="12.75" style="22" customWidth="1"/>
    <col min="13582" max="13582" width="9.75" style="22" customWidth="1"/>
    <col min="13583" max="13824" width="9.125" style="22"/>
    <col min="13825" max="13825" width="12.75" style="22" customWidth="1"/>
    <col min="13826" max="13826" width="9.75" style="22" customWidth="1"/>
    <col min="13827" max="13827" width="12.75" style="22" customWidth="1"/>
    <col min="13828" max="13828" width="9.75" style="22" customWidth="1"/>
    <col min="13829" max="13829" width="12.75" style="22" customWidth="1"/>
    <col min="13830" max="13830" width="9.75" style="22" customWidth="1"/>
    <col min="13831" max="13831" width="12.75" style="22" customWidth="1"/>
    <col min="13832" max="13832" width="9.75" style="22" customWidth="1"/>
    <col min="13833" max="13833" width="12.75" style="22" customWidth="1"/>
    <col min="13834" max="13834" width="9.75" style="22" customWidth="1"/>
    <col min="13835" max="13835" width="12.75" style="22" customWidth="1"/>
    <col min="13836" max="13836" width="9.75" style="22" customWidth="1"/>
    <col min="13837" max="13837" width="12.75" style="22" customWidth="1"/>
    <col min="13838" max="13838" width="9.75" style="22" customWidth="1"/>
    <col min="13839" max="14080" width="9.125" style="22"/>
    <col min="14081" max="14081" width="12.75" style="22" customWidth="1"/>
    <col min="14082" max="14082" width="9.75" style="22" customWidth="1"/>
    <col min="14083" max="14083" width="12.75" style="22" customWidth="1"/>
    <col min="14084" max="14084" width="9.75" style="22" customWidth="1"/>
    <col min="14085" max="14085" width="12.75" style="22" customWidth="1"/>
    <col min="14086" max="14086" width="9.75" style="22" customWidth="1"/>
    <col min="14087" max="14087" width="12.75" style="22" customWidth="1"/>
    <col min="14088" max="14088" width="9.75" style="22" customWidth="1"/>
    <col min="14089" max="14089" width="12.75" style="22" customWidth="1"/>
    <col min="14090" max="14090" width="9.75" style="22" customWidth="1"/>
    <col min="14091" max="14091" width="12.75" style="22" customWidth="1"/>
    <col min="14092" max="14092" width="9.75" style="22" customWidth="1"/>
    <col min="14093" max="14093" width="12.75" style="22" customWidth="1"/>
    <col min="14094" max="14094" width="9.75" style="22" customWidth="1"/>
    <col min="14095" max="14336" width="9.125" style="22"/>
    <col min="14337" max="14337" width="12.75" style="22" customWidth="1"/>
    <col min="14338" max="14338" width="9.75" style="22" customWidth="1"/>
    <col min="14339" max="14339" width="12.75" style="22" customWidth="1"/>
    <col min="14340" max="14340" width="9.75" style="22" customWidth="1"/>
    <col min="14341" max="14341" width="12.75" style="22" customWidth="1"/>
    <col min="14342" max="14342" width="9.75" style="22" customWidth="1"/>
    <col min="14343" max="14343" width="12.75" style="22" customWidth="1"/>
    <col min="14344" max="14344" width="9.75" style="22" customWidth="1"/>
    <col min="14345" max="14345" width="12.75" style="22" customWidth="1"/>
    <col min="14346" max="14346" width="9.75" style="22" customWidth="1"/>
    <col min="14347" max="14347" width="12.75" style="22" customWidth="1"/>
    <col min="14348" max="14348" width="9.75" style="22" customWidth="1"/>
    <col min="14349" max="14349" width="12.75" style="22" customWidth="1"/>
    <col min="14350" max="14350" width="9.75" style="22" customWidth="1"/>
    <col min="14351" max="14592" width="9.125" style="22"/>
    <col min="14593" max="14593" width="12.75" style="22" customWidth="1"/>
    <col min="14594" max="14594" width="9.75" style="22" customWidth="1"/>
    <col min="14595" max="14595" width="12.75" style="22" customWidth="1"/>
    <col min="14596" max="14596" width="9.75" style="22" customWidth="1"/>
    <col min="14597" max="14597" width="12.75" style="22" customWidth="1"/>
    <col min="14598" max="14598" width="9.75" style="22" customWidth="1"/>
    <col min="14599" max="14599" width="12.75" style="22" customWidth="1"/>
    <col min="14600" max="14600" width="9.75" style="22" customWidth="1"/>
    <col min="14601" max="14601" width="12.75" style="22" customWidth="1"/>
    <col min="14602" max="14602" width="9.75" style="22" customWidth="1"/>
    <col min="14603" max="14603" width="12.75" style="22" customWidth="1"/>
    <col min="14604" max="14604" width="9.75" style="22" customWidth="1"/>
    <col min="14605" max="14605" width="12.75" style="22" customWidth="1"/>
    <col min="14606" max="14606" width="9.75" style="22" customWidth="1"/>
    <col min="14607" max="14848" width="9.125" style="22"/>
    <col min="14849" max="14849" width="12.75" style="22" customWidth="1"/>
    <col min="14850" max="14850" width="9.75" style="22" customWidth="1"/>
    <col min="14851" max="14851" width="12.75" style="22" customWidth="1"/>
    <col min="14852" max="14852" width="9.75" style="22" customWidth="1"/>
    <col min="14853" max="14853" width="12.75" style="22" customWidth="1"/>
    <col min="14854" max="14854" width="9.75" style="22" customWidth="1"/>
    <col min="14855" max="14855" width="12.75" style="22" customWidth="1"/>
    <col min="14856" max="14856" width="9.75" style="22" customWidth="1"/>
    <col min="14857" max="14857" width="12.75" style="22" customWidth="1"/>
    <col min="14858" max="14858" width="9.75" style="22" customWidth="1"/>
    <col min="14859" max="14859" width="12.75" style="22" customWidth="1"/>
    <col min="14860" max="14860" width="9.75" style="22" customWidth="1"/>
    <col min="14861" max="14861" width="12.75" style="22" customWidth="1"/>
    <col min="14862" max="14862" width="9.75" style="22" customWidth="1"/>
    <col min="14863" max="15104" width="9.125" style="22"/>
    <col min="15105" max="15105" width="12.75" style="22" customWidth="1"/>
    <col min="15106" max="15106" width="9.75" style="22" customWidth="1"/>
    <col min="15107" max="15107" width="12.75" style="22" customWidth="1"/>
    <col min="15108" max="15108" width="9.75" style="22" customWidth="1"/>
    <col min="15109" max="15109" width="12.75" style="22" customWidth="1"/>
    <col min="15110" max="15110" width="9.75" style="22" customWidth="1"/>
    <col min="15111" max="15111" width="12.75" style="22" customWidth="1"/>
    <col min="15112" max="15112" width="9.75" style="22" customWidth="1"/>
    <col min="15113" max="15113" width="12.75" style="22" customWidth="1"/>
    <col min="15114" max="15114" width="9.75" style="22" customWidth="1"/>
    <col min="15115" max="15115" width="12.75" style="22" customWidth="1"/>
    <col min="15116" max="15116" width="9.75" style="22" customWidth="1"/>
    <col min="15117" max="15117" width="12.75" style="22" customWidth="1"/>
    <col min="15118" max="15118" width="9.75" style="22" customWidth="1"/>
    <col min="15119" max="15360" width="9.125" style="22"/>
    <col min="15361" max="15361" width="12.75" style="22" customWidth="1"/>
    <col min="15362" max="15362" width="9.75" style="22" customWidth="1"/>
    <col min="15363" max="15363" width="12.75" style="22" customWidth="1"/>
    <col min="15364" max="15364" width="9.75" style="22" customWidth="1"/>
    <col min="15365" max="15365" width="12.75" style="22" customWidth="1"/>
    <col min="15366" max="15366" width="9.75" style="22" customWidth="1"/>
    <col min="15367" max="15367" width="12.75" style="22" customWidth="1"/>
    <col min="15368" max="15368" width="9.75" style="22" customWidth="1"/>
    <col min="15369" max="15369" width="12.75" style="22" customWidth="1"/>
    <col min="15370" max="15370" width="9.75" style="22" customWidth="1"/>
    <col min="15371" max="15371" width="12.75" style="22" customWidth="1"/>
    <col min="15372" max="15372" width="9.75" style="22" customWidth="1"/>
    <col min="15373" max="15373" width="12.75" style="22" customWidth="1"/>
    <col min="15374" max="15374" width="9.75" style="22" customWidth="1"/>
    <col min="15375" max="15616" width="9.125" style="22"/>
    <col min="15617" max="15617" width="12.75" style="22" customWidth="1"/>
    <col min="15618" max="15618" width="9.75" style="22" customWidth="1"/>
    <col min="15619" max="15619" width="12.75" style="22" customWidth="1"/>
    <col min="15620" max="15620" width="9.75" style="22" customWidth="1"/>
    <col min="15621" max="15621" width="12.75" style="22" customWidth="1"/>
    <col min="15622" max="15622" width="9.75" style="22" customWidth="1"/>
    <col min="15623" max="15623" width="12.75" style="22" customWidth="1"/>
    <col min="15624" max="15624" width="9.75" style="22" customWidth="1"/>
    <col min="15625" max="15625" width="12.75" style="22" customWidth="1"/>
    <col min="15626" max="15626" width="9.75" style="22" customWidth="1"/>
    <col min="15627" max="15627" width="12.75" style="22" customWidth="1"/>
    <col min="15628" max="15628" width="9.75" style="22" customWidth="1"/>
    <col min="15629" max="15629" width="12.75" style="22" customWidth="1"/>
    <col min="15630" max="15630" width="9.75" style="22" customWidth="1"/>
    <col min="15631" max="15872" width="9.125" style="22"/>
    <col min="15873" max="15873" width="12.75" style="22" customWidth="1"/>
    <col min="15874" max="15874" width="9.75" style="22" customWidth="1"/>
    <col min="15875" max="15875" width="12.75" style="22" customWidth="1"/>
    <col min="15876" max="15876" width="9.75" style="22" customWidth="1"/>
    <col min="15877" max="15877" width="12.75" style="22" customWidth="1"/>
    <col min="15878" max="15878" width="9.75" style="22" customWidth="1"/>
    <col min="15879" max="15879" width="12.75" style="22" customWidth="1"/>
    <col min="15880" max="15880" width="9.75" style="22" customWidth="1"/>
    <col min="15881" max="15881" width="12.75" style="22" customWidth="1"/>
    <col min="15882" max="15882" width="9.75" style="22" customWidth="1"/>
    <col min="15883" max="15883" width="12.75" style="22" customWidth="1"/>
    <col min="15884" max="15884" width="9.75" style="22" customWidth="1"/>
    <col min="15885" max="15885" width="12.75" style="22" customWidth="1"/>
    <col min="15886" max="15886" width="9.75" style="22" customWidth="1"/>
    <col min="15887" max="16128" width="9.125" style="22"/>
    <col min="16129" max="16129" width="12.75" style="22" customWidth="1"/>
    <col min="16130" max="16130" width="9.75" style="22" customWidth="1"/>
    <col min="16131" max="16131" width="12.75" style="22" customWidth="1"/>
    <col min="16132" max="16132" width="9.75" style="22" customWidth="1"/>
    <col min="16133" max="16133" width="12.75" style="22" customWidth="1"/>
    <col min="16134" max="16134" width="9.75" style="22" customWidth="1"/>
    <col min="16135" max="16135" width="12.75" style="22" customWidth="1"/>
    <col min="16136" max="16136" width="9.75" style="22" customWidth="1"/>
    <col min="16137" max="16137" width="12.75" style="22" customWidth="1"/>
    <col min="16138" max="16138" width="9.75" style="22" customWidth="1"/>
    <col min="16139" max="16139" width="12.75" style="22" customWidth="1"/>
    <col min="16140" max="16140" width="9.75" style="22" customWidth="1"/>
    <col min="16141" max="16141" width="12.75" style="22" customWidth="1"/>
    <col min="16142" max="16142" width="9.75" style="22" customWidth="1"/>
    <col min="16143" max="16384" width="9.125" style="22"/>
  </cols>
  <sheetData>
    <row r="1" spans="1:14">
      <c r="M1" s="310" t="s">
        <v>370</v>
      </c>
      <c r="N1" s="310"/>
    </row>
    <row r="2" spans="1:14">
      <c r="A2" s="302" t="s">
        <v>371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</row>
    <row r="3" spans="1:14">
      <c r="A3" s="302" t="s">
        <v>1874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4" spans="1:14">
      <c r="A4" s="311" t="s">
        <v>372</v>
      </c>
      <c r="B4" s="311"/>
      <c r="C4" s="311" t="s">
        <v>373</v>
      </c>
      <c r="D4" s="311"/>
      <c r="E4" s="311" t="s">
        <v>374</v>
      </c>
      <c r="F4" s="311"/>
      <c r="G4" s="311" t="s">
        <v>375</v>
      </c>
      <c r="H4" s="311"/>
      <c r="I4" s="311" t="s">
        <v>376</v>
      </c>
      <c r="J4" s="311"/>
      <c r="K4" s="311" t="s">
        <v>377</v>
      </c>
      <c r="L4" s="311"/>
      <c r="M4" s="311" t="s">
        <v>378</v>
      </c>
      <c r="N4" s="311"/>
    </row>
    <row r="5" spans="1:14" ht="19.5" thickBot="1">
      <c r="A5" s="8" t="s">
        <v>379</v>
      </c>
      <c r="B5" s="23" t="s">
        <v>380</v>
      </c>
      <c r="C5" s="8" t="s">
        <v>379</v>
      </c>
      <c r="D5" s="23" t="s">
        <v>380</v>
      </c>
      <c r="E5" s="8" t="s">
        <v>379</v>
      </c>
      <c r="F5" s="23" t="s">
        <v>380</v>
      </c>
      <c r="G5" s="8" t="s">
        <v>379</v>
      </c>
      <c r="H5" s="23" t="s">
        <v>380</v>
      </c>
      <c r="I5" s="8" t="s">
        <v>379</v>
      </c>
      <c r="J5" s="23" t="s">
        <v>380</v>
      </c>
      <c r="K5" s="8" t="s">
        <v>379</v>
      </c>
      <c r="L5" s="23" t="s">
        <v>380</v>
      </c>
      <c r="M5" s="8" t="s">
        <v>379</v>
      </c>
      <c r="N5" s="23" t="s">
        <v>380</v>
      </c>
    </row>
    <row r="6" spans="1:14" s="2" customFormat="1">
      <c r="A6" s="9" t="s">
        <v>350</v>
      </c>
      <c r="B6" s="24">
        <v>50</v>
      </c>
      <c r="C6" s="9" t="s">
        <v>351</v>
      </c>
      <c r="D6" s="24">
        <v>40</v>
      </c>
      <c r="E6" s="9" t="s">
        <v>352</v>
      </c>
      <c r="F6" s="24">
        <v>50</v>
      </c>
      <c r="G6" s="9" t="s">
        <v>353</v>
      </c>
      <c r="H6" s="24">
        <v>50</v>
      </c>
      <c r="I6" s="9" t="s">
        <v>354</v>
      </c>
      <c r="J6" s="78">
        <v>50</v>
      </c>
      <c r="K6" s="77" t="s">
        <v>355</v>
      </c>
      <c r="L6" s="25">
        <v>50</v>
      </c>
      <c r="M6" s="9" t="s">
        <v>356</v>
      </c>
      <c r="N6" s="24">
        <v>50</v>
      </c>
    </row>
    <row r="7" spans="1:14" s="2" customFormat="1">
      <c r="A7" s="9" t="s">
        <v>381</v>
      </c>
      <c r="B7" s="24">
        <v>30</v>
      </c>
      <c r="C7" s="9" t="s">
        <v>382</v>
      </c>
      <c r="D7" s="24">
        <v>35</v>
      </c>
      <c r="E7" s="9" t="s">
        <v>383</v>
      </c>
      <c r="F7" s="24">
        <v>50</v>
      </c>
      <c r="G7" s="9" t="s">
        <v>384</v>
      </c>
      <c r="H7" s="24">
        <v>50</v>
      </c>
      <c r="I7" s="9" t="s">
        <v>385</v>
      </c>
      <c r="J7" s="79">
        <v>50</v>
      </c>
      <c r="K7" s="77" t="s">
        <v>386</v>
      </c>
      <c r="L7" s="25">
        <v>50</v>
      </c>
      <c r="M7" s="9" t="s">
        <v>387</v>
      </c>
      <c r="N7" s="24">
        <v>50</v>
      </c>
    </row>
    <row r="8" spans="1:14" s="2" customFormat="1">
      <c r="A8" s="9" t="s">
        <v>388</v>
      </c>
      <c r="B8" s="24">
        <v>35</v>
      </c>
      <c r="C8" s="9" t="s">
        <v>389</v>
      </c>
      <c r="D8" s="24">
        <v>50</v>
      </c>
      <c r="E8" s="9" t="s">
        <v>390</v>
      </c>
      <c r="F8" s="24">
        <v>50</v>
      </c>
      <c r="G8" s="9" t="s">
        <v>391</v>
      </c>
      <c r="H8" s="24">
        <v>50</v>
      </c>
      <c r="I8" s="9" t="s">
        <v>392</v>
      </c>
      <c r="J8" s="79">
        <v>50</v>
      </c>
      <c r="K8" s="77" t="s">
        <v>393</v>
      </c>
      <c r="L8" s="25">
        <v>50</v>
      </c>
      <c r="M8" s="9" t="s">
        <v>394</v>
      </c>
      <c r="N8" s="24">
        <v>30</v>
      </c>
    </row>
    <row r="9" spans="1:14" s="2" customFormat="1">
      <c r="A9" s="9" t="s">
        <v>395</v>
      </c>
      <c r="B9" s="24">
        <v>50</v>
      </c>
      <c r="C9" s="9" t="s">
        <v>396</v>
      </c>
      <c r="D9" s="24">
        <v>25</v>
      </c>
      <c r="E9" s="9" t="s">
        <v>397</v>
      </c>
      <c r="F9" s="24">
        <v>50</v>
      </c>
      <c r="G9" s="9" t="s">
        <v>398</v>
      </c>
      <c r="H9" s="24">
        <v>50</v>
      </c>
      <c r="I9" s="9" t="s">
        <v>399</v>
      </c>
      <c r="J9" s="79">
        <v>50</v>
      </c>
      <c r="K9" s="77" t="s">
        <v>400</v>
      </c>
      <c r="L9" s="25">
        <v>50</v>
      </c>
      <c r="M9" s="9" t="s">
        <v>401</v>
      </c>
      <c r="N9" s="24">
        <v>50</v>
      </c>
    </row>
    <row r="10" spans="1:14" s="2" customFormat="1">
      <c r="A10" s="9" t="s">
        <v>402</v>
      </c>
      <c r="B10" s="24">
        <v>50</v>
      </c>
      <c r="C10" s="9" t="s">
        <v>403</v>
      </c>
      <c r="D10" s="24">
        <v>37.86</v>
      </c>
      <c r="E10" s="9" t="s">
        <v>404</v>
      </c>
      <c r="F10" s="24">
        <v>40</v>
      </c>
      <c r="G10" s="9" t="s">
        <v>405</v>
      </c>
      <c r="H10" s="24">
        <v>50</v>
      </c>
      <c r="I10" s="9" t="s">
        <v>406</v>
      </c>
      <c r="J10" s="79">
        <v>50</v>
      </c>
      <c r="K10" s="77" t="s">
        <v>407</v>
      </c>
      <c r="L10" s="25">
        <v>50</v>
      </c>
      <c r="M10" s="26" t="s">
        <v>408</v>
      </c>
      <c r="N10" s="133" t="s">
        <v>1594</v>
      </c>
    </row>
    <row r="11" spans="1:14" s="2" customFormat="1">
      <c r="A11" s="9" t="s">
        <v>409</v>
      </c>
      <c r="B11" s="24">
        <v>50</v>
      </c>
      <c r="C11" s="9" t="s">
        <v>410</v>
      </c>
      <c r="D11" s="24">
        <v>40</v>
      </c>
      <c r="E11" s="9" t="s">
        <v>411</v>
      </c>
      <c r="F11" s="24">
        <v>50</v>
      </c>
      <c r="G11" s="9" t="s">
        <v>412</v>
      </c>
      <c r="H11" s="24">
        <v>50</v>
      </c>
      <c r="I11" s="9" t="s">
        <v>413</v>
      </c>
      <c r="J11" s="79">
        <v>50</v>
      </c>
      <c r="K11" s="77" t="s">
        <v>414</v>
      </c>
      <c r="L11" s="25">
        <v>50</v>
      </c>
      <c r="M11" s="9" t="s">
        <v>415</v>
      </c>
      <c r="N11" s="24">
        <v>30</v>
      </c>
    </row>
    <row r="12" spans="1:14" s="2" customFormat="1" ht="19.5" thickBot="1">
      <c r="A12" s="9" t="s">
        <v>416</v>
      </c>
      <c r="B12" s="24">
        <v>40</v>
      </c>
      <c r="C12" s="9" t="s">
        <v>417</v>
      </c>
      <c r="D12" s="24">
        <v>50</v>
      </c>
      <c r="E12" s="9" t="s">
        <v>418</v>
      </c>
      <c r="F12" s="24">
        <v>50</v>
      </c>
      <c r="G12" s="9" t="s">
        <v>419</v>
      </c>
      <c r="H12" s="24">
        <v>50</v>
      </c>
      <c r="I12" s="134" t="s">
        <v>420</v>
      </c>
      <c r="J12" s="135">
        <v>50</v>
      </c>
      <c r="K12" s="27" t="s">
        <v>421</v>
      </c>
      <c r="L12" s="28">
        <f>AVERAGE(L6:L11)</f>
        <v>50</v>
      </c>
      <c r="M12" s="9" t="s">
        <v>422</v>
      </c>
      <c r="N12" s="24">
        <v>50</v>
      </c>
    </row>
    <row r="13" spans="1:14" s="2" customFormat="1" ht="19.5" thickTop="1">
      <c r="A13" s="9" t="s">
        <v>423</v>
      </c>
      <c r="B13" s="24">
        <v>50</v>
      </c>
      <c r="C13" s="9" t="s">
        <v>424</v>
      </c>
      <c r="D13" s="24">
        <v>50</v>
      </c>
      <c r="E13" s="9" t="s">
        <v>425</v>
      </c>
      <c r="F13" s="24">
        <v>50</v>
      </c>
      <c r="G13" s="9" t="s">
        <v>426</v>
      </c>
      <c r="H13" s="24">
        <v>50</v>
      </c>
      <c r="I13" s="9" t="s">
        <v>427</v>
      </c>
      <c r="J13" s="79">
        <v>30</v>
      </c>
      <c r="K13" s="29"/>
      <c r="L13" s="29"/>
      <c r="M13" s="9" t="s">
        <v>428</v>
      </c>
      <c r="N13" s="24">
        <v>45</v>
      </c>
    </row>
    <row r="14" spans="1:14" s="2" customFormat="1" ht="19.5" thickBot="1">
      <c r="A14" s="9" t="s">
        <v>429</v>
      </c>
      <c r="B14" s="24">
        <v>50</v>
      </c>
      <c r="C14" s="30" t="s">
        <v>421</v>
      </c>
      <c r="D14" s="31">
        <f>AVERAGE(D6:D13)</f>
        <v>40.982500000000002</v>
      </c>
      <c r="E14" s="32" t="s">
        <v>430</v>
      </c>
      <c r="F14" s="24">
        <v>50</v>
      </c>
      <c r="G14" s="9" t="s">
        <v>431</v>
      </c>
      <c r="H14" s="24">
        <v>50</v>
      </c>
      <c r="I14" s="9" t="s">
        <v>432</v>
      </c>
      <c r="J14" s="80">
        <v>50</v>
      </c>
      <c r="K14" s="29"/>
      <c r="L14" s="29"/>
      <c r="M14" s="9" t="s">
        <v>433</v>
      </c>
      <c r="N14" s="24">
        <v>35</v>
      </c>
    </row>
    <row r="15" spans="1:14" s="2" customFormat="1" ht="20.25" thickTop="1" thickBot="1">
      <c r="A15" s="9" t="s">
        <v>434</v>
      </c>
      <c r="B15" s="24">
        <v>50</v>
      </c>
      <c r="C15" s="29"/>
      <c r="D15" s="29"/>
      <c r="E15" s="9" t="s">
        <v>435</v>
      </c>
      <c r="F15" s="24">
        <v>50</v>
      </c>
      <c r="G15" s="9" t="s">
        <v>436</v>
      </c>
      <c r="H15" s="24">
        <v>50</v>
      </c>
      <c r="I15" s="30" t="s">
        <v>421</v>
      </c>
      <c r="J15" s="31">
        <f>AVERAGE(J6:J14)</f>
        <v>47.777777777777779</v>
      </c>
      <c r="K15" s="29"/>
      <c r="L15" s="29"/>
      <c r="M15" s="9" t="s">
        <v>437</v>
      </c>
      <c r="N15" s="24">
        <v>50</v>
      </c>
    </row>
    <row r="16" spans="1:14" s="2" customFormat="1" ht="19.5" thickTop="1">
      <c r="A16" s="9" t="s">
        <v>438</v>
      </c>
      <c r="B16" s="24">
        <v>45</v>
      </c>
      <c r="C16" s="29"/>
      <c r="D16" s="29"/>
      <c r="E16" s="9" t="s">
        <v>439</v>
      </c>
      <c r="F16" s="24">
        <v>50</v>
      </c>
      <c r="G16" s="9" t="s">
        <v>440</v>
      </c>
      <c r="H16" s="24">
        <v>50</v>
      </c>
      <c r="I16" s="29"/>
      <c r="J16" s="29"/>
      <c r="K16" s="29"/>
      <c r="L16" s="29"/>
      <c r="M16" s="9" t="s">
        <v>441</v>
      </c>
      <c r="N16" s="24">
        <v>50</v>
      </c>
    </row>
    <row r="17" spans="1:14" s="2" customFormat="1">
      <c r="A17" s="134" t="s">
        <v>442</v>
      </c>
      <c r="B17" s="136">
        <v>40</v>
      </c>
      <c r="C17" s="29"/>
      <c r="D17" s="29"/>
      <c r="E17" s="9" t="s">
        <v>443</v>
      </c>
      <c r="F17" s="24">
        <v>50</v>
      </c>
      <c r="G17" s="9" t="s">
        <v>444</v>
      </c>
      <c r="H17" s="24">
        <v>50</v>
      </c>
      <c r="I17" s="29"/>
      <c r="J17" s="29"/>
      <c r="K17" s="29"/>
      <c r="L17" s="29"/>
      <c r="M17" s="9" t="s">
        <v>445</v>
      </c>
      <c r="N17" s="24">
        <v>40</v>
      </c>
    </row>
    <row r="18" spans="1:14" ht="19.5" thickBot="1">
      <c r="A18" s="30" t="s">
        <v>421</v>
      </c>
      <c r="B18" s="31">
        <f>AVERAGE(B6:B17)</f>
        <v>45</v>
      </c>
      <c r="C18" s="29"/>
      <c r="D18" s="29"/>
      <c r="E18" s="9" t="s">
        <v>446</v>
      </c>
      <c r="F18" s="24">
        <v>50</v>
      </c>
      <c r="G18" s="9" t="s">
        <v>447</v>
      </c>
      <c r="H18" s="24">
        <v>50</v>
      </c>
      <c r="I18" s="29"/>
      <c r="J18" s="29"/>
      <c r="K18" s="29"/>
      <c r="L18" s="29"/>
      <c r="M18" s="9" t="s">
        <v>448</v>
      </c>
      <c r="N18" s="24">
        <v>50</v>
      </c>
    </row>
    <row r="19" spans="1:14" ht="19.5" thickTop="1">
      <c r="A19" s="29"/>
      <c r="B19" s="29"/>
      <c r="C19" s="29"/>
      <c r="D19" s="29"/>
      <c r="E19" s="9" t="s">
        <v>449</v>
      </c>
      <c r="F19" s="24">
        <v>50</v>
      </c>
      <c r="G19" s="9" t="s">
        <v>450</v>
      </c>
      <c r="H19" s="24">
        <v>50</v>
      </c>
      <c r="I19" s="29"/>
      <c r="J19" s="29"/>
      <c r="K19" s="29"/>
      <c r="L19" s="29"/>
      <c r="M19" s="9" t="s">
        <v>451</v>
      </c>
      <c r="N19" s="24">
        <v>50</v>
      </c>
    </row>
    <row r="20" spans="1:14" ht="19.5" thickBot="1">
      <c r="E20" s="30" t="s">
        <v>421</v>
      </c>
      <c r="F20" s="28">
        <f>AVERAGE(F6:F19)</f>
        <v>49.285714285714285</v>
      </c>
      <c r="G20" s="9" t="s">
        <v>452</v>
      </c>
      <c r="H20" s="24">
        <v>50</v>
      </c>
      <c r="M20" s="9" t="s">
        <v>453</v>
      </c>
      <c r="N20" s="24">
        <v>50</v>
      </c>
    </row>
    <row r="21" spans="1:14" ht="19.5" thickTop="1">
      <c r="G21" s="9" t="s">
        <v>454</v>
      </c>
      <c r="H21" s="24">
        <v>50</v>
      </c>
      <c r="M21" s="9" t="s">
        <v>455</v>
      </c>
      <c r="N21" s="24">
        <v>45</v>
      </c>
    </row>
    <row r="22" spans="1:14">
      <c r="G22" s="9" t="s">
        <v>456</v>
      </c>
      <c r="H22" s="24">
        <v>50</v>
      </c>
      <c r="M22" s="9" t="s">
        <v>457</v>
      </c>
      <c r="N22" s="24">
        <v>29.44</v>
      </c>
    </row>
    <row r="23" spans="1:14">
      <c r="G23" s="9" t="s">
        <v>458</v>
      </c>
      <c r="H23" s="24">
        <v>50</v>
      </c>
      <c r="M23" s="9" t="s">
        <v>459</v>
      </c>
      <c r="N23" s="24">
        <v>35</v>
      </c>
    </row>
    <row r="24" spans="1:14" ht="19.5" thickBot="1">
      <c r="G24" s="30" t="s">
        <v>421</v>
      </c>
      <c r="H24" s="31">
        <f>AVERAGE(H6:H23)</f>
        <v>50</v>
      </c>
      <c r="M24" s="9" t="s">
        <v>460</v>
      </c>
      <c r="N24" s="24">
        <v>50</v>
      </c>
    </row>
    <row r="25" spans="1:14" ht="19.5" thickTop="1">
      <c r="M25" s="9" t="s">
        <v>461</v>
      </c>
      <c r="N25" s="24">
        <v>50</v>
      </c>
    </row>
    <row r="26" spans="1:14">
      <c r="A26" s="33" t="s">
        <v>462</v>
      </c>
      <c r="B26" s="22" t="s">
        <v>1461</v>
      </c>
      <c r="M26" s="9" t="s">
        <v>463</v>
      </c>
      <c r="N26" s="24">
        <v>50</v>
      </c>
    </row>
    <row r="27" spans="1:14" ht="19.5" thickBot="1">
      <c r="B27" s="22" t="s">
        <v>464</v>
      </c>
      <c r="M27" s="30" t="s">
        <v>421</v>
      </c>
      <c r="N27" s="31">
        <f>AVERAGE(N6:N26)</f>
        <v>44.472000000000001</v>
      </c>
    </row>
    <row r="28" spans="1:14" ht="19.5" thickTop="1"/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51181102362204722" right="0.31496062992125984" top="0.55118110236220474" bottom="0.15748031496062992" header="0.31496062992125984" footer="0.31496062992125984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Normal="10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D14" sqref="D14"/>
    </sheetView>
  </sheetViews>
  <sheetFormatPr defaultRowHeight="18.75"/>
  <cols>
    <col min="1" max="1" width="4.375" style="2" customWidth="1"/>
    <col min="2" max="2" width="7.5" style="2" customWidth="1"/>
    <col min="3" max="3" width="5.75" style="2" customWidth="1"/>
    <col min="4" max="4" width="10.375" style="2" customWidth="1"/>
    <col min="5" max="5" width="11.875" style="2" customWidth="1"/>
    <col min="6" max="6" width="5.875" style="2" customWidth="1"/>
    <col min="7" max="7" width="17.625" style="2" customWidth="1"/>
    <col min="8" max="8" width="9.75" style="2" bestFit="1" customWidth="1"/>
    <col min="9" max="9" width="4.875" style="83" customWidth="1"/>
    <col min="10" max="10" width="13.5" style="84" customWidth="1"/>
    <col min="11" max="11" width="13.5" style="162" customWidth="1"/>
    <col min="12" max="12" width="14.25" style="84" bestFit="1" customWidth="1"/>
    <col min="13" max="13" width="14.125" style="84" bestFit="1" customWidth="1"/>
    <col min="14" max="14" width="5.875" style="2" bestFit="1" customWidth="1"/>
    <col min="15" max="15" width="5.125" style="2" customWidth="1"/>
    <col min="16" max="16" width="4.875" style="2" customWidth="1"/>
    <col min="17" max="17" width="15.875" style="162" bestFit="1" customWidth="1"/>
    <col min="18" max="18" width="9.125" style="84"/>
    <col min="19" max="239" width="9.125" style="2"/>
    <col min="240" max="240" width="6.625" style="2" customWidth="1"/>
    <col min="241" max="241" width="11.375" style="2" customWidth="1"/>
    <col min="242" max="242" width="6.875" style="2" customWidth="1"/>
    <col min="243" max="243" width="16.375" style="2" customWidth="1"/>
    <col min="244" max="244" width="14.125" style="2" customWidth="1"/>
    <col min="245" max="245" width="5.375" style="2" customWidth="1"/>
    <col min="246" max="246" width="44.875" style="2" customWidth="1"/>
    <col min="247" max="247" width="7.25" style="2" customWidth="1"/>
    <col min="248" max="248" width="6.375" style="2" customWidth="1"/>
    <col min="249" max="249" width="11.875" style="2" customWidth="1"/>
    <col min="250" max="250" width="14.625" style="2" customWidth="1"/>
    <col min="251" max="251" width="14.375" style="2" customWidth="1"/>
    <col min="252" max="252" width="12.75" style="2" customWidth="1"/>
    <col min="253" max="253" width="13.875" style="2" customWidth="1"/>
    <col min="254" max="254" width="14.375" style="2" customWidth="1"/>
    <col min="255" max="255" width="12.75" style="2" customWidth="1"/>
    <col min="256" max="256" width="13.875" style="2" customWidth="1"/>
    <col min="257" max="257" width="14.375" style="2" customWidth="1"/>
    <col min="258" max="258" width="12.75" style="2" customWidth="1"/>
    <col min="259" max="261" width="7.375" style="2" customWidth="1"/>
    <col min="262" max="262" width="10.75" style="2" customWidth="1"/>
    <col min="263" max="495" width="9.125" style="2"/>
    <col min="496" max="496" width="6.625" style="2" customWidth="1"/>
    <col min="497" max="497" width="11.375" style="2" customWidth="1"/>
    <col min="498" max="498" width="6.875" style="2" customWidth="1"/>
    <col min="499" max="499" width="16.375" style="2" customWidth="1"/>
    <col min="500" max="500" width="14.125" style="2" customWidth="1"/>
    <col min="501" max="501" width="5.375" style="2" customWidth="1"/>
    <col min="502" max="502" width="44.875" style="2" customWidth="1"/>
    <col min="503" max="503" width="7.25" style="2" customWidth="1"/>
    <col min="504" max="504" width="6.375" style="2" customWidth="1"/>
    <col min="505" max="505" width="11.875" style="2" customWidth="1"/>
    <col min="506" max="506" width="14.625" style="2" customWidth="1"/>
    <col min="507" max="507" width="14.375" style="2" customWidth="1"/>
    <col min="508" max="508" width="12.75" style="2" customWidth="1"/>
    <col min="509" max="509" width="13.875" style="2" customWidth="1"/>
    <col min="510" max="510" width="14.375" style="2" customWidth="1"/>
    <col min="511" max="511" width="12.75" style="2" customWidth="1"/>
    <col min="512" max="512" width="13.875" style="2" customWidth="1"/>
    <col min="513" max="513" width="14.375" style="2" customWidth="1"/>
    <col min="514" max="514" width="12.75" style="2" customWidth="1"/>
    <col min="515" max="517" width="7.375" style="2" customWidth="1"/>
    <col min="518" max="518" width="10.75" style="2" customWidth="1"/>
    <col min="519" max="751" width="9.125" style="2"/>
    <col min="752" max="752" width="6.625" style="2" customWidth="1"/>
    <col min="753" max="753" width="11.375" style="2" customWidth="1"/>
    <col min="754" max="754" width="6.875" style="2" customWidth="1"/>
    <col min="755" max="755" width="16.375" style="2" customWidth="1"/>
    <col min="756" max="756" width="14.125" style="2" customWidth="1"/>
    <col min="757" max="757" width="5.375" style="2" customWidth="1"/>
    <col min="758" max="758" width="44.875" style="2" customWidth="1"/>
    <col min="759" max="759" width="7.25" style="2" customWidth="1"/>
    <col min="760" max="760" width="6.375" style="2" customWidth="1"/>
    <col min="761" max="761" width="11.875" style="2" customWidth="1"/>
    <col min="762" max="762" width="14.625" style="2" customWidth="1"/>
    <col min="763" max="763" width="14.375" style="2" customWidth="1"/>
    <col min="764" max="764" width="12.75" style="2" customWidth="1"/>
    <col min="765" max="765" width="13.875" style="2" customWidth="1"/>
    <col min="766" max="766" width="14.375" style="2" customWidth="1"/>
    <col min="767" max="767" width="12.75" style="2" customWidth="1"/>
    <col min="768" max="768" width="13.875" style="2" customWidth="1"/>
    <col min="769" max="769" width="14.375" style="2" customWidth="1"/>
    <col min="770" max="770" width="12.75" style="2" customWidth="1"/>
    <col min="771" max="773" width="7.375" style="2" customWidth="1"/>
    <col min="774" max="774" width="10.75" style="2" customWidth="1"/>
    <col min="775" max="1007" width="9.125" style="2"/>
    <col min="1008" max="1008" width="6.625" style="2" customWidth="1"/>
    <col min="1009" max="1009" width="11.375" style="2" customWidth="1"/>
    <col min="1010" max="1010" width="6.875" style="2" customWidth="1"/>
    <col min="1011" max="1011" width="16.375" style="2" customWidth="1"/>
    <col min="1012" max="1012" width="14.125" style="2" customWidth="1"/>
    <col min="1013" max="1013" width="5.375" style="2" customWidth="1"/>
    <col min="1014" max="1014" width="44.875" style="2" customWidth="1"/>
    <col min="1015" max="1015" width="7.25" style="2" customWidth="1"/>
    <col min="1016" max="1016" width="6.375" style="2" customWidth="1"/>
    <col min="1017" max="1017" width="11.875" style="2" customWidth="1"/>
    <col min="1018" max="1018" width="14.625" style="2" customWidth="1"/>
    <col min="1019" max="1019" width="14.375" style="2" customWidth="1"/>
    <col min="1020" max="1020" width="12.75" style="2" customWidth="1"/>
    <col min="1021" max="1021" width="13.875" style="2" customWidth="1"/>
    <col min="1022" max="1022" width="14.375" style="2" customWidth="1"/>
    <col min="1023" max="1023" width="12.75" style="2" customWidth="1"/>
    <col min="1024" max="1024" width="13.875" style="2" customWidth="1"/>
    <col min="1025" max="1025" width="14.375" style="2" customWidth="1"/>
    <col min="1026" max="1026" width="12.75" style="2" customWidth="1"/>
    <col min="1027" max="1029" width="7.375" style="2" customWidth="1"/>
    <col min="1030" max="1030" width="10.75" style="2" customWidth="1"/>
    <col min="1031" max="1263" width="9.125" style="2"/>
    <col min="1264" max="1264" width="6.625" style="2" customWidth="1"/>
    <col min="1265" max="1265" width="11.375" style="2" customWidth="1"/>
    <col min="1266" max="1266" width="6.875" style="2" customWidth="1"/>
    <col min="1267" max="1267" width="16.375" style="2" customWidth="1"/>
    <col min="1268" max="1268" width="14.125" style="2" customWidth="1"/>
    <col min="1269" max="1269" width="5.375" style="2" customWidth="1"/>
    <col min="1270" max="1270" width="44.875" style="2" customWidth="1"/>
    <col min="1271" max="1271" width="7.25" style="2" customWidth="1"/>
    <col min="1272" max="1272" width="6.375" style="2" customWidth="1"/>
    <col min="1273" max="1273" width="11.875" style="2" customWidth="1"/>
    <col min="1274" max="1274" width="14.625" style="2" customWidth="1"/>
    <col min="1275" max="1275" width="14.375" style="2" customWidth="1"/>
    <col min="1276" max="1276" width="12.75" style="2" customWidth="1"/>
    <col min="1277" max="1277" width="13.875" style="2" customWidth="1"/>
    <col min="1278" max="1278" width="14.375" style="2" customWidth="1"/>
    <col min="1279" max="1279" width="12.75" style="2" customWidth="1"/>
    <col min="1280" max="1280" width="13.875" style="2" customWidth="1"/>
    <col min="1281" max="1281" width="14.375" style="2" customWidth="1"/>
    <col min="1282" max="1282" width="12.75" style="2" customWidth="1"/>
    <col min="1283" max="1285" width="7.375" style="2" customWidth="1"/>
    <col min="1286" max="1286" width="10.75" style="2" customWidth="1"/>
    <col min="1287" max="1519" width="9.125" style="2"/>
    <col min="1520" max="1520" width="6.625" style="2" customWidth="1"/>
    <col min="1521" max="1521" width="11.375" style="2" customWidth="1"/>
    <col min="1522" max="1522" width="6.875" style="2" customWidth="1"/>
    <col min="1523" max="1523" width="16.375" style="2" customWidth="1"/>
    <col min="1524" max="1524" width="14.125" style="2" customWidth="1"/>
    <col min="1525" max="1525" width="5.375" style="2" customWidth="1"/>
    <col min="1526" max="1526" width="44.875" style="2" customWidth="1"/>
    <col min="1527" max="1527" width="7.25" style="2" customWidth="1"/>
    <col min="1528" max="1528" width="6.375" style="2" customWidth="1"/>
    <col min="1529" max="1529" width="11.875" style="2" customWidth="1"/>
    <col min="1530" max="1530" width="14.625" style="2" customWidth="1"/>
    <col min="1531" max="1531" width="14.375" style="2" customWidth="1"/>
    <col min="1532" max="1532" width="12.75" style="2" customWidth="1"/>
    <col min="1533" max="1533" width="13.875" style="2" customWidth="1"/>
    <col min="1534" max="1534" width="14.375" style="2" customWidth="1"/>
    <col min="1535" max="1535" width="12.75" style="2" customWidth="1"/>
    <col min="1536" max="1536" width="13.875" style="2" customWidth="1"/>
    <col min="1537" max="1537" width="14.375" style="2" customWidth="1"/>
    <col min="1538" max="1538" width="12.75" style="2" customWidth="1"/>
    <col min="1539" max="1541" width="7.375" style="2" customWidth="1"/>
    <col min="1542" max="1542" width="10.75" style="2" customWidth="1"/>
    <col min="1543" max="1775" width="9.125" style="2"/>
    <col min="1776" max="1776" width="6.625" style="2" customWidth="1"/>
    <col min="1777" max="1777" width="11.375" style="2" customWidth="1"/>
    <col min="1778" max="1778" width="6.875" style="2" customWidth="1"/>
    <col min="1779" max="1779" width="16.375" style="2" customWidth="1"/>
    <col min="1780" max="1780" width="14.125" style="2" customWidth="1"/>
    <col min="1781" max="1781" width="5.375" style="2" customWidth="1"/>
    <col min="1782" max="1782" width="44.875" style="2" customWidth="1"/>
    <col min="1783" max="1783" width="7.25" style="2" customWidth="1"/>
    <col min="1784" max="1784" width="6.375" style="2" customWidth="1"/>
    <col min="1785" max="1785" width="11.875" style="2" customWidth="1"/>
    <col min="1786" max="1786" width="14.625" style="2" customWidth="1"/>
    <col min="1787" max="1787" width="14.375" style="2" customWidth="1"/>
    <col min="1788" max="1788" width="12.75" style="2" customWidth="1"/>
    <col min="1789" max="1789" width="13.875" style="2" customWidth="1"/>
    <col min="1790" max="1790" width="14.375" style="2" customWidth="1"/>
    <col min="1791" max="1791" width="12.75" style="2" customWidth="1"/>
    <col min="1792" max="1792" width="13.875" style="2" customWidth="1"/>
    <col min="1793" max="1793" width="14.375" style="2" customWidth="1"/>
    <col min="1794" max="1794" width="12.75" style="2" customWidth="1"/>
    <col min="1795" max="1797" width="7.375" style="2" customWidth="1"/>
    <col min="1798" max="1798" width="10.75" style="2" customWidth="1"/>
    <col min="1799" max="2031" width="9.125" style="2"/>
    <col min="2032" max="2032" width="6.625" style="2" customWidth="1"/>
    <col min="2033" max="2033" width="11.375" style="2" customWidth="1"/>
    <col min="2034" max="2034" width="6.875" style="2" customWidth="1"/>
    <col min="2035" max="2035" width="16.375" style="2" customWidth="1"/>
    <col min="2036" max="2036" width="14.125" style="2" customWidth="1"/>
    <col min="2037" max="2037" width="5.375" style="2" customWidth="1"/>
    <col min="2038" max="2038" width="44.875" style="2" customWidth="1"/>
    <col min="2039" max="2039" width="7.25" style="2" customWidth="1"/>
    <col min="2040" max="2040" width="6.375" style="2" customWidth="1"/>
    <col min="2041" max="2041" width="11.875" style="2" customWidth="1"/>
    <col min="2042" max="2042" width="14.625" style="2" customWidth="1"/>
    <col min="2043" max="2043" width="14.375" style="2" customWidth="1"/>
    <col min="2044" max="2044" width="12.75" style="2" customWidth="1"/>
    <col min="2045" max="2045" width="13.875" style="2" customWidth="1"/>
    <col min="2046" max="2046" width="14.375" style="2" customWidth="1"/>
    <col min="2047" max="2047" width="12.75" style="2" customWidth="1"/>
    <col min="2048" max="2048" width="13.875" style="2" customWidth="1"/>
    <col min="2049" max="2049" width="14.375" style="2" customWidth="1"/>
    <col min="2050" max="2050" width="12.75" style="2" customWidth="1"/>
    <col min="2051" max="2053" width="7.375" style="2" customWidth="1"/>
    <col min="2054" max="2054" width="10.75" style="2" customWidth="1"/>
    <col min="2055" max="2287" width="9.125" style="2"/>
    <col min="2288" max="2288" width="6.625" style="2" customWidth="1"/>
    <col min="2289" max="2289" width="11.375" style="2" customWidth="1"/>
    <col min="2290" max="2290" width="6.875" style="2" customWidth="1"/>
    <col min="2291" max="2291" width="16.375" style="2" customWidth="1"/>
    <col min="2292" max="2292" width="14.125" style="2" customWidth="1"/>
    <col min="2293" max="2293" width="5.375" style="2" customWidth="1"/>
    <col min="2294" max="2294" width="44.875" style="2" customWidth="1"/>
    <col min="2295" max="2295" width="7.25" style="2" customWidth="1"/>
    <col min="2296" max="2296" width="6.375" style="2" customWidth="1"/>
    <col min="2297" max="2297" width="11.875" style="2" customWidth="1"/>
    <col min="2298" max="2298" width="14.625" style="2" customWidth="1"/>
    <col min="2299" max="2299" width="14.375" style="2" customWidth="1"/>
    <col min="2300" max="2300" width="12.75" style="2" customWidth="1"/>
    <col min="2301" max="2301" width="13.875" style="2" customWidth="1"/>
    <col min="2302" max="2302" width="14.375" style="2" customWidth="1"/>
    <col min="2303" max="2303" width="12.75" style="2" customWidth="1"/>
    <col min="2304" max="2304" width="13.875" style="2" customWidth="1"/>
    <col min="2305" max="2305" width="14.375" style="2" customWidth="1"/>
    <col min="2306" max="2306" width="12.75" style="2" customWidth="1"/>
    <col min="2307" max="2309" width="7.375" style="2" customWidth="1"/>
    <col min="2310" max="2310" width="10.75" style="2" customWidth="1"/>
    <col min="2311" max="2543" width="9.125" style="2"/>
    <col min="2544" max="2544" width="6.625" style="2" customWidth="1"/>
    <col min="2545" max="2545" width="11.375" style="2" customWidth="1"/>
    <col min="2546" max="2546" width="6.875" style="2" customWidth="1"/>
    <col min="2547" max="2547" width="16.375" style="2" customWidth="1"/>
    <col min="2548" max="2548" width="14.125" style="2" customWidth="1"/>
    <col min="2549" max="2549" width="5.375" style="2" customWidth="1"/>
    <col min="2550" max="2550" width="44.875" style="2" customWidth="1"/>
    <col min="2551" max="2551" width="7.25" style="2" customWidth="1"/>
    <col min="2552" max="2552" width="6.375" style="2" customWidth="1"/>
    <col min="2553" max="2553" width="11.875" style="2" customWidth="1"/>
    <col min="2554" max="2554" width="14.625" style="2" customWidth="1"/>
    <col min="2555" max="2555" width="14.375" style="2" customWidth="1"/>
    <col min="2556" max="2556" width="12.75" style="2" customWidth="1"/>
    <col min="2557" max="2557" width="13.875" style="2" customWidth="1"/>
    <col min="2558" max="2558" width="14.375" style="2" customWidth="1"/>
    <col min="2559" max="2559" width="12.75" style="2" customWidth="1"/>
    <col min="2560" max="2560" width="13.875" style="2" customWidth="1"/>
    <col min="2561" max="2561" width="14.375" style="2" customWidth="1"/>
    <col min="2562" max="2562" width="12.75" style="2" customWidth="1"/>
    <col min="2563" max="2565" width="7.375" style="2" customWidth="1"/>
    <col min="2566" max="2566" width="10.75" style="2" customWidth="1"/>
    <col min="2567" max="2799" width="9.125" style="2"/>
    <col min="2800" max="2800" width="6.625" style="2" customWidth="1"/>
    <col min="2801" max="2801" width="11.375" style="2" customWidth="1"/>
    <col min="2802" max="2802" width="6.875" style="2" customWidth="1"/>
    <col min="2803" max="2803" width="16.375" style="2" customWidth="1"/>
    <col min="2804" max="2804" width="14.125" style="2" customWidth="1"/>
    <col min="2805" max="2805" width="5.375" style="2" customWidth="1"/>
    <col min="2806" max="2806" width="44.875" style="2" customWidth="1"/>
    <col min="2807" max="2807" width="7.25" style="2" customWidth="1"/>
    <col min="2808" max="2808" width="6.375" style="2" customWidth="1"/>
    <col min="2809" max="2809" width="11.875" style="2" customWidth="1"/>
    <col min="2810" max="2810" width="14.625" style="2" customWidth="1"/>
    <col min="2811" max="2811" width="14.375" style="2" customWidth="1"/>
    <col min="2812" max="2812" width="12.75" style="2" customWidth="1"/>
    <col min="2813" max="2813" width="13.875" style="2" customWidth="1"/>
    <col min="2814" max="2814" width="14.375" style="2" customWidth="1"/>
    <col min="2815" max="2815" width="12.75" style="2" customWidth="1"/>
    <col min="2816" max="2816" width="13.875" style="2" customWidth="1"/>
    <col min="2817" max="2817" width="14.375" style="2" customWidth="1"/>
    <col min="2818" max="2818" width="12.75" style="2" customWidth="1"/>
    <col min="2819" max="2821" width="7.375" style="2" customWidth="1"/>
    <col min="2822" max="2822" width="10.75" style="2" customWidth="1"/>
    <col min="2823" max="3055" width="9.125" style="2"/>
    <col min="3056" max="3056" width="6.625" style="2" customWidth="1"/>
    <col min="3057" max="3057" width="11.375" style="2" customWidth="1"/>
    <col min="3058" max="3058" width="6.875" style="2" customWidth="1"/>
    <col min="3059" max="3059" width="16.375" style="2" customWidth="1"/>
    <col min="3060" max="3060" width="14.125" style="2" customWidth="1"/>
    <col min="3061" max="3061" width="5.375" style="2" customWidth="1"/>
    <col min="3062" max="3062" width="44.875" style="2" customWidth="1"/>
    <col min="3063" max="3063" width="7.25" style="2" customWidth="1"/>
    <col min="3064" max="3064" width="6.375" style="2" customWidth="1"/>
    <col min="3065" max="3065" width="11.875" style="2" customWidth="1"/>
    <col min="3066" max="3066" width="14.625" style="2" customWidth="1"/>
    <col min="3067" max="3067" width="14.375" style="2" customWidth="1"/>
    <col min="3068" max="3068" width="12.75" style="2" customWidth="1"/>
    <col min="3069" max="3069" width="13.875" style="2" customWidth="1"/>
    <col min="3070" max="3070" width="14.375" style="2" customWidth="1"/>
    <col min="3071" max="3071" width="12.75" style="2" customWidth="1"/>
    <col min="3072" max="3072" width="13.875" style="2" customWidth="1"/>
    <col min="3073" max="3073" width="14.375" style="2" customWidth="1"/>
    <col min="3074" max="3074" width="12.75" style="2" customWidth="1"/>
    <col min="3075" max="3077" width="7.375" style="2" customWidth="1"/>
    <col min="3078" max="3078" width="10.75" style="2" customWidth="1"/>
    <col min="3079" max="3311" width="9.125" style="2"/>
    <col min="3312" max="3312" width="6.625" style="2" customWidth="1"/>
    <col min="3313" max="3313" width="11.375" style="2" customWidth="1"/>
    <col min="3314" max="3314" width="6.875" style="2" customWidth="1"/>
    <col min="3315" max="3315" width="16.375" style="2" customWidth="1"/>
    <col min="3316" max="3316" width="14.125" style="2" customWidth="1"/>
    <col min="3317" max="3317" width="5.375" style="2" customWidth="1"/>
    <col min="3318" max="3318" width="44.875" style="2" customWidth="1"/>
    <col min="3319" max="3319" width="7.25" style="2" customWidth="1"/>
    <col min="3320" max="3320" width="6.375" style="2" customWidth="1"/>
    <col min="3321" max="3321" width="11.875" style="2" customWidth="1"/>
    <col min="3322" max="3322" width="14.625" style="2" customWidth="1"/>
    <col min="3323" max="3323" width="14.375" style="2" customWidth="1"/>
    <col min="3324" max="3324" width="12.75" style="2" customWidth="1"/>
    <col min="3325" max="3325" width="13.875" style="2" customWidth="1"/>
    <col min="3326" max="3326" width="14.375" style="2" customWidth="1"/>
    <col min="3327" max="3327" width="12.75" style="2" customWidth="1"/>
    <col min="3328" max="3328" width="13.875" style="2" customWidth="1"/>
    <col min="3329" max="3329" width="14.375" style="2" customWidth="1"/>
    <col min="3330" max="3330" width="12.75" style="2" customWidth="1"/>
    <col min="3331" max="3333" width="7.375" style="2" customWidth="1"/>
    <col min="3334" max="3334" width="10.75" style="2" customWidth="1"/>
    <col min="3335" max="3567" width="9.125" style="2"/>
    <col min="3568" max="3568" width="6.625" style="2" customWidth="1"/>
    <col min="3569" max="3569" width="11.375" style="2" customWidth="1"/>
    <col min="3570" max="3570" width="6.875" style="2" customWidth="1"/>
    <col min="3571" max="3571" width="16.375" style="2" customWidth="1"/>
    <col min="3572" max="3572" width="14.125" style="2" customWidth="1"/>
    <col min="3573" max="3573" width="5.375" style="2" customWidth="1"/>
    <col min="3574" max="3574" width="44.875" style="2" customWidth="1"/>
    <col min="3575" max="3575" width="7.25" style="2" customWidth="1"/>
    <col min="3576" max="3576" width="6.375" style="2" customWidth="1"/>
    <col min="3577" max="3577" width="11.875" style="2" customWidth="1"/>
    <col min="3578" max="3578" width="14.625" style="2" customWidth="1"/>
    <col min="3579" max="3579" width="14.375" style="2" customWidth="1"/>
    <col min="3580" max="3580" width="12.75" style="2" customWidth="1"/>
    <col min="3581" max="3581" width="13.875" style="2" customWidth="1"/>
    <col min="3582" max="3582" width="14.375" style="2" customWidth="1"/>
    <col min="3583" max="3583" width="12.75" style="2" customWidth="1"/>
    <col min="3584" max="3584" width="13.875" style="2" customWidth="1"/>
    <col min="3585" max="3585" width="14.375" style="2" customWidth="1"/>
    <col min="3586" max="3586" width="12.75" style="2" customWidth="1"/>
    <col min="3587" max="3589" width="7.375" style="2" customWidth="1"/>
    <col min="3590" max="3590" width="10.75" style="2" customWidth="1"/>
    <col min="3591" max="3823" width="9.125" style="2"/>
    <col min="3824" max="3824" width="6.625" style="2" customWidth="1"/>
    <col min="3825" max="3825" width="11.375" style="2" customWidth="1"/>
    <col min="3826" max="3826" width="6.875" style="2" customWidth="1"/>
    <col min="3827" max="3827" width="16.375" style="2" customWidth="1"/>
    <col min="3828" max="3828" width="14.125" style="2" customWidth="1"/>
    <col min="3829" max="3829" width="5.375" style="2" customWidth="1"/>
    <col min="3830" max="3830" width="44.875" style="2" customWidth="1"/>
    <col min="3831" max="3831" width="7.25" style="2" customWidth="1"/>
    <col min="3832" max="3832" width="6.375" style="2" customWidth="1"/>
    <col min="3833" max="3833" width="11.875" style="2" customWidth="1"/>
    <col min="3834" max="3834" width="14.625" style="2" customWidth="1"/>
    <col min="3835" max="3835" width="14.375" style="2" customWidth="1"/>
    <col min="3836" max="3836" width="12.75" style="2" customWidth="1"/>
    <col min="3837" max="3837" width="13.875" style="2" customWidth="1"/>
    <col min="3838" max="3838" width="14.375" style="2" customWidth="1"/>
    <col min="3839" max="3839" width="12.75" style="2" customWidth="1"/>
    <col min="3840" max="3840" width="13.875" style="2" customWidth="1"/>
    <col min="3841" max="3841" width="14.375" style="2" customWidth="1"/>
    <col min="3842" max="3842" width="12.75" style="2" customWidth="1"/>
    <col min="3843" max="3845" width="7.375" style="2" customWidth="1"/>
    <col min="3846" max="3846" width="10.75" style="2" customWidth="1"/>
    <col min="3847" max="4079" width="9.125" style="2"/>
    <col min="4080" max="4080" width="6.625" style="2" customWidth="1"/>
    <col min="4081" max="4081" width="11.375" style="2" customWidth="1"/>
    <col min="4082" max="4082" width="6.875" style="2" customWidth="1"/>
    <col min="4083" max="4083" width="16.375" style="2" customWidth="1"/>
    <col min="4084" max="4084" width="14.125" style="2" customWidth="1"/>
    <col min="4085" max="4085" width="5.375" style="2" customWidth="1"/>
    <col min="4086" max="4086" width="44.875" style="2" customWidth="1"/>
    <col min="4087" max="4087" width="7.25" style="2" customWidth="1"/>
    <col min="4088" max="4088" width="6.375" style="2" customWidth="1"/>
    <col min="4089" max="4089" width="11.875" style="2" customWidth="1"/>
    <col min="4090" max="4090" width="14.625" style="2" customWidth="1"/>
    <col min="4091" max="4091" width="14.375" style="2" customWidth="1"/>
    <col min="4092" max="4092" width="12.75" style="2" customWidth="1"/>
    <col min="4093" max="4093" width="13.875" style="2" customWidth="1"/>
    <col min="4094" max="4094" width="14.375" style="2" customWidth="1"/>
    <col min="4095" max="4095" width="12.75" style="2" customWidth="1"/>
    <col min="4096" max="4096" width="13.875" style="2" customWidth="1"/>
    <col min="4097" max="4097" width="14.375" style="2" customWidth="1"/>
    <col min="4098" max="4098" width="12.75" style="2" customWidth="1"/>
    <col min="4099" max="4101" width="7.375" style="2" customWidth="1"/>
    <col min="4102" max="4102" width="10.75" style="2" customWidth="1"/>
    <col min="4103" max="4335" width="9.125" style="2"/>
    <col min="4336" max="4336" width="6.625" style="2" customWidth="1"/>
    <col min="4337" max="4337" width="11.375" style="2" customWidth="1"/>
    <col min="4338" max="4338" width="6.875" style="2" customWidth="1"/>
    <col min="4339" max="4339" width="16.375" style="2" customWidth="1"/>
    <col min="4340" max="4340" width="14.125" style="2" customWidth="1"/>
    <col min="4341" max="4341" width="5.375" style="2" customWidth="1"/>
    <col min="4342" max="4342" width="44.875" style="2" customWidth="1"/>
    <col min="4343" max="4343" width="7.25" style="2" customWidth="1"/>
    <col min="4344" max="4344" width="6.375" style="2" customWidth="1"/>
    <col min="4345" max="4345" width="11.875" style="2" customWidth="1"/>
    <col min="4346" max="4346" width="14.625" style="2" customWidth="1"/>
    <col min="4347" max="4347" width="14.375" style="2" customWidth="1"/>
    <col min="4348" max="4348" width="12.75" style="2" customWidth="1"/>
    <col min="4349" max="4349" width="13.875" style="2" customWidth="1"/>
    <col min="4350" max="4350" width="14.375" style="2" customWidth="1"/>
    <col min="4351" max="4351" width="12.75" style="2" customWidth="1"/>
    <col min="4352" max="4352" width="13.875" style="2" customWidth="1"/>
    <col min="4353" max="4353" width="14.375" style="2" customWidth="1"/>
    <col min="4354" max="4354" width="12.75" style="2" customWidth="1"/>
    <col min="4355" max="4357" width="7.375" style="2" customWidth="1"/>
    <col min="4358" max="4358" width="10.75" style="2" customWidth="1"/>
    <col min="4359" max="4591" width="9.125" style="2"/>
    <col min="4592" max="4592" width="6.625" style="2" customWidth="1"/>
    <col min="4593" max="4593" width="11.375" style="2" customWidth="1"/>
    <col min="4594" max="4594" width="6.875" style="2" customWidth="1"/>
    <col min="4595" max="4595" width="16.375" style="2" customWidth="1"/>
    <col min="4596" max="4596" width="14.125" style="2" customWidth="1"/>
    <col min="4597" max="4597" width="5.375" style="2" customWidth="1"/>
    <col min="4598" max="4598" width="44.875" style="2" customWidth="1"/>
    <col min="4599" max="4599" width="7.25" style="2" customWidth="1"/>
    <col min="4600" max="4600" width="6.375" style="2" customWidth="1"/>
    <col min="4601" max="4601" width="11.875" style="2" customWidth="1"/>
    <col min="4602" max="4602" width="14.625" style="2" customWidth="1"/>
    <col min="4603" max="4603" width="14.375" style="2" customWidth="1"/>
    <col min="4604" max="4604" width="12.75" style="2" customWidth="1"/>
    <col min="4605" max="4605" width="13.875" style="2" customWidth="1"/>
    <col min="4606" max="4606" width="14.375" style="2" customWidth="1"/>
    <col min="4607" max="4607" width="12.75" style="2" customWidth="1"/>
    <col min="4608" max="4608" width="13.875" style="2" customWidth="1"/>
    <col min="4609" max="4609" width="14.375" style="2" customWidth="1"/>
    <col min="4610" max="4610" width="12.75" style="2" customWidth="1"/>
    <col min="4611" max="4613" width="7.375" style="2" customWidth="1"/>
    <col min="4614" max="4614" width="10.75" style="2" customWidth="1"/>
    <col min="4615" max="4847" width="9.125" style="2"/>
    <col min="4848" max="4848" width="6.625" style="2" customWidth="1"/>
    <col min="4849" max="4849" width="11.375" style="2" customWidth="1"/>
    <col min="4850" max="4850" width="6.875" style="2" customWidth="1"/>
    <col min="4851" max="4851" width="16.375" style="2" customWidth="1"/>
    <col min="4852" max="4852" width="14.125" style="2" customWidth="1"/>
    <col min="4853" max="4853" width="5.375" style="2" customWidth="1"/>
    <col min="4854" max="4854" width="44.875" style="2" customWidth="1"/>
    <col min="4855" max="4855" width="7.25" style="2" customWidth="1"/>
    <col min="4856" max="4856" width="6.375" style="2" customWidth="1"/>
    <col min="4857" max="4857" width="11.875" style="2" customWidth="1"/>
    <col min="4858" max="4858" width="14.625" style="2" customWidth="1"/>
    <col min="4859" max="4859" width="14.375" style="2" customWidth="1"/>
    <col min="4860" max="4860" width="12.75" style="2" customWidth="1"/>
    <col min="4861" max="4861" width="13.875" style="2" customWidth="1"/>
    <col min="4862" max="4862" width="14.375" style="2" customWidth="1"/>
    <col min="4863" max="4863" width="12.75" style="2" customWidth="1"/>
    <col min="4864" max="4864" width="13.875" style="2" customWidth="1"/>
    <col min="4865" max="4865" width="14.375" style="2" customWidth="1"/>
    <col min="4866" max="4866" width="12.75" style="2" customWidth="1"/>
    <col min="4867" max="4869" width="7.375" style="2" customWidth="1"/>
    <col min="4870" max="4870" width="10.75" style="2" customWidth="1"/>
    <col min="4871" max="5103" width="9.125" style="2"/>
    <col min="5104" max="5104" width="6.625" style="2" customWidth="1"/>
    <col min="5105" max="5105" width="11.375" style="2" customWidth="1"/>
    <col min="5106" max="5106" width="6.875" style="2" customWidth="1"/>
    <col min="5107" max="5107" width="16.375" style="2" customWidth="1"/>
    <col min="5108" max="5108" width="14.125" style="2" customWidth="1"/>
    <col min="5109" max="5109" width="5.375" style="2" customWidth="1"/>
    <col min="5110" max="5110" width="44.875" style="2" customWidth="1"/>
    <col min="5111" max="5111" width="7.25" style="2" customWidth="1"/>
    <col min="5112" max="5112" width="6.375" style="2" customWidth="1"/>
    <col min="5113" max="5113" width="11.875" style="2" customWidth="1"/>
    <col min="5114" max="5114" width="14.625" style="2" customWidth="1"/>
    <col min="5115" max="5115" width="14.375" style="2" customWidth="1"/>
    <col min="5116" max="5116" width="12.75" style="2" customWidth="1"/>
    <col min="5117" max="5117" width="13.875" style="2" customWidth="1"/>
    <col min="5118" max="5118" width="14.375" style="2" customWidth="1"/>
    <col min="5119" max="5119" width="12.75" style="2" customWidth="1"/>
    <col min="5120" max="5120" width="13.875" style="2" customWidth="1"/>
    <col min="5121" max="5121" width="14.375" style="2" customWidth="1"/>
    <col min="5122" max="5122" width="12.75" style="2" customWidth="1"/>
    <col min="5123" max="5125" width="7.375" style="2" customWidth="1"/>
    <col min="5126" max="5126" width="10.75" style="2" customWidth="1"/>
    <col min="5127" max="5359" width="9.125" style="2"/>
    <col min="5360" max="5360" width="6.625" style="2" customWidth="1"/>
    <col min="5361" max="5361" width="11.375" style="2" customWidth="1"/>
    <col min="5362" max="5362" width="6.875" style="2" customWidth="1"/>
    <col min="5363" max="5363" width="16.375" style="2" customWidth="1"/>
    <col min="5364" max="5364" width="14.125" style="2" customWidth="1"/>
    <col min="5365" max="5365" width="5.375" style="2" customWidth="1"/>
    <col min="5366" max="5366" width="44.875" style="2" customWidth="1"/>
    <col min="5367" max="5367" width="7.25" style="2" customWidth="1"/>
    <col min="5368" max="5368" width="6.375" style="2" customWidth="1"/>
    <col min="5369" max="5369" width="11.875" style="2" customWidth="1"/>
    <col min="5370" max="5370" width="14.625" style="2" customWidth="1"/>
    <col min="5371" max="5371" width="14.375" style="2" customWidth="1"/>
    <col min="5372" max="5372" width="12.75" style="2" customWidth="1"/>
    <col min="5373" max="5373" width="13.875" style="2" customWidth="1"/>
    <col min="5374" max="5374" width="14.375" style="2" customWidth="1"/>
    <col min="5375" max="5375" width="12.75" style="2" customWidth="1"/>
    <col min="5376" max="5376" width="13.875" style="2" customWidth="1"/>
    <col min="5377" max="5377" width="14.375" style="2" customWidth="1"/>
    <col min="5378" max="5378" width="12.75" style="2" customWidth="1"/>
    <col min="5379" max="5381" width="7.375" style="2" customWidth="1"/>
    <col min="5382" max="5382" width="10.75" style="2" customWidth="1"/>
    <col min="5383" max="5615" width="9.125" style="2"/>
    <col min="5616" max="5616" width="6.625" style="2" customWidth="1"/>
    <col min="5617" max="5617" width="11.375" style="2" customWidth="1"/>
    <col min="5618" max="5618" width="6.875" style="2" customWidth="1"/>
    <col min="5619" max="5619" width="16.375" style="2" customWidth="1"/>
    <col min="5620" max="5620" width="14.125" style="2" customWidth="1"/>
    <col min="5621" max="5621" width="5.375" style="2" customWidth="1"/>
    <col min="5622" max="5622" width="44.875" style="2" customWidth="1"/>
    <col min="5623" max="5623" width="7.25" style="2" customWidth="1"/>
    <col min="5624" max="5624" width="6.375" style="2" customWidth="1"/>
    <col min="5625" max="5625" width="11.875" style="2" customWidth="1"/>
    <col min="5626" max="5626" width="14.625" style="2" customWidth="1"/>
    <col min="5627" max="5627" width="14.375" style="2" customWidth="1"/>
    <col min="5628" max="5628" width="12.75" style="2" customWidth="1"/>
    <col min="5629" max="5629" width="13.875" style="2" customWidth="1"/>
    <col min="5630" max="5630" width="14.375" style="2" customWidth="1"/>
    <col min="5631" max="5631" width="12.75" style="2" customWidth="1"/>
    <col min="5632" max="5632" width="13.875" style="2" customWidth="1"/>
    <col min="5633" max="5633" width="14.375" style="2" customWidth="1"/>
    <col min="5634" max="5634" width="12.75" style="2" customWidth="1"/>
    <col min="5635" max="5637" width="7.375" style="2" customWidth="1"/>
    <col min="5638" max="5638" width="10.75" style="2" customWidth="1"/>
    <col min="5639" max="5871" width="9.125" style="2"/>
    <col min="5872" max="5872" width="6.625" style="2" customWidth="1"/>
    <col min="5873" max="5873" width="11.375" style="2" customWidth="1"/>
    <col min="5874" max="5874" width="6.875" style="2" customWidth="1"/>
    <col min="5875" max="5875" width="16.375" style="2" customWidth="1"/>
    <col min="5876" max="5876" width="14.125" style="2" customWidth="1"/>
    <col min="5877" max="5877" width="5.375" style="2" customWidth="1"/>
    <col min="5878" max="5878" width="44.875" style="2" customWidth="1"/>
    <col min="5879" max="5879" width="7.25" style="2" customWidth="1"/>
    <col min="5880" max="5880" width="6.375" style="2" customWidth="1"/>
    <col min="5881" max="5881" width="11.875" style="2" customWidth="1"/>
    <col min="5882" max="5882" width="14.625" style="2" customWidth="1"/>
    <col min="5883" max="5883" width="14.375" style="2" customWidth="1"/>
    <col min="5884" max="5884" width="12.75" style="2" customWidth="1"/>
    <col min="5885" max="5885" width="13.875" style="2" customWidth="1"/>
    <col min="5886" max="5886" width="14.375" style="2" customWidth="1"/>
    <col min="5887" max="5887" width="12.75" style="2" customWidth="1"/>
    <col min="5888" max="5888" width="13.875" style="2" customWidth="1"/>
    <col min="5889" max="5889" width="14.375" style="2" customWidth="1"/>
    <col min="5890" max="5890" width="12.75" style="2" customWidth="1"/>
    <col min="5891" max="5893" width="7.375" style="2" customWidth="1"/>
    <col min="5894" max="5894" width="10.75" style="2" customWidth="1"/>
    <col min="5895" max="6127" width="9.125" style="2"/>
    <col min="6128" max="6128" width="6.625" style="2" customWidth="1"/>
    <col min="6129" max="6129" width="11.375" style="2" customWidth="1"/>
    <col min="6130" max="6130" width="6.875" style="2" customWidth="1"/>
    <col min="6131" max="6131" width="16.375" style="2" customWidth="1"/>
    <col min="6132" max="6132" width="14.125" style="2" customWidth="1"/>
    <col min="6133" max="6133" width="5.375" style="2" customWidth="1"/>
    <col min="6134" max="6134" width="44.875" style="2" customWidth="1"/>
    <col min="6135" max="6135" width="7.25" style="2" customWidth="1"/>
    <col min="6136" max="6136" width="6.375" style="2" customWidth="1"/>
    <col min="6137" max="6137" width="11.875" style="2" customWidth="1"/>
    <col min="6138" max="6138" width="14.625" style="2" customWidth="1"/>
    <col min="6139" max="6139" width="14.375" style="2" customWidth="1"/>
    <col min="6140" max="6140" width="12.75" style="2" customWidth="1"/>
    <col min="6141" max="6141" width="13.875" style="2" customWidth="1"/>
    <col min="6142" max="6142" width="14.375" style="2" customWidth="1"/>
    <col min="6143" max="6143" width="12.75" style="2" customWidth="1"/>
    <col min="6144" max="6144" width="13.875" style="2" customWidth="1"/>
    <col min="6145" max="6145" width="14.375" style="2" customWidth="1"/>
    <col min="6146" max="6146" width="12.75" style="2" customWidth="1"/>
    <col min="6147" max="6149" width="7.375" style="2" customWidth="1"/>
    <col min="6150" max="6150" width="10.75" style="2" customWidth="1"/>
    <col min="6151" max="6383" width="9.125" style="2"/>
    <col min="6384" max="6384" width="6.625" style="2" customWidth="1"/>
    <col min="6385" max="6385" width="11.375" style="2" customWidth="1"/>
    <col min="6386" max="6386" width="6.875" style="2" customWidth="1"/>
    <col min="6387" max="6387" width="16.375" style="2" customWidth="1"/>
    <col min="6388" max="6388" width="14.125" style="2" customWidth="1"/>
    <col min="6389" max="6389" width="5.375" style="2" customWidth="1"/>
    <col min="6390" max="6390" width="44.875" style="2" customWidth="1"/>
    <col min="6391" max="6391" width="7.25" style="2" customWidth="1"/>
    <col min="6392" max="6392" width="6.375" style="2" customWidth="1"/>
    <col min="6393" max="6393" width="11.875" style="2" customWidth="1"/>
    <col min="6394" max="6394" width="14.625" style="2" customWidth="1"/>
    <col min="6395" max="6395" width="14.375" style="2" customWidth="1"/>
    <col min="6396" max="6396" width="12.75" style="2" customWidth="1"/>
    <col min="6397" max="6397" width="13.875" style="2" customWidth="1"/>
    <col min="6398" max="6398" width="14.375" style="2" customWidth="1"/>
    <col min="6399" max="6399" width="12.75" style="2" customWidth="1"/>
    <col min="6400" max="6400" width="13.875" style="2" customWidth="1"/>
    <col min="6401" max="6401" width="14.375" style="2" customWidth="1"/>
    <col min="6402" max="6402" width="12.75" style="2" customWidth="1"/>
    <col min="6403" max="6405" width="7.375" style="2" customWidth="1"/>
    <col min="6406" max="6406" width="10.75" style="2" customWidth="1"/>
    <col min="6407" max="6639" width="9.125" style="2"/>
    <col min="6640" max="6640" width="6.625" style="2" customWidth="1"/>
    <col min="6641" max="6641" width="11.375" style="2" customWidth="1"/>
    <col min="6642" max="6642" width="6.875" style="2" customWidth="1"/>
    <col min="6643" max="6643" width="16.375" style="2" customWidth="1"/>
    <col min="6644" max="6644" width="14.125" style="2" customWidth="1"/>
    <col min="6645" max="6645" width="5.375" style="2" customWidth="1"/>
    <col min="6646" max="6646" width="44.875" style="2" customWidth="1"/>
    <col min="6647" max="6647" width="7.25" style="2" customWidth="1"/>
    <col min="6648" max="6648" width="6.375" style="2" customWidth="1"/>
    <col min="6649" max="6649" width="11.875" style="2" customWidth="1"/>
    <col min="6650" max="6650" width="14.625" style="2" customWidth="1"/>
    <col min="6651" max="6651" width="14.375" style="2" customWidth="1"/>
    <col min="6652" max="6652" width="12.75" style="2" customWidth="1"/>
    <col min="6653" max="6653" width="13.875" style="2" customWidth="1"/>
    <col min="6654" max="6654" width="14.375" style="2" customWidth="1"/>
    <col min="6655" max="6655" width="12.75" style="2" customWidth="1"/>
    <col min="6656" max="6656" width="13.875" style="2" customWidth="1"/>
    <col min="6657" max="6657" width="14.375" style="2" customWidth="1"/>
    <col min="6658" max="6658" width="12.75" style="2" customWidth="1"/>
    <col min="6659" max="6661" width="7.375" style="2" customWidth="1"/>
    <col min="6662" max="6662" width="10.75" style="2" customWidth="1"/>
    <col min="6663" max="6895" width="9.125" style="2"/>
    <col min="6896" max="6896" width="6.625" style="2" customWidth="1"/>
    <col min="6897" max="6897" width="11.375" style="2" customWidth="1"/>
    <col min="6898" max="6898" width="6.875" style="2" customWidth="1"/>
    <col min="6899" max="6899" width="16.375" style="2" customWidth="1"/>
    <col min="6900" max="6900" width="14.125" style="2" customWidth="1"/>
    <col min="6901" max="6901" width="5.375" style="2" customWidth="1"/>
    <col min="6902" max="6902" width="44.875" style="2" customWidth="1"/>
    <col min="6903" max="6903" width="7.25" style="2" customWidth="1"/>
    <col min="6904" max="6904" width="6.375" style="2" customWidth="1"/>
    <col min="6905" max="6905" width="11.875" style="2" customWidth="1"/>
    <col min="6906" max="6906" width="14.625" style="2" customWidth="1"/>
    <col min="6907" max="6907" width="14.375" style="2" customWidth="1"/>
    <col min="6908" max="6908" width="12.75" style="2" customWidth="1"/>
    <col min="6909" max="6909" width="13.875" style="2" customWidth="1"/>
    <col min="6910" max="6910" width="14.375" style="2" customWidth="1"/>
    <col min="6911" max="6911" width="12.75" style="2" customWidth="1"/>
    <col min="6912" max="6912" width="13.875" style="2" customWidth="1"/>
    <col min="6913" max="6913" width="14.375" style="2" customWidth="1"/>
    <col min="6914" max="6914" width="12.75" style="2" customWidth="1"/>
    <col min="6915" max="6917" width="7.375" style="2" customWidth="1"/>
    <col min="6918" max="6918" width="10.75" style="2" customWidth="1"/>
    <col min="6919" max="7151" width="9.125" style="2"/>
    <col min="7152" max="7152" width="6.625" style="2" customWidth="1"/>
    <col min="7153" max="7153" width="11.375" style="2" customWidth="1"/>
    <col min="7154" max="7154" width="6.875" style="2" customWidth="1"/>
    <col min="7155" max="7155" width="16.375" style="2" customWidth="1"/>
    <col min="7156" max="7156" width="14.125" style="2" customWidth="1"/>
    <col min="7157" max="7157" width="5.375" style="2" customWidth="1"/>
    <col min="7158" max="7158" width="44.875" style="2" customWidth="1"/>
    <col min="7159" max="7159" width="7.25" style="2" customWidth="1"/>
    <col min="7160" max="7160" width="6.375" style="2" customWidth="1"/>
    <col min="7161" max="7161" width="11.875" style="2" customWidth="1"/>
    <col min="7162" max="7162" width="14.625" style="2" customWidth="1"/>
    <col min="7163" max="7163" width="14.375" style="2" customWidth="1"/>
    <col min="7164" max="7164" width="12.75" style="2" customWidth="1"/>
    <col min="7165" max="7165" width="13.875" style="2" customWidth="1"/>
    <col min="7166" max="7166" width="14.375" style="2" customWidth="1"/>
    <col min="7167" max="7167" width="12.75" style="2" customWidth="1"/>
    <col min="7168" max="7168" width="13.875" style="2" customWidth="1"/>
    <col min="7169" max="7169" width="14.375" style="2" customWidth="1"/>
    <col min="7170" max="7170" width="12.75" style="2" customWidth="1"/>
    <col min="7171" max="7173" width="7.375" style="2" customWidth="1"/>
    <col min="7174" max="7174" width="10.75" style="2" customWidth="1"/>
    <col min="7175" max="7407" width="9.125" style="2"/>
    <col min="7408" max="7408" width="6.625" style="2" customWidth="1"/>
    <col min="7409" max="7409" width="11.375" style="2" customWidth="1"/>
    <col min="7410" max="7410" width="6.875" style="2" customWidth="1"/>
    <col min="7411" max="7411" width="16.375" style="2" customWidth="1"/>
    <col min="7412" max="7412" width="14.125" style="2" customWidth="1"/>
    <col min="7413" max="7413" width="5.375" style="2" customWidth="1"/>
    <col min="7414" max="7414" width="44.875" style="2" customWidth="1"/>
    <col min="7415" max="7415" width="7.25" style="2" customWidth="1"/>
    <col min="7416" max="7416" width="6.375" style="2" customWidth="1"/>
    <col min="7417" max="7417" width="11.875" style="2" customWidth="1"/>
    <col min="7418" max="7418" width="14.625" style="2" customWidth="1"/>
    <col min="7419" max="7419" width="14.375" style="2" customWidth="1"/>
    <col min="7420" max="7420" width="12.75" style="2" customWidth="1"/>
    <col min="7421" max="7421" width="13.875" style="2" customWidth="1"/>
    <col min="7422" max="7422" width="14.375" style="2" customWidth="1"/>
    <col min="7423" max="7423" width="12.75" style="2" customWidth="1"/>
    <col min="7424" max="7424" width="13.875" style="2" customWidth="1"/>
    <col min="7425" max="7425" width="14.375" style="2" customWidth="1"/>
    <col min="7426" max="7426" width="12.75" style="2" customWidth="1"/>
    <col min="7427" max="7429" width="7.375" style="2" customWidth="1"/>
    <col min="7430" max="7430" width="10.75" style="2" customWidth="1"/>
    <col min="7431" max="7663" width="9.125" style="2"/>
    <col min="7664" max="7664" width="6.625" style="2" customWidth="1"/>
    <col min="7665" max="7665" width="11.375" style="2" customWidth="1"/>
    <col min="7666" max="7666" width="6.875" style="2" customWidth="1"/>
    <col min="7667" max="7667" width="16.375" style="2" customWidth="1"/>
    <col min="7668" max="7668" width="14.125" style="2" customWidth="1"/>
    <col min="7669" max="7669" width="5.375" style="2" customWidth="1"/>
    <col min="7670" max="7670" width="44.875" style="2" customWidth="1"/>
    <col min="7671" max="7671" width="7.25" style="2" customWidth="1"/>
    <col min="7672" max="7672" width="6.375" style="2" customWidth="1"/>
    <col min="7673" max="7673" width="11.875" style="2" customWidth="1"/>
    <col min="7674" max="7674" width="14.625" style="2" customWidth="1"/>
    <col min="7675" max="7675" width="14.375" style="2" customWidth="1"/>
    <col min="7676" max="7676" width="12.75" style="2" customWidth="1"/>
    <col min="7677" max="7677" width="13.875" style="2" customWidth="1"/>
    <col min="7678" max="7678" width="14.375" style="2" customWidth="1"/>
    <col min="7679" max="7679" width="12.75" style="2" customWidth="1"/>
    <col min="7680" max="7680" width="13.875" style="2" customWidth="1"/>
    <col min="7681" max="7681" width="14.375" style="2" customWidth="1"/>
    <col min="7682" max="7682" width="12.75" style="2" customWidth="1"/>
    <col min="7683" max="7685" width="7.375" style="2" customWidth="1"/>
    <col min="7686" max="7686" width="10.75" style="2" customWidth="1"/>
    <col min="7687" max="7919" width="9.125" style="2"/>
    <col min="7920" max="7920" width="6.625" style="2" customWidth="1"/>
    <col min="7921" max="7921" width="11.375" style="2" customWidth="1"/>
    <col min="7922" max="7922" width="6.875" style="2" customWidth="1"/>
    <col min="7923" max="7923" width="16.375" style="2" customWidth="1"/>
    <col min="7924" max="7924" width="14.125" style="2" customWidth="1"/>
    <col min="7925" max="7925" width="5.375" style="2" customWidth="1"/>
    <col min="7926" max="7926" width="44.875" style="2" customWidth="1"/>
    <col min="7927" max="7927" width="7.25" style="2" customWidth="1"/>
    <col min="7928" max="7928" width="6.375" style="2" customWidth="1"/>
    <col min="7929" max="7929" width="11.875" style="2" customWidth="1"/>
    <col min="7930" max="7930" width="14.625" style="2" customWidth="1"/>
    <col min="7931" max="7931" width="14.375" style="2" customWidth="1"/>
    <col min="7932" max="7932" width="12.75" style="2" customWidth="1"/>
    <col min="7933" max="7933" width="13.875" style="2" customWidth="1"/>
    <col min="7934" max="7934" width="14.375" style="2" customWidth="1"/>
    <col min="7935" max="7935" width="12.75" style="2" customWidth="1"/>
    <col min="7936" max="7936" width="13.875" style="2" customWidth="1"/>
    <col min="7937" max="7937" width="14.375" style="2" customWidth="1"/>
    <col min="7938" max="7938" width="12.75" style="2" customWidth="1"/>
    <col min="7939" max="7941" width="7.375" style="2" customWidth="1"/>
    <col min="7942" max="7942" width="10.75" style="2" customWidth="1"/>
    <col min="7943" max="8175" width="9.125" style="2"/>
    <col min="8176" max="8176" width="6.625" style="2" customWidth="1"/>
    <col min="8177" max="8177" width="11.375" style="2" customWidth="1"/>
    <col min="8178" max="8178" width="6.875" style="2" customWidth="1"/>
    <col min="8179" max="8179" width="16.375" style="2" customWidth="1"/>
    <col min="8180" max="8180" width="14.125" style="2" customWidth="1"/>
    <col min="8181" max="8181" width="5.375" style="2" customWidth="1"/>
    <col min="8182" max="8182" width="44.875" style="2" customWidth="1"/>
    <col min="8183" max="8183" width="7.25" style="2" customWidth="1"/>
    <col min="8184" max="8184" width="6.375" style="2" customWidth="1"/>
    <col min="8185" max="8185" width="11.875" style="2" customWidth="1"/>
    <col min="8186" max="8186" width="14.625" style="2" customWidth="1"/>
    <col min="8187" max="8187" width="14.375" style="2" customWidth="1"/>
    <col min="8188" max="8188" width="12.75" style="2" customWidth="1"/>
    <col min="8189" max="8189" width="13.875" style="2" customWidth="1"/>
    <col min="8190" max="8190" width="14.375" style="2" customWidth="1"/>
    <col min="8191" max="8191" width="12.75" style="2" customWidth="1"/>
    <col min="8192" max="8192" width="13.875" style="2" customWidth="1"/>
    <col min="8193" max="8193" width="14.375" style="2" customWidth="1"/>
    <col min="8194" max="8194" width="12.75" style="2" customWidth="1"/>
    <col min="8195" max="8197" width="7.375" style="2" customWidth="1"/>
    <col min="8198" max="8198" width="10.75" style="2" customWidth="1"/>
    <col min="8199" max="8431" width="9.125" style="2"/>
    <col min="8432" max="8432" width="6.625" style="2" customWidth="1"/>
    <col min="8433" max="8433" width="11.375" style="2" customWidth="1"/>
    <col min="8434" max="8434" width="6.875" style="2" customWidth="1"/>
    <col min="8435" max="8435" width="16.375" style="2" customWidth="1"/>
    <col min="8436" max="8436" width="14.125" style="2" customWidth="1"/>
    <col min="8437" max="8437" width="5.375" style="2" customWidth="1"/>
    <col min="8438" max="8438" width="44.875" style="2" customWidth="1"/>
    <col min="8439" max="8439" width="7.25" style="2" customWidth="1"/>
    <col min="8440" max="8440" width="6.375" style="2" customWidth="1"/>
    <col min="8441" max="8441" width="11.875" style="2" customWidth="1"/>
    <col min="8442" max="8442" width="14.625" style="2" customWidth="1"/>
    <col min="8443" max="8443" width="14.375" style="2" customWidth="1"/>
    <col min="8444" max="8444" width="12.75" style="2" customWidth="1"/>
    <col min="8445" max="8445" width="13.875" style="2" customWidth="1"/>
    <col min="8446" max="8446" width="14.375" style="2" customWidth="1"/>
    <col min="8447" max="8447" width="12.75" style="2" customWidth="1"/>
    <col min="8448" max="8448" width="13.875" style="2" customWidth="1"/>
    <col min="8449" max="8449" width="14.375" style="2" customWidth="1"/>
    <col min="8450" max="8450" width="12.75" style="2" customWidth="1"/>
    <col min="8451" max="8453" width="7.375" style="2" customWidth="1"/>
    <col min="8454" max="8454" width="10.75" style="2" customWidth="1"/>
    <col min="8455" max="8687" width="9.125" style="2"/>
    <col min="8688" max="8688" width="6.625" style="2" customWidth="1"/>
    <col min="8689" max="8689" width="11.375" style="2" customWidth="1"/>
    <col min="8690" max="8690" width="6.875" style="2" customWidth="1"/>
    <col min="8691" max="8691" width="16.375" style="2" customWidth="1"/>
    <col min="8692" max="8692" width="14.125" style="2" customWidth="1"/>
    <col min="8693" max="8693" width="5.375" style="2" customWidth="1"/>
    <col min="8694" max="8694" width="44.875" style="2" customWidth="1"/>
    <col min="8695" max="8695" width="7.25" style="2" customWidth="1"/>
    <col min="8696" max="8696" width="6.375" style="2" customWidth="1"/>
    <col min="8697" max="8697" width="11.875" style="2" customWidth="1"/>
    <col min="8698" max="8698" width="14.625" style="2" customWidth="1"/>
    <col min="8699" max="8699" width="14.375" style="2" customWidth="1"/>
    <col min="8700" max="8700" width="12.75" style="2" customWidth="1"/>
    <col min="8701" max="8701" width="13.875" style="2" customWidth="1"/>
    <col min="8702" max="8702" width="14.375" style="2" customWidth="1"/>
    <col min="8703" max="8703" width="12.75" style="2" customWidth="1"/>
    <col min="8704" max="8704" width="13.875" style="2" customWidth="1"/>
    <col min="8705" max="8705" width="14.375" style="2" customWidth="1"/>
    <col min="8706" max="8706" width="12.75" style="2" customWidth="1"/>
    <col min="8707" max="8709" width="7.375" style="2" customWidth="1"/>
    <col min="8710" max="8710" width="10.75" style="2" customWidth="1"/>
    <col min="8711" max="8943" width="9.125" style="2"/>
    <col min="8944" max="8944" width="6.625" style="2" customWidth="1"/>
    <col min="8945" max="8945" width="11.375" style="2" customWidth="1"/>
    <col min="8946" max="8946" width="6.875" style="2" customWidth="1"/>
    <col min="8947" max="8947" width="16.375" style="2" customWidth="1"/>
    <col min="8948" max="8948" width="14.125" style="2" customWidth="1"/>
    <col min="8949" max="8949" width="5.375" style="2" customWidth="1"/>
    <col min="8950" max="8950" width="44.875" style="2" customWidth="1"/>
    <col min="8951" max="8951" width="7.25" style="2" customWidth="1"/>
    <col min="8952" max="8952" width="6.375" style="2" customWidth="1"/>
    <col min="8953" max="8953" width="11.875" style="2" customWidth="1"/>
    <col min="8954" max="8954" width="14.625" style="2" customWidth="1"/>
    <col min="8955" max="8955" width="14.375" style="2" customWidth="1"/>
    <col min="8956" max="8956" width="12.75" style="2" customWidth="1"/>
    <col min="8957" max="8957" width="13.875" style="2" customWidth="1"/>
    <col min="8958" max="8958" width="14.375" style="2" customWidth="1"/>
    <col min="8959" max="8959" width="12.75" style="2" customWidth="1"/>
    <col min="8960" max="8960" width="13.875" style="2" customWidth="1"/>
    <col min="8961" max="8961" width="14.375" style="2" customWidth="1"/>
    <col min="8962" max="8962" width="12.75" style="2" customWidth="1"/>
    <col min="8963" max="8965" width="7.375" style="2" customWidth="1"/>
    <col min="8966" max="8966" width="10.75" style="2" customWidth="1"/>
    <col min="8967" max="9199" width="9.125" style="2"/>
    <col min="9200" max="9200" width="6.625" style="2" customWidth="1"/>
    <col min="9201" max="9201" width="11.375" style="2" customWidth="1"/>
    <col min="9202" max="9202" width="6.875" style="2" customWidth="1"/>
    <col min="9203" max="9203" width="16.375" style="2" customWidth="1"/>
    <col min="9204" max="9204" width="14.125" style="2" customWidth="1"/>
    <col min="9205" max="9205" width="5.375" style="2" customWidth="1"/>
    <col min="9206" max="9206" width="44.875" style="2" customWidth="1"/>
    <col min="9207" max="9207" width="7.25" style="2" customWidth="1"/>
    <col min="9208" max="9208" width="6.375" style="2" customWidth="1"/>
    <col min="9209" max="9209" width="11.875" style="2" customWidth="1"/>
    <col min="9210" max="9210" width="14.625" style="2" customWidth="1"/>
    <col min="9211" max="9211" width="14.375" style="2" customWidth="1"/>
    <col min="9212" max="9212" width="12.75" style="2" customWidth="1"/>
    <col min="9213" max="9213" width="13.875" style="2" customWidth="1"/>
    <col min="9214" max="9214" width="14.375" style="2" customWidth="1"/>
    <col min="9215" max="9215" width="12.75" style="2" customWidth="1"/>
    <col min="9216" max="9216" width="13.875" style="2" customWidth="1"/>
    <col min="9217" max="9217" width="14.375" style="2" customWidth="1"/>
    <col min="9218" max="9218" width="12.75" style="2" customWidth="1"/>
    <col min="9219" max="9221" width="7.375" style="2" customWidth="1"/>
    <col min="9222" max="9222" width="10.75" style="2" customWidth="1"/>
    <col min="9223" max="9455" width="9.125" style="2"/>
    <col min="9456" max="9456" width="6.625" style="2" customWidth="1"/>
    <col min="9457" max="9457" width="11.375" style="2" customWidth="1"/>
    <col min="9458" max="9458" width="6.875" style="2" customWidth="1"/>
    <col min="9459" max="9459" width="16.375" style="2" customWidth="1"/>
    <col min="9460" max="9460" width="14.125" style="2" customWidth="1"/>
    <col min="9461" max="9461" width="5.375" style="2" customWidth="1"/>
    <col min="9462" max="9462" width="44.875" style="2" customWidth="1"/>
    <col min="9463" max="9463" width="7.25" style="2" customWidth="1"/>
    <col min="9464" max="9464" width="6.375" style="2" customWidth="1"/>
    <col min="9465" max="9465" width="11.875" style="2" customWidth="1"/>
    <col min="9466" max="9466" width="14.625" style="2" customWidth="1"/>
    <col min="9467" max="9467" width="14.375" style="2" customWidth="1"/>
    <col min="9468" max="9468" width="12.75" style="2" customWidth="1"/>
    <col min="9469" max="9469" width="13.875" style="2" customWidth="1"/>
    <col min="9470" max="9470" width="14.375" style="2" customWidth="1"/>
    <col min="9471" max="9471" width="12.75" style="2" customWidth="1"/>
    <col min="9472" max="9472" width="13.875" style="2" customWidth="1"/>
    <col min="9473" max="9473" width="14.375" style="2" customWidth="1"/>
    <col min="9474" max="9474" width="12.75" style="2" customWidth="1"/>
    <col min="9475" max="9477" width="7.375" style="2" customWidth="1"/>
    <col min="9478" max="9478" width="10.75" style="2" customWidth="1"/>
    <col min="9479" max="9711" width="9.125" style="2"/>
    <col min="9712" max="9712" width="6.625" style="2" customWidth="1"/>
    <col min="9713" max="9713" width="11.375" style="2" customWidth="1"/>
    <col min="9714" max="9714" width="6.875" style="2" customWidth="1"/>
    <col min="9715" max="9715" width="16.375" style="2" customWidth="1"/>
    <col min="9716" max="9716" width="14.125" style="2" customWidth="1"/>
    <col min="9717" max="9717" width="5.375" style="2" customWidth="1"/>
    <col min="9718" max="9718" width="44.875" style="2" customWidth="1"/>
    <col min="9719" max="9719" width="7.25" style="2" customWidth="1"/>
    <col min="9720" max="9720" width="6.375" style="2" customWidth="1"/>
    <col min="9721" max="9721" width="11.875" style="2" customWidth="1"/>
    <col min="9722" max="9722" width="14.625" style="2" customWidth="1"/>
    <col min="9723" max="9723" width="14.375" style="2" customWidth="1"/>
    <col min="9724" max="9724" width="12.75" style="2" customWidth="1"/>
    <col min="9725" max="9725" width="13.875" style="2" customWidth="1"/>
    <col min="9726" max="9726" width="14.375" style="2" customWidth="1"/>
    <col min="9727" max="9727" width="12.75" style="2" customWidth="1"/>
    <col min="9728" max="9728" width="13.875" style="2" customWidth="1"/>
    <col min="9729" max="9729" width="14.375" style="2" customWidth="1"/>
    <col min="9730" max="9730" width="12.75" style="2" customWidth="1"/>
    <col min="9731" max="9733" width="7.375" style="2" customWidth="1"/>
    <col min="9734" max="9734" width="10.75" style="2" customWidth="1"/>
    <col min="9735" max="9967" width="9.125" style="2"/>
    <col min="9968" max="9968" width="6.625" style="2" customWidth="1"/>
    <col min="9969" max="9969" width="11.375" style="2" customWidth="1"/>
    <col min="9970" max="9970" width="6.875" style="2" customWidth="1"/>
    <col min="9971" max="9971" width="16.375" style="2" customWidth="1"/>
    <col min="9972" max="9972" width="14.125" style="2" customWidth="1"/>
    <col min="9973" max="9973" width="5.375" style="2" customWidth="1"/>
    <col min="9974" max="9974" width="44.875" style="2" customWidth="1"/>
    <col min="9975" max="9975" width="7.25" style="2" customWidth="1"/>
    <col min="9976" max="9976" width="6.375" style="2" customWidth="1"/>
    <col min="9977" max="9977" width="11.875" style="2" customWidth="1"/>
    <col min="9978" max="9978" width="14.625" style="2" customWidth="1"/>
    <col min="9979" max="9979" width="14.375" style="2" customWidth="1"/>
    <col min="9980" max="9980" width="12.75" style="2" customWidth="1"/>
    <col min="9981" max="9981" width="13.875" style="2" customWidth="1"/>
    <col min="9982" max="9982" width="14.375" style="2" customWidth="1"/>
    <col min="9983" max="9983" width="12.75" style="2" customWidth="1"/>
    <col min="9984" max="9984" width="13.875" style="2" customWidth="1"/>
    <col min="9985" max="9985" width="14.375" style="2" customWidth="1"/>
    <col min="9986" max="9986" width="12.75" style="2" customWidth="1"/>
    <col min="9987" max="9989" width="7.375" style="2" customWidth="1"/>
    <col min="9990" max="9990" width="10.75" style="2" customWidth="1"/>
    <col min="9991" max="10223" width="9.125" style="2"/>
    <col min="10224" max="10224" width="6.625" style="2" customWidth="1"/>
    <col min="10225" max="10225" width="11.375" style="2" customWidth="1"/>
    <col min="10226" max="10226" width="6.875" style="2" customWidth="1"/>
    <col min="10227" max="10227" width="16.375" style="2" customWidth="1"/>
    <col min="10228" max="10228" width="14.125" style="2" customWidth="1"/>
    <col min="10229" max="10229" width="5.375" style="2" customWidth="1"/>
    <col min="10230" max="10230" width="44.875" style="2" customWidth="1"/>
    <col min="10231" max="10231" width="7.25" style="2" customWidth="1"/>
    <col min="10232" max="10232" width="6.375" style="2" customWidth="1"/>
    <col min="10233" max="10233" width="11.875" style="2" customWidth="1"/>
    <col min="10234" max="10234" width="14.625" style="2" customWidth="1"/>
    <col min="10235" max="10235" width="14.375" style="2" customWidth="1"/>
    <col min="10236" max="10236" width="12.75" style="2" customWidth="1"/>
    <col min="10237" max="10237" width="13.875" style="2" customWidth="1"/>
    <col min="10238" max="10238" width="14.375" style="2" customWidth="1"/>
    <col min="10239" max="10239" width="12.75" style="2" customWidth="1"/>
    <col min="10240" max="10240" width="13.875" style="2" customWidth="1"/>
    <col min="10241" max="10241" width="14.375" style="2" customWidth="1"/>
    <col min="10242" max="10242" width="12.75" style="2" customWidth="1"/>
    <col min="10243" max="10245" width="7.375" style="2" customWidth="1"/>
    <col min="10246" max="10246" width="10.75" style="2" customWidth="1"/>
    <col min="10247" max="10479" width="9.125" style="2"/>
    <col min="10480" max="10480" width="6.625" style="2" customWidth="1"/>
    <col min="10481" max="10481" width="11.375" style="2" customWidth="1"/>
    <col min="10482" max="10482" width="6.875" style="2" customWidth="1"/>
    <col min="10483" max="10483" width="16.375" style="2" customWidth="1"/>
    <col min="10484" max="10484" width="14.125" style="2" customWidth="1"/>
    <col min="10485" max="10485" width="5.375" style="2" customWidth="1"/>
    <col min="10486" max="10486" width="44.875" style="2" customWidth="1"/>
    <col min="10487" max="10487" width="7.25" style="2" customWidth="1"/>
    <col min="10488" max="10488" width="6.375" style="2" customWidth="1"/>
    <col min="10489" max="10489" width="11.875" style="2" customWidth="1"/>
    <col min="10490" max="10490" width="14.625" style="2" customWidth="1"/>
    <col min="10491" max="10491" width="14.375" style="2" customWidth="1"/>
    <col min="10492" max="10492" width="12.75" style="2" customWidth="1"/>
    <col min="10493" max="10493" width="13.875" style="2" customWidth="1"/>
    <col min="10494" max="10494" width="14.375" style="2" customWidth="1"/>
    <col min="10495" max="10495" width="12.75" style="2" customWidth="1"/>
    <col min="10496" max="10496" width="13.875" style="2" customWidth="1"/>
    <col min="10497" max="10497" width="14.375" style="2" customWidth="1"/>
    <col min="10498" max="10498" width="12.75" style="2" customWidth="1"/>
    <col min="10499" max="10501" width="7.375" style="2" customWidth="1"/>
    <col min="10502" max="10502" width="10.75" style="2" customWidth="1"/>
    <col min="10503" max="10735" width="9.125" style="2"/>
    <col min="10736" max="10736" width="6.625" style="2" customWidth="1"/>
    <col min="10737" max="10737" width="11.375" style="2" customWidth="1"/>
    <col min="10738" max="10738" width="6.875" style="2" customWidth="1"/>
    <col min="10739" max="10739" width="16.375" style="2" customWidth="1"/>
    <col min="10740" max="10740" width="14.125" style="2" customWidth="1"/>
    <col min="10741" max="10741" width="5.375" style="2" customWidth="1"/>
    <col min="10742" max="10742" width="44.875" style="2" customWidth="1"/>
    <col min="10743" max="10743" width="7.25" style="2" customWidth="1"/>
    <col min="10744" max="10744" width="6.375" style="2" customWidth="1"/>
    <col min="10745" max="10745" width="11.875" style="2" customWidth="1"/>
    <col min="10746" max="10746" width="14.625" style="2" customWidth="1"/>
    <col min="10747" max="10747" width="14.375" style="2" customWidth="1"/>
    <col min="10748" max="10748" width="12.75" style="2" customWidth="1"/>
    <col min="10749" max="10749" width="13.875" style="2" customWidth="1"/>
    <col min="10750" max="10750" width="14.375" style="2" customWidth="1"/>
    <col min="10751" max="10751" width="12.75" style="2" customWidth="1"/>
    <col min="10752" max="10752" width="13.875" style="2" customWidth="1"/>
    <col min="10753" max="10753" width="14.375" style="2" customWidth="1"/>
    <col min="10754" max="10754" width="12.75" style="2" customWidth="1"/>
    <col min="10755" max="10757" width="7.375" style="2" customWidth="1"/>
    <col min="10758" max="10758" width="10.75" style="2" customWidth="1"/>
    <col min="10759" max="10991" width="9.125" style="2"/>
    <col min="10992" max="10992" width="6.625" style="2" customWidth="1"/>
    <col min="10993" max="10993" width="11.375" style="2" customWidth="1"/>
    <col min="10994" max="10994" width="6.875" style="2" customWidth="1"/>
    <col min="10995" max="10995" width="16.375" style="2" customWidth="1"/>
    <col min="10996" max="10996" width="14.125" style="2" customWidth="1"/>
    <col min="10997" max="10997" width="5.375" style="2" customWidth="1"/>
    <col min="10998" max="10998" width="44.875" style="2" customWidth="1"/>
    <col min="10999" max="10999" width="7.25" style="2" customWidth="1"/>
    <col min="11000" max="11000" width="6.375" style="2" customWidth="1"/>
    <col min="11001" max="11001" width="11.875" style="2" customWidth="1"/>
    <col min="11002" max="11002" width="14.625" style="2" customWidth="1"/>
    <col min="11003" max="11003" width="14.375" style="2" customWidth="1"/>
    <col min="11004" max="11004" width="12.75" style="2" customWidth="1"/>
    <col min="11005" max="11005" width="13.875" style="2" customWidth="1"/>
    <col min="11006" max="11006" width="14.375" style="2" customWidth="1"/>
    <col min="11007" max="11007" width="12.75" style="2" customWidth="1"/>
    <col min="11008" max="11008" width="13.875" style="2" customWidth="1"/>
    <col min="11009" max="11009" width="14.375" style="2" customWidth="1"/>
    <col min="11010" max="11010" width="12.75" style="2" customWidth="1"/>
    <col min="11011" max="11013" width="7.375" style="2" customWidth="1"/>
    <col min="11014" max="11014" width="10.75" style="2" customWidth="1"/>
    <col min="11015" max="11247" width="9.125" style="2"/>
    <col min="11248" max="11248" width="6.625" style="2" customWidth="1"/>
    <col min="11249" max="11249" width="11.375" style="2" customWidth="1"/>
    <col min="11250" max="11250" width="6.875" style="2" customWidth="1"/>
    <col min="11251" max="11251" width="16.375" style="2" customWidth="1"/>
    <col min="11252" max="11252" width="14.125" style="2" customWidth="1"/>
    <col min="11253" max="11253" width="5.375" style="2" customWidth="1"/>
    <col min="11254" max="11254" width="44.875" style="2" customWidth="1"/>
    <col min="11255" max="11255" width="7.25" style="2" customWidth="1"/>
    <col min="11256" max="11256" width="6.375" style="2" customWidth="1"/>
    <col min="11257" max="11257" width="11.875" style="2" customWidth="1"/>
    <col min="11258" max="11258" width="14.625" style="2" customWidth="1"/>
    <col min="11259" max="11259" width="14.375" style="2" customWidth="1"/>
    <col min="11260" max="11260" width="12.75" style="2" customWidth="1"/>
    <col min="11261" max="11261" width="13.875" style="2" customWidth="1"/>
    <col min="11262" max="11262" width="14.375" style="2" customWidth="1"/>
    <col min="11263" max="11263" width="12.75" style="2" customWidth="1"/>
    <col min="11264" max="11264" width="13.875" style="2" customWidth="1"/>
    <col min="11265" max="11265" width="14.375" style="2" customWidth="1"/>
    <col min="11266" max="11266" width="12.75" style="2" customWidth="1"/>
    <col min="11267" max="11269" width="7.375" style="2" customWidth="1"/>
    <col min="11270" max="11270" width="10.75" style="2" customWidth="1"/>
    <col min="11271" max="11503" width="9.125" style="2"/>
    <col min="11504" max="11504" width="6.625" style="2" customWidth="1"/>
    <col min="11505" max="11505" width="11.375" style="2" customWidth="1"/>
    <col min="11506" max="11506" width="6.875" style="2" customWidth="1"/>
    <col min="11507" max="11507" width="16.375" style="2" customWidth="1"/>
    <col min="11508" max="11508" width="14.125" style="2" customWidth="1"/>
    <col min="11509" max="11509" width="5.375" style="2" customWidth="1"/>
    <col min="11510" max="11510" width="44.875" style="2" customWidth="1"/>
    <col min="11511" max="11511" width="7.25" style="2" customWidth="1"/>
    <col min="11512" max="11512" width="6.375" style="2" customWidth="1"/>
    <col min="11513" max="11513" width="11.875" style="2" customWidth="1"/>
    <col min="11514" max="11514" width="14.625" style="2" customWidth="1"/>
    <col min="11515" max="11515" width="14.375" style="2" customWidth="1"/>
    <col min="11516" max="11516" width="12.75" style="2" customWidth="1"/>
    <col min="11517" max="11517" width="13.875" style="2" customWidth="1"/>
    <col min="11518" max="11518" width="14.375" style="2" customWidth="1"/>
    <col min="11519" max="11519" width="12.75" style="2" customWidth="1"/>
    <col min="11520" max="11520" width="13.875" style="2" customWidth="1"/>
    <col min="11521" max="11521" width="14.375" style="2" customWidth="1"/>
    <col min="11522" max="11522" width="12.75" style="2" customWidth="1"/>
    <col min="11523" max="11525" width="7.375" style="2" customWidth="1"/>
    <col min="11526" max="11526" width="10.75" style="2" customWidth="1"/>
    <col min="11527" max="11759" width="9.125" style="2"/>
    <col min="11760" max="11760" width="6.625" style="2" customWidth="1"/>
    <col min="11761" max="11761" width="11.375" style="2" customWidth="1"/>
    <col min="11762" max="11762" width="6.875" style="2" customWidth="1"/>
    <col min="11763" max="11763" width="16.375" style="2" customWidth="1"/>
    <col min="11764" max="11764" width="14.125" style="2" customWidth="1"/>
    <col min="11765" max="11765" width="5.375" style="2" customWidth="1"/>
    <col min="11766" max="11766" width="44.875" style="2" customWidth="1"/>
    <col min="11767" max="11767" width="7.25" style="2" customWidth="1"/>
    <col min="11768" max="11768" width="6.375" style="2" customWidth="1"/>
    <col min="11769" max="11769" width="11.875" style="2" customWidth="1"/>
    <col min="11770" max="11770" width="14.625" style="2" customWidth="1"/>
    <col min="11771" max="11771" width="14.375" style="2" customWidth="1"/>
    <col min="11772" max="11772" width="12.75" style="2" customWidth="1"/>
    <col min="11773" max="11773" width="13.875" style="2" customWidth="1"/>
    <col min="11774" max="11774" width="14.375" style="2" customWidth="1"/>
    <col min="11775" max="11775" width="12.75" style="2" customWidth="1"/>
    <col min="11776" max="11776" width="13.875" style="2" customWidth="1"/>
    <col min="11777" max="11777" width="14.375" style="2" customWidth="1"/>
    <col min="11778" max="11778" width="12.75" style="2" customWidth="1"/>
    <col min="11779" max="11781" width="7.375" style="2" customWidth="1"/>
    <col min="11782" max="11782" width="10.75" style="2" customWidth="1"/>
    <col min="11783" max="12015" width="9.125" style="2"/>
    <col min="12016" max="12016" width="6.625" style="2" customWidth="1"/>
    <col min="12017" max="12017" width="11.375" style="2" customWidth="1"/>
    <col min="12018" max="12018" width="6.875" style="2" customWidth="1"/>
    <col min="12019" max="12019" width="16.375" style="2" customWidth="1"/>
    <col min="12020" max="12020" width="14.125" style="2" customWidth="1"/>
    <col min="12021" max="12021" width="5.375" style="2" customWidth="1"/>
    <col min="12022" max="12022" width="44.875" style="2" customWidth="1"/>
    <col min="12023" max="12023" width="7.25" style="2" customWidth="1"/>
    <col min="12024" max="12024" width="6.375" style="2" customWidth="1"/>
    <col min="12025" max="12025" width="11.875" style="2" customWidth="1"/>
    <col min="12026" max="12026" width="14.625" style="2" customWidth="1"/>
    <col min="12027" max="12027" width="14.375" style="2" customWidth="1"/>
    <col min="12028" max="12028" width="12.75" style="2" customWidth="1"/>
    <col min="12029" max="12029" width="13.875" style="2" customWidth="1"/>
    <col min="12030" max="12030" width="14.375" style="2" customWidth="1"/>
    <col min="12031" max="12031" width="12.75" style="2" customWidth="1"/>
    <col min="12032" max="12032" width="13.875" style="2" customWidth="1"/>
    <col min="12033" max="12033" width="14.375" style="2" customWidth="1"/>
    <col min="12034" max="12034" width="12.75" style="2" customWidth="1"/>
    <col min="12035" max="12037" width="7.375" style="2" customWidth="1"/>
    <col min="12038" max="12038" width="10.75" style="2" customWidth="1"/>
    <col min="12039" max="12271" width="9.125" style="2"/>
    <col min="12272" max="12272" width="6.625" style="2" customWidth="1"/>
    <col min="12273" max="12273" width="11.375" style="2" customWidth="1"/>
    <col min="12274" max="12274" width="6.875" style="2" customWidth="1"/>
    <col min="12275" max="12275" width="16.375" style="2" customWidth="1"/>
    <col min="12276" max="12276" width="14.125" style="2" customWidth="1"/>
    <col min="12277" max="12277" width="5.375" style="2" customWidth="1"/>
    <col min="12278" max="12278" width="44.875" style="2" customWidth="1"/>
    <col min="12279" max="12279" width="7.25" style="2" customWidth="1"/>
    <col min="12280" max="12280" width="6.375" style="2" customWidth="1"/>
    <col min="12281" max="12281" width="11.875" style="2" customWidth="1"/>
    <col min="12282" max="12282" width="14.625" style="2" customWidth="1"/>
    <col min="12283" max="12283" width="14.375" style="2" customWidth="1"/>
    <col min="12284" max="12284" width="12.75" style="2" customWidth="1"/>
    <col min="12285" max="12285" width="13.875" style="2" customWidth="1"/>
    <col min="12286" max="12286" width="14.375" style="2" customWidth="1"/>
    <col min="12287" max="12287" width="12.75" style="2" customWidth="1"/>
    <col min="12288" max="12288" width="13.875" style="2" customWidth="1"/>
    <col min="12289" max="12289" width="14.375" style="2" customWidth="1"/>
    <col min="12290" max="12290" width="12.75" style="2" customWidth="1"/>
    <col min="12291" max="12293" width="7.375" style="2" customWidth="1"/>
    <col min="12294" max="12294" width="10.75" style="2" customWidth="1"/>
    <col min="12295" max="12527" width="9.125" style="2"/>
    <col min="12528" max="12528" width="6.625" style="2" customWidth="1"/>
    <col min="12529" max="12529" width="11.375" style="2" customWidth="1"/>
    <col min="12530" max="12530" width="6.875" style="2" customWidth="1"/>
    <col min="12531" max="12531" width="16.375" style="2" customWidth="1"/>
    <col min="12532" max="12532" width="14.125" style="2" customWidth="1"/>
    <col min="12533" max="12533" width="5.375" style="2" customWidth="1"/>
    <col min="12534" max="12534" width="44.875" style="2" customWidth="1"/>
    <col min="12535" max="12535" width="7.25" style="2" customWidth="1"/>
    <col min="12536" max="12536" width="6.375" style="2" customWidth="1"/>
    <col min="12537" max="12537" width="11.875" style="2" customWidth="1"/>
    <col min="12538" max="12538" width="14.625" style="2" customWidth="1"/>
    <col min="12539" max="12539" width="14.375" style="2" customWidth="1"/>
    <col min="12540" max="12540" width="12.75" style="2" customWidth="1"/>
    <col min="12541" max="12541" width="13.875" style="2" customWidth="1"/>
    <col min="12542" max="12542" width="14.375" style="2" customWidth="1"/>
    <col min="12543" max="12543" width="12.75" style="2" customWidth="1"/>
    <col min="12544" max="12544" width="13.875" style="2" customWidth="1"/>
    <col min="12545" max="12545" width="14.375" style="2" customWidth="1"/>
    <col min="12546" max="12546" width="12.75" style="2" customWidth="1"/>
    <col min="12547" max="12549" width="7.375" style="2" customWidth="1"/>
    <col min="12550" max="12550" width="10.75" style="2" customWidth="1"/>
    <col min="12551" max="12783" width="9.125" style="2"/>
    <col min="12784" max="12784" width="6.625" style="2" customWidth="1"/>
    <col min="12785" max="12785" width="11.375" style="2" customWidth="1"/>
    <col min="12786" max="12786" width="6.875" style="2" customWidth="1"/>
    <col min="12787" max="12787" width="16.375" style="2" customWidth="1"/>
    <col min="12788" max="12788" width="14.125" style="2" customWidth="1"/>
    <col min="12789" max="12789" width="5.375" style="2" customWidth="1"/>
    <col min="12790" max="12790" width="44.875" style="2" customWidth="1"/>
    <col min="12791" max="12791" width="7.25" style="2" customWidth="1"/>
    <col min="12792" max="12792" width="6.375" style="2" customWidth="1"/>
    <col min="12793" max="12793" width="11.875" style="2" customWidth="1"/>
    <col min="12794" max="12794" width="14.625" style="2" customWidth="1"/>
    <col min="12795" max="12795" width="14.375" style="2" customWidth="1"/>
    <col min="12796" max="12796" width="12.75" style="2" customWidth="1"/>
    <col min="12797" max="12797" width="13.875" style="2" customWidth="1"/>
    <col min="12798" max="12798" width="14.375" style="2" customWidth="1"/>
    <col min="12799" max="12799" width="12.75" style="2" customWidth="1"/>
    <col min="12800" max="12800" width="13.875" style="2" customWidth="1"/>
    <col min="12801" max="12801" width="14.375" style="2" customWidth="1"/>
    <col min="12802" max="12802" width="12.75" style="2" customWidth="1"/>
    <col min="12803" max="12805" width="7.375" style="2" customWidth="1"/>
    <col min="12806" max="12806" width="10.75" style="2" customWidth="1"/>
    <col min="12807" max="13039" width="9.125" style="2"/>
    <col min="13040" max="13040" width="6.625" style="2" customWidth="1"/>
    <col min="13041" max="13041" width="11.375" style="2" customWidth="1"/>
    <col min="13042" max="13042" width="6.875" style="2" customWidth="1"/>
    <col min="13043" max="13043" width="16.375" style="2" customWidth="1"/>
    <col min="13044" max="13044" width="14.125" style="2" customWidth="1"/>
    <col min="13045" max="13045" width="5.375" style="2" customWidth="1"/>
    <col min="13046" max="13046" width="44.875" style="2" customWidth="1"/>
    <col min="13047" max="13047" width="7.25" style="2" customWidth="1"/>
    <col min="13048" max="13048" width="6.375" style="2" customWidth="1"/>
    <col min="13049" max="13049" width="11.875" style="2" customWidth="1"/>
    <col min="13050" max="13050" width="14.625" style="2" customWidth="1"/>
    <col min="13051" max="13051" width="14.375" style="2" customWidth="1"/>
    <col min="13052" max="13052" width="12.75" style="2" customWidth="1"/>
    <col min="13053" max="13053" width="13.875" style="2" customWidth="1"/>
    <col min="13054" max="13054" width="14.375" style="2" customWidth="1"/>
    <col min="13055" max="13055" width="12.75" style="2" customWidth="1"/>
    <col min="13056" max="13056" width="13.875" style="2" customWidth="1"/>
    <col min="13057" max="13057" width="14.375" style="2" customWidth="1"/>
    <col min="13058" max="13058" width="12.75" style="2" customWidth="1"/>
    <col min="13059" max="13061" width="7.375" style="2" customWidth="1"/>
    <col min="13062" max="13062" width="10.75" style="2" customWidth="1"/>
    <col min="13063" max="13295" width="9.125" style="2"/>
    <col min="13296" max="13296" width="6.625" style="2" customWidth="1"/>
    <col min="13297" max="13297" width="11.375" style="2" customWidth="1"/>
    <col min="13298" max="13298" width="6.875" style="2" customWidth="1"/>
    <col min="13299" max="13299" width="16.375" style="2" customWidth="1"/>
    <col min="13300" max="13300" width="14.125" style="2" customWidth="1"/>
    <col min="13301" max="13301" width="5.375" style="2" customWidth="1"/>
    <col min="13302" max="13302" width="44.875" style="2" customWidth="1"/>
    <col min="13303" max="13303" width="7.25" style="2" customWidth="1"/>
    <col min="13304" max="13304" width="6.375" style="2" customWidth="1"/>
    <col min="13305" max="13305" width="11.875" style="2" customWidth="1"/>
    <col min="13306" max="13306" width="14.625" style="2" customWidth="1"/>
    <col min="13307" max="13307" width="14.375" style="2" customWidth="1"/>
    <col min="13308" max="13308" width="12.75" style="2" customWidth="1"/>
    <col min="13309" max="13309" width="13.875" style="2" customWidth="1"/>
    <col min="13310" max="13310" width="14.375" style="2" customWidth="1"/>
    <col min="13311" max="13311" width="12.75" style="2" customWidth="1"/>
    <col min="13312" max="13312" width="13.875" style="2" customWidth="1"/>
    <col min="13313" max="13313" width="14.375" style="2" customWidth="1"/>
    <col min="13314" max="13314" width="12.75" style="2" customWidth="1"/>
    <col min="13315" max="13317" width="7.375" style="2" customWidth="1"/>
    <col min="13318" max="13318" width="10.75" style="2" customWidth="1"/>
    <col min="13319" max="13551" width="9.125" style="2"/>
    <col min="13552" max="13552" width="6.625" style="2" customWidth="1"/>
    <col min="13553" max="13553" width="11.375" style="2" customWidth="1"/>
    <col min="13554" max="13554" width="6.875" style="2" customWidth="1"/>
    <col min="13555" max="13555" width="16.375" style="2" customWidth="1"/>
    <col min="13556" max="13556" width="14.125" style="2" customWidth="1"/>
    <col min="13557" max="13557" width="5.375" style="2" customWidth="1"/>
    <col min="13558" max="13558" width="44.875" style="2" customWidth="1"/>
    <col min="13559" max="13559" width="7.25" style="2" customWidth="1"/>
    <col min="13560" max="13560" width="6.375" style="2" customWidth="1"/>
    <col min="13561" max="13561" width="11.875" style="2" customWidth="1"/>
    <col min="13562" max="13562" width="14.625" style="2" customWidth="1"/>
    <col min="13563" max="13563" width="14.375" style="2" customWidth="1"/>
    <col min="13564" max="13564" width="12.75" style="2" customWidth="1"/>
    <col min="13565" max="13565" width="13.875" style="2" customWidth="1"/>
    <col min="13566" max="13566" width="14.375" style="2" customWidth="1"/>
    <col min="13567" max="13567" width="12.75" style="2" customWidth="1"/>
    <col min="13568" max="13568" width="13.875" style="2" customWidth="1"/>
    <col min="13569" max="13569" width="14.375" style="2" customWidth="1"/>
    <col min="13570" max="13570" width="12.75" style="2" customWidth="1"/>
    <col min="13571" max="13573" width="7.375" style="2" customWidth="1"/>
    <col min="13574" max="13574" width="10.75" style="2" customWidth="1"/>
    <col min="13575" max="13807" width="9.125" style="2"/>
    <col min="13808" max="13808" width="6.625" style="2" customWidth="1"/>
    <col min="13809" max="13809" width="11.375" style="2" customWidth="1"/>
    <col min="13810" max="13810" width="6.875" style="2" customWidth="1"/>
    <col min="13811" max="13811" width="16.375" style="2" customWidth="1"/>
    <col min="13812" max="13812" width="14.125" style="2" customWidth="1"/>
    <col min="13813" max="13813" width="5.375" style="2" customWidth="1"/>
    <col min="13814" max="13814" width="44.875" style="2" customWidth="1"/>
    <col min="13815" max="13815" width="7.25" style="2" customWidth="1"/>
    <col min="13816" max="13816" width="6.375" style="2" customWidth="1"/>
    <col min="13817" max="13817" width="11.875" style="2" customWidth="1"/>
    <col min="13818" max="13818" width="14.625" style="2" customWidth="1"/>
    <col min="13819" max="13819" width="14.375" style="2" customWidth="1"/>
    <col min="13820" max="13820" width="12.75" style="2" customWidth="1"/>
    <col min="13821" max="13821" width="13.875" style="2" customWidth="1"/>
    <col min="13822" max="13822" width="14.375" style="2" customWidth="1"/>
    <col min="13823" max="13823" width="12.75" style="2" customWidth="1"/>
    <col min="13824" max="13824" width="13.875" style="2" customWidth="1"/>
    <col min="13825" max="13825" width="14.375" style="2" customWidth="1"/>
    <col min="13826" max="13826" width="12.75" style="2" customWidth="1"/>
    <col min="13827" max="13829" width="7.375" style="2" customWidth="1"/>
    <col min="13830" max="13830" width="10.75" style="2" customWidth="1"/>
    <col min="13831" max="14063" width="9.125" style="2"/>
    <col min="14064" max="14064" width="6.625" style="2" customWidth="1"/>
    <col min="14065" max="14065" width="11.375" style="2" customWidth="1"/>
    <col min="14066" max="14066" width="6.875" style="2" customWidth="1"/>
    <col min="14067" max="14067" width="16.375" style="2" customWidth="1"/>
    <col min="14068" max="14068" width="14.125" style="2" customWidth="1"/>
    <col min="14069" max="14069" width="5.375" style="2" customWidth="1"/>
    <col min="14070" max="14070" width="44.875" style="2" customWidth="1"/>
    <col min="14071" max="14071" width="7.25" style="2" customWidth="1"/>
    <col min="14072" max="14072" width="6.375" style="2" customWidth="1"/>
    <col min="14073" max="14073" width="11.875" style="2" customWidth="1"/>
    <col min="14074" max="14074" width="14.625" style="2" customWidth="1"/>
    <col min="14075" max="14075" width="14.375" style="2" customWidth="1"/>
    <col min="14076" max="14076" width="12.75" style="2" customWidth="1"/>
    <col min="14077" max="14077" width="13.875" style="2" customWidth="1"/>
    <col min="14078" max="14078" width="14.375" style="2" customWidth="1"/>
    <col min="14079" max="14079" width="12.75" style="2" customWidth="1"/>
    <col min="14080" max="14080" width="13.875" style="2" customWidth="1"/>
    <col min="14081" max="14081" width="14.375" style="2" customWidth="1"/>
    <col min="14082" max="14082" width="12.75" style="2" customWidth="1"/>
    <col min="14083" max="14085" width="7.375" style="2" customWidth="1"/>
    <col min="14086" max="14086" width="10.75" style="2" customWidth="1"/>
    <col min="14087" max="14319" width="9.125" style="2"/>
    <col min="14320" max="14320" width="6.625" style="2" customWidth="1"/>
    <col min="14321" max="14321" width="11.375" style="2" customWidth="1"/>
    <col min="14322" max="14322" width="6.875" style="2" customWidth="1"/>
    <col min="14323" max="14323" width="16.375" style="2" customWidth="1"/>
    <col min="14324" max="14324" width="14.125" style="2" customWidth="1"/>
    <col min="14325" max="14325" width="5.375" style="2" customWidth="1"/>
    <col min="14326" max="14326" width="44.875" style="2" customWidth="1"/>
    <col min="14327" max="14327" width="7.25" style="2" customWidth="1"/>
    <col min="14328" max="14328" width="6.375" style="2" customWidth="1"/>
    <col min="14329" max="14329" width="11.875" style="2" customWidth="1"/>
    <col min="14330" max="14330" width="14.625" style="2" customWidth="1"/>
    <col min="14331" max="14331" width="14.375" style="2" customWidth="1"/>
    <col min="14332" max="14332" width="12.75" style="2" customWidth="1"/>
    <col min="14333" max="14333" width="13.875" style="2" customWidth="1"/>
    <col min="14334" max="14334" width="14.375" style="2" customWidth="1"/>
    <col min="14335" max="14335" width="12.75" style="2" customWidth="1"/>
    <col min="14336" max="14336" width="13.875" style="2" customWidth="1"/>
    <col min="14337" max="14337" width="14.375" style="2" customWidth="1"/>
    <col min="14338" max="14338" width="12.75" style="2" customWidth="1"/>
    <col min="14339" max="14341" width="7.375" style="2" customWidth="1"/>
    <col min="14342" max="14342" width="10.75" style="2" customWidth="1"/>
    <col min="14343" max="14575" width="9.125" style="2"/>
    <col min="14576" max="14576" width="6.625" style="2" customWidth="1"/>
    <col min="14577" max="14577" width="11.375" style="2" customWidth="1"/>
    <col min="14578" max="14578" width="6.875" style="2" customWidth="1"/>
    <col min="14579" max="14579" width="16.375" style="2" customWidth="1"/>
    <col min="14580" max="14580" width="14.125" style="2" customWidth="1"/>
    <col min="14581" max="14581" width="5.375" style="2" customWidth="1"/>
    <col min="14582" max="14582" width="44.875" style="2" customWidth="1"/>
    <col min="14583" max="14583" width="7.25" style="2" customWidth="1"/>
    <col min="14584" max="14584" width="6.375" style="2" customWidth="1"/>
    <col min="14585" max="14585" width="11.875" style="2" customWidth="1"/>
    <col min="14586" max="14586" width="14.625" style="2" customWidth="1"/>
    <col min="14587" max="14587" width="14.375" style="2" customWidth="1"/>
    <col min="14588" max="14588" width="12.75" style="2" customWidth="1"/>
    <col min="14589" max="14589" width="13.875" style="2" customWidth="1"/>
    <col min="14590" max="14590" width="14.375" style="2" customWidth="1"/>
    <col min="14591" max="14591" width="12.75" style="2" customWidth="1"/>
    <col min="14592" max="14592" width="13.875" style="2" customWidth="1"/>
    <col min="14593" max="14593" width="14.375" style="2" customWidth="1"/>
    <col min="14594" max="14594" width="12.75" style="2" customWidth="1"/>
    <col min="14595" max="14597" width="7.375" style="2" customWidth="1"/>
    <col min="14598" max="14598" width="10.75" style="2" customWidth="1"/>
    <col min="14599" max="14831" width="9.125" style="2"/>
    <col min="14832" max="14832" width="6.625" style="2" customWidth="1"/>
    <col min="14833" max="14833" width="11.375" style="2" customWidth="1"/>
    <col min="14834" max="14834" width="6.875" style="2" customWidth="1"/>
    <col min="14835" max="14835" width="16.375" style="2" customWidth="1"/>
    <col min="14836" max="14836" width="14.125" style="2" customWidth="1"/>
    <col min="14837" max="14837" width="5.375" style="2" customWidth="1"/>
    <col min="14838" max="14838" width="44.875" style="2" customWidth="1"/>
    <col min="14839" max="14839" width="7.25" style="2" customWidth="1"/>
    <col min="14840" max="14840" width="6.375" style="2" customWidth="1"/>
    <col min="14841" max="14841" width="11.875" style="2" customWidth="1"/>
    <col min="14842" max="14842" width="14.625" style="2" customWidth="1"/>
    <col min="14843" max="14843" width="14.375" style="2" customWidth="1"/>
    <col min="14844" max="14844" width="12.75" style="2" customWidth="1"/>
    <col min="14845" max="14845" width="13.875" style="2" customWidth="1"/>
    <col min="14846" max="14846" width="14.375" style="2" customWidth="1"/>
    <col min="14847" max="14847" width="12.75" style="2" customWidth="1"/>
    <col min="14848" max="14848" width="13.875" style="2" customWidth="1"/>
    <col min="14849" max="14849" width="14.375" style="2" customWidth="1"/>
    <col min="14850" max="14850" width="12.75" style="2" customWidth="1"/>
    <col min="14851" max="14853" width="7.375" style="2" customWidth="1"/>
    <col min="14854" max="14854" width="10.75" style="2" customWidth="1"/>
    <col min="14855" max="15087" width="9.125" style="2"/>
    <col min="15088" max="15088" width="6.625" style="2" customWidth="1"/>
    <col min="15089" max="15089" width="11.375" style="2" customWidth="1"/>
    <col min="15090" max="15090" width="6.875" style="2" customWidth="1"/>
    <col min="15091" max="15091" width="16.375" style="2" customWidth="1"/>
    <col min="15092" max="15092" width="14.125" style="2" customWidth="1"/>
    <col min="15093" max="15093" width="5.375" style="2" customWidth="1"/>
    <col min="15094" max="15094" width="44.875" style="2" customWidth="1"/>
    <col min="15095" max="15095" width="7.25" style="2" customWidth="1"/>
    <col min="15096" max="15096" width="6.375" style="2" customWidth="1"/>
    <col min="15097" max="15097" width="11.875" style="2" customWidth="1"/>
    <col min="15098" max="15098" width="14.625" style="2" customWidth="1"/>
    <col min="15099" max="15099" width="14.375" style="2" customWidth="1"/>
    <col min="15100" max="15100" width="12.75" style="2" customWidth="1"/>
    <col min="15101" max="15101" width="13.875" style="2" customWidth="1"/>
    <col min="15102" max="15102" width="14.375" style="2" customWidth="1"/>
    <col min="15103" max="15103" width="12.75" style="2" customWidth="1"/>
    <col min="15104" max="15104" width="13.875" style="2" customWidth="1"/>
    <col min="15105" max="15105" width="14.375" style="2" customWidth="1"/>
    <col min="15106" max="15106" width="12.75" style="2" customWidth="1"/>
    <col min="15107" max="15109" width="7.375" style="2" customWidth="1"/>
    <col min="15110" max="15110" width="10.75" style="2" customWidth="1"/>
    <col min="15111" max="15343" width="9.125" style="2"/>
    <col min="15344" max="15344" width="6.625" style="2" customWidth="1"/>
    <col min="15345" max="15345" width="11.375" style="2" customWidth="1"/>
    <col min="15346" max="15346" width="6.875" style="2" customWidth="1"/>
    <col min="15347" max="15347" width="16.375" style="2" customWidth="1"/>
    <col min="15348" max="15348" width="14.125" style="2" customWidth="1"/>
    <col min="15349" max="15349" width="5.375" style="2" customWidth="1"/>
    <col min="15350" max="15350" width="44.875" style="2" customWidth="1"/>
    <col min="15351" max="15351" width="7.25" style="2" customWidth="1"/>
    <col min="15352" max="15352" width="6.375" style="2" customWidth="1"/>
    <col min="15353" max="15353" width="11.875" style="2" customWidth="1"/>
    <col min="15354" max="15354" width="14.625" style="2" customWidth="1"/>
    <col min="15355" max="15355" width="14.375" style="2" customWidth="1"/>
    <col min="15356" max="15356" width="12.75" style="2" customWidth="1"/>
    <col min="15357" max="15357" width="13.875" style="2" customWidth="1"/>
    <col min="15358" max="15358" width="14.375" style="2" customWidth="1"/>
    <col min="15359" max="15359" width="12.75" style="2" customWidth="1"/>
    <col min="15360" max="15360" width="13.875" style="2" customWidth="1"/>
    <col min="15361" max="15361" width="14.375" style="2" customWidth="1"/>
    <col min="15362" max="15362" width="12.75" style="2" customWidth="1"/>
    <col min="15363" max="15365" width="7.375" style="2" customWidth="1"/>
    <col min="15366" max="15366" width="10.75" style="2" customWidth="1"/>
    <col min="15367" max="15599" width="9.125" style="2"/>
    <col min="15600" max="15600" width="6.625" style="2" customWidth="1"/>
    <col min="15601" max="15601" width="11.375" style="2" customWidth="1"/>
    <col min="15602" max="15602" width="6.875" style="2" customWidth="1"/>
    <col min="15603" max="15603" width="16.375" style="2" customWidth="1"/>
    <col min="15604" max="15604" width="14.125" style="2" customWidth="1"/>
    <col min="15605" max="15605" width="5.375" style="2" customWidth="1"/>
    <col min="15606" max="15606" width="44.875" style="2" customWidth="1"/>
    <col min="15607" max="15607" width="7.25" style="2" customWidth="1"/>
    <col min="15608" max="15608" width="6.375" style="2" customWidth="1"/>
    <col min="15609" max="15609" width="11.875" style="2" customWidth="1"/>
    <col min="15610" max="15610" width="14.625" style="2" customWidth="1"/>
    <col min="15611" max="15611" width="14.375" style="2" customWidth="1"/>
    <col min="15612" max="15612" width="12.75" style="2" customWidth="1"/>
    <col min="15613" max="15613" width="13.875" style="2" customWidth="1"/>
    <col min="15614" max="15614" width="14.375" style="2" customWidth="1"/>
    <col min="15615" max="15615" width="12.75" style="2" customWidth="1"/>
    <col min="15616" max="15616" width="13.875" style="2" customWidth="1"/>
    <col min="15617" max="15617" width="14.375" style="2" customWidth="1"/>
    <col min="15618" max="15618" width="12.75" style="2" customWidth="1"/>
    <col min="15619" max="15621" width="7.375" style="2" customWidth="1"/>
    <col min="15622" max="15622" width="10.75" style="2" customWidth="1"/>
    <col min="15623" max="15855" width="9.125" style="2"/>
    <col min="15856" max="15856" width="6.625" style="2" customWidth="1"/>
    <col min="15857" max="15857" width="11.375" style="2" customWidth="1"/>
    <col min="15858" max="15858" width="6.875" style="2" customWidth="1"/>
    <col min="15859" max="15859" width="16.375" style="2" customWidth="1"/>
    <col min="15860" max="15860" width="14.125" style="2" customWidth="1"/>
    <col min="15861" max="15861" width="5.375" style="2" customWidth="1"/>
    <col min="15862" max="15862" width="44.875" style="2" customWidth="1"/>
    <col min="15863" max="15863" width="7.25" style="2" customWidth="1"/>
    <col min="15864" max="15864" width="6.375" style="2" customWidth="1"/>
    <col min="15865" max="15865" width="11.875" style="2" customWidth="1"/>
    <col min="15866" max="15866" width="14.625" style="2" customWidth="1"/>
    <col min="15867" max="15867" width="14.375" style="2" customWidth="1"/>
    <col min="15868" max="15868" width="12.75" style="2" customWidth="1"/>
    <col min="15869" max="15869" width="13.875" style="2" customWidth="1"/>
    <col min="15870" max="15870" width="14.375" style="2" customWidth="1"/>
    <col min="15871" max="15871" width="12.75" style="2" customWidth="1"/>
    <col min="15872" max="15872" width="13.875" style="2" customWidth="1"/>
    <col min="15873" max="15873" width="14.375" style="2" customWidth="1"/>
    <col min="15874" max="15874" width="12.75" style="2" customWidth="1"/>
    <col min="15875" max="15877" width="7.375" style="2" customWidth="1"/>
    <col min="15878" max="15878" width="10.75" style="2" customWidth="1"/>
    <col min="15879" max="16111" width="9.125" style="2"/>
    <col min="16112" max="16112" width="6.625" style="2" customWidth="1"/>
    <col min="16113" max="16113" width="11.375" style="2" customWidth="1"/>
    <col min="16114" max="16114" width="6.875" style="2" customWidth="1"/>
    <col min="16115" max="16115" width="16.375" style="2" customWidth="1"/>
    <col min="16116" max="16116" width="14.125" style="2" customWidth="1"/>
    <col min="16117" max="16117" width="5.375" style="2" customWidth="1"/>
    <col min="16118" max="16118" width="44.875" style="2" customWidth="1"/>
    <col min="16119" max="16119" width="7.25" style="2" customWidth="1"/>
    <col min="16120" max="16120" width="6.375" style="2" customWidth="1"/>
    <col min="16121" max="16121" width="11.875" style="2" customWidth="1"/>
    <col min="16122" max="16122" width="14.625" style="2" customWidth="1"/>
    <col min="16123" max="16123" width="14.375" style="2" customWidth="1"/>
    <col min="16124" max="16124" width="12.75" style="2" customWidth="1"/>
    <col min="16125" max="16125" width="13.875" style="2" customWidth="1"/>
    <col min="16126" max="16126" width="14.375" style="2" customWidth="1"/>
    <col min="16127" max="16127" width="12.75" style="2" customWidth="1"/>
    <col min="16128" max="16128" width="13.875" style="2" customWidth="1"/>
    <col min="16129" max="16129" width="14.375" style="2" customWidth="1"/>
    <col min="16130" max="16130" width="12.75" style="2" customWidth="1"/>
    <col min="16131" max="16133" width="7.375" style="2" customWidth="1"/>
    <col min="16134" max="16134" width="10.75" style="2" customWidth="1"/>
    <col min="16135" max="16384" width="9.125" style="2"/>
  </cols>
  <sheetData>
    <row r="1" spans="1:19" ht="21">
      <c r="A1" s="316" t="s">
        <v>1686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169" t="s">
        <v>1879</v>
      </c>
      <c r="N1" s="99"/>
      <c r="O1" s="99"/>
      <c r="P1" s="99"/>
    </row>
    <row r="2" spans="1:19" ht="24" customHeight="1">
      <c r="A2" s="317" t="s">
        <v>1878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190"/>
      <c r="N2" s="98"/>
      <c r="O2" s="98"/>
      <c r="P2" s="98"/>
    </row>
    <row r="3" spans="1:19" s="85" customFormat="1" ht="36.75" customHeight="1">
      <c r="A3" s="324" t="s">
        <v>359</v>
      </c>
      <c r="B3" s="324" t="s">
        <v>465</v>
      </c>
      <c r="C3" s="324" t="s">
        <v>466</v>
      </c>
      <c r="D3" s="324" t="s">
        <v>467</v>
      </c>
      <c r="E3" s="324" t="s">
        <v>379</v>
      </c>
      <c r="F3" s="324" t="s">
        <v>468</v>
      </c>
      <c r="G3" s="324" t="s">
        <v>469</v>
      </c>
      <c r="H3" s="324" t="s">
        <v>470</v>
      </c>
      <c r="I3" s="324" t="s">
        <v>471</v>
      </c>
      <c r="J3" s="333" t="s">
        <v>472</v>
      </c>
      <c r="K3" s="334" t="s">
        <v>473</v>
      </c>
      <c r="L3" s="326" t="s">
        <v>1462</v>
      </c>
      <c r="M3" s="326" t="s">
        <v>95</v>
      </c>
      <c r="N3" s="329" t="s">
        <v>474</v>
      </c>
      <c r="O3" s="330"/>
      <c r="P3" s="331"/>
      <c r="Q3" s="332" t="s">
        <v>96</v>
      </c>
      <c r="R3" s="328" t="s">
        <v>1596</v>
      </c>
      <c r="S3" s="312"/>
    </row>
    <row r="4" spans="1:19" s="85" customFormat="1" ht="37.5">
      <c r="A4" s="325"/>
      <c r="B4" s="325"/>
      <c r="C4" s="325"/>
      <c r="D4" s="325"/>
      <c r="E4" s="325"/>
      <c r="F4" s="325"/>
      <c r="G4" s="325"/>
      <c r="H4" s="325"/>
      <c r="I4" s="325"/>
      <c r="J4" s="333"/>
      <c r="K4" s="335"/>
      <c r="L4" s="327"/>
      <c r="M4" s="327"/>
      <c r="N4" s="160" t="s">
        <v>475</v>
      </c>
      <c r="O4" s="160" t="s">
        <v>476</v>
      </c>
      <c r="P4" s="160" t="s">
        <v>363</v>
      </c>
      <c r="Q4" s="332"/>
      <c r="R4" s="328"/>
      <c r="S4" s="312"/>
    </row>
    <row r="5" spans="1:19">
      <c r="A5" s="82">
        <v>1</v>
      </c>
      <c r="B5" s="81" t="s">
        <v>351</v>
      </c>
      <c r="C5" s="81" t="s">
        <v>477</v>
      </c>
      <c r="D5" s="119" t="s">
        <v>478</v>
      </c>
      <c r="E5" s="81" t="s">
        <v>479</v>
      </c>
      <c r="F5" s="81" t="s">
        <v>480</v>
      </c>
      <c r="G5" s="81" t="s">
        <v>481</v>
      </c>
      <c r="H5" s="86"/>
      <c r="I5" s="82"/>
      <c r="J5" s="164"/>
      <c r="K5" s="170"/>
      <c r="L5" s="87"/>
      <c r="M5" s="87"/>
      <c r="N5" s="81"/>
      <c r="O5" s="81"/>
      <c r="P5" s="81"/>
    </row>
    <row r="6" spans="1:19">
      <c r="A6" s="82">
        <v>2</v>
      </c>
      <c r="B6" s="81" t="s">
        <v>351</v>
      </c>
      <c r="C6" s="81" t="s">
        <v>482</v>
      </c>
      <c r="D6" s="119" t="s">
        <v>478</v>
      </c>
      <c r="E6" s="81" t="s">
        <v>479</v>
      </c>
      <c r="F6" s="81" t="s">
        <v>483</v>
      </c>
      <c r="G6" s="81" t="s">
        <v>484</v>
      </c>
      <c r="H6" s="86">
        <v>9017</v>
      </c>
      <c r="I6" s="82">
        <v>5</v>
      </c>
      <c r="J6" s="164">
        <f>บึงกาฬ!F10</f>
        <v>678340.63</v>
      </c>
      <c r="K6" s="170">
        <f>บึงกาฬ!AK10</f>
        <v>670554.26</v>
      </c>
      <c r="L6" s="87">
        <f>บึงกาฬ!AL10</f>
        <v>3483507.8900000006</v>
      </c>
      <c r="M6" s="87">
        <f>บึงกาฬ!AM10</f>
        <v>3519853.0999999996</v>
      </c>
      <c r="N6" s="81"/>
      <c r="O6" s="81"/>
      <c r="P6" s="81"/>
      <c r="Q6" s="162">
        <f>L6-M6</f>
        <v>-36345.209999999031</v>
      </c>
      <c r="R6" s="84">
        <f>L6/H6</f>
        <v>386.32670400354891</v>
      </c>
    </row>
    <row r="7" spans="1:19">
      <c r="A7" s="82">
        <v>3</v>
      </c>
      <c r="B7" s="81" t="s">
        <v>351</v>
      </c>
      <c r="C7" s="81" t="s">
        <v>485</v>
      </c>
      <c r="D7" s="119" t="s">
        <v>478</v>
      </c>
      <c r="E7" s="81" t="s">
        <v>479</v>
      </c>
      <c r="F7" s="81" t="s">
        <v>483</v>
      </c>
      <c r="G7" s="81" t="s">
        <v>486</v>
      </c>
      <c r="H7" s="86">
        <v>4386</v>
      </c>
      <c r="I7" s="82">
        <v>3</v>
      </c>
      <c r="J7" s="164">
        <f>บึงกาฬ!F11</f>
        <v>1081718.27</v>
      </c>
      <c r="K7" s="170">
        <f>บึงกาฬ!AK11</f>
        <v>1376815.7</v>
      </c>
      <c r="L7" s="87">
        <f>บึงกาฬ!AL11</f>
        <v>2367355.2400000002</v>
      </c>
      <c r="M7" s="87">
        <f>บึงกาฬ!AM11</f>
        <v>1887417.7</v>
      </c>
      <c r="N7" s="81"/>
      <c r="O7" s="81"/>
      <c r="P7" s="81"/>
      <c r="Q7" s="162">
        <f t="shared" ref="Q7:Q70" si="0">L7-M7</f>
        <v>479937.54000000027</v>
      </c>
      <c r="R7" s="84">
        <f t="shared" ref="R7:R70" si="1">L7/H7</f>
        <v>539.75267669858647</v>
      </c>
    </row>
    <row r="8" spans="1:19">
      <c r="A8" s="82">
        <v>4</v>
      </c>
      <c r="B8" s="81" t="s">
        <v>351</v>
      </c>
      <c r="C8" s="81" t="s">
        <v>487</v>
      </c>
      <c r="D8" s="119" t="s">
        <v>478</v>
      </c>
      <c r="E8" s="81" t="s">
        <v>479</v>
      </c>
      <c r="F8" s="81" t="s">
        <v>483</v>
      </c>
      <c r="G8" s="81" t="s">
        <v>488</v>
      </c>
      <c r="H8" s="86">
        <v>3088</v>
      </c>
      <c r="I8" s="82">
        <v>3</v>
      </c>
      <c r="J8" s="164">
        <f>บึงกาฬ!F12</f>
        <v>523734.24</v>
      </c>
      <c r="K8" s="170">
        <f>บึงกาฬ!AK12</f>
        <v>175091.15999999992</v>
      </c>
      <c r="L8" s="87">
        <f>บึงกาฬ!AL12</f>
        <v>3261385.9200000004</v>
      </c>
      <c r="M8" s="87">
        <f>บึงกาฬ!AM12</f>
        <v>3490490.45</v>
      </c>
      <c r="N8" s="81"/>
      <c r="O8" s="81"/>
      <c r="P8" s="81"/>
      <c r="Q8" s="162">
        <f t="shared" si="0"/>
        <v>-229104.5299999998</v>
      </c>
      <c r="R8" s="84">
        <f t="shared" si="1"/>
        <v>1056.1482901554405</v>
      </c>
    </row>
    <row r="9" spans="1:19">
      <c r="A9" s="82">
        <v>5</v>
      </c>
      <c r="B9" s="81" t="s">
        <v>351</v>
      </c>
      <c r="C9" s="81" t="s">
        <v>489</v>
      </c>
      <c r="D9" s="119" t="s">
        <v>478</v>
      </c>
      <c r="E9" s="81" t="s">
        <v>479</v>
      </c>
      <c r="F9" s="81" t="s">
        <v>483</v>
      </c>
      <c r="G9" s="81" t="s">
        <v>490</v>
      </c>
      <c r="H9" s="86">
        <v>2345</v>
      </c>
      <c r="I9" s="82">
        <v>2</v>
      </c>
      <c r="J9" s="164">
        <f>บึงกาฬ!F13</f>
        <v>839615.51</v>
      </c>
      <c r="K9" s="170">
        <f>บึงกาฬ!AK13</f>
        <v>612894.71</v>
      </c>
      <c r="L9" s="87">
        <f>บึงกาฬ!AL13</f>
        <v>2764149.55</v>
      </c>
      <c r="M9" s="87">
        <f>บึงกาฬ!AM13</f>
        <v>2908924.3999999994</v>
      </c>
      <c r="N9" s="81"/>
      <c r="O9" s="81"/>
      <c r="P9" s="81"/>
      <c r="Q9" s="162">
        <f t="shared" si="0"/>
        <v>-144774.84999999963</v>
      </c>
      <c r="R9" s="84">
        <f t="shared" si="1"/>
        <v>1178.7418123667376</v>
      </c>
    </row>
    <row r="10" spans="1:19">
      <c r="A10" s="82">
        <v>6</v>
      </c>
      <c r="B10" s="81" t="s">
        <v>351</v>
      </c>
      <c r="C10" s="81" t="s">
        <v>491</v>
      </c>
      <c r="D10" s="119" t="s">
        <v>478</v>
      </c>
      <c r="E10" s="81" t="s">
        <v>479</v>
      </c>
      <c r="F10" s="81" t="s">
        <v>483</v>
      </c>
      <c r="G10" s="81" t="s">
        <v>492</v>
      </c>
      <c r="H10" s="86">
        <v>6935</v>
      </c>
      <c r="I10" s="82">
        <v>5</v>
      </c>
      <c r="J10" s="164">
        <f>บึงกาฬ!F14</f>
        <v>1107603.3899999999</v>
      </c>
      <c r="K10" s="170">
        <f>บึงกาฬ!AK14</f>
        <v>671041.37999999989</v>
      </c>
      <c r="L10" s="87">
        <f>บึงกาฬ!AL14</f>
        <v>2391640.69</v>
      </c>
      <c r="M10" s="87">
        <f>บึงกาฬ!AM14</f>
        <v>2201416.2199999997</v>
      </c>
      <c r="N10" s="81"/>
      <c r="O10" s="81"/>
      <c r="P10" s="81"/>
      <c r="Q10" s="162">
        <f t="shared" si="0"/>
        <v>190224.4700000002</v>
      </c>
      <c r="R10" s="84">
        <f t="shared" si="1"/>
        <v>344.86527613554432</v>
      </c>
    </row>
    <row r="11" spans="1:19">
      <c r="A11" s="82">
        <v>7</v>
      </c>
      <c r="B11" s="81" t="s">
        <v>351</v>
      </c>
      <c r="C11" s="81" t="s">
        <v>493</v>
      </c>
      <c r="D11" s="119" t="s">
        <v>478</v>
      </c>
      <c r="E11" s="81" t="s">
        <v>479</v>
      </c>
      <c r="F11" s="81" t="s">
        <v>483</v>
      </c>
      <c r="G11" s="81" t="s">
        <v>494</v>
      </c>
      <c r="H11" s="86">
        <v>5524</v>
      </c>
      <c r="I11" s="82">
        <v>4</v>
      </c>
      <c r="J11" s="164">
        <f>บึงกาฬ!F15</f>
        <v>713341</v>
      </c>
      <c r="K11" s="170">
        <f>บึงกาฬ!AK15</f>
        <v>290032.93000000017</v>
      </c>
      <c r="L11" s="87">
        <f>บึงกาฬ!AL15</f>
        <v>2547924.69</v>
      </c>
      <c r="M11" s="87">
        <f>บึงกาฬ!AM15</f>
        <v>2615660.5499999998</v>
      </c>
      <c r="N11" s="81"/>
      <c r="O11" s="81"/>
      <c r="P11" s="81"/>
      <c r="Q11" s="162">
        <f t="shared" si="0"/>
        <v>-67735.85999999987</v>
      </c>
      <c r="R11" s="84">
        <f t="shared" si="1"/>
        <v>461.24632331643733</v>
      </c>
    </row>
    <row r="12" spans="1:19">
      <c r="A12" s="82">
        <v>8</v>
      </c>
      <c r="B12" s="81" t="s">
        <v>351</v>
      </c>
      <c r="C12" s="81" t="s">
        <v>495</v>
      </c>
      <c r="D12" s="119" t="s">
        <v>478</v>
      </c>
      <c r="E12" s="81" t="s">
        <v>479</v>
      </c>
      <c r="F12" s="81" t="s">
        <v>483</v>
      </c>
      <c r="G12" s="81" t="s">
        <v>496</v>
      </c>
      <c r="H12" s="86">
        <v>5657</v>
      </c>
      <c r="I12" s="82">
        <v>4</v>
      </c>
      <c r="J12" s="164">
        <f>บึงกาฬ!F16</f>
        <v>474589.71</v>
      </c>
      <c r="K12" s="170">
        <f>บึงกาฬ!AK16</f>
        <v>754385</v>
      </c>
      <c r="L12" s="87">
        <f>บึงกาฬ!AL16</f>
        <v>2459112.66</v>
      </c>
      <c r="M12" s="87">
        <f>บึงกาฬ!AM16</f>
        <v>2136031.0299999998</v>
      </c>
      <c r="N12" s="81"/>
      <c r="O12" s="81"/>
      <c r="P12" s="81"/>
      <c r="Q12" s="162">
        <f t="shared" si="0"/>
        <v>323081.63000000035</v>
      </c>
      <c r="R12" s="84">
        <f t="shared" si="1"/>
        <v>434.70260915679694</v>
      </c>
    </row>
    <row r="13" spans="1:19">
      <c r="A13" s="82">
        <v>9</v>
      </c>
      <c r="B13" s="81" t="s">
        <v>351</v>
      </c>
      <c r="C13" s="81" t="s">
        <v>497</v>
      </c>
      <c r="D13" s="119" t="s">
        <v>478</v>
      </c>
      <c r="E13" s="81" t="s">
        <v>479</v>
      </c>
      <c r="F13" s="81" t="s">
        <v>483</v>
      </c>
      <c r="G13" s="81" t="s">
        <v>498</v>
      </c>
      <c r="H13" s="86">
        <v>4057</v>
      </c>
      <c r="I13" s="82">
        <v>3</v>
      </c>
      <c r="J13" s="164">
        <f>บึงกาฬ!F17</f>
        <v>538978.06000000006</v>
      </c>
      <c r="K13" s="170">
        <f>บึงกาฬ!AK17</f>
        <v>266745.51000000013</v>
      </c>
      <c r="L13" s="87">
        <f>บึงกาฬ!AL17</f>
        <v>1883531.11</v>
      </c>
      <c r="M13" s="87">
        <f>บึงกาฬ!AM17</f>
        <v>2112199.1</v>
      </c>
      <c r="N13" s="81"/>
      <c r="O13" s="81"/>
      <c r="P13" s="81"/>
      <c r="Q13" s="162">
        <f t="shared" si="0"/>
        <v>-228667.99</v>
      </c>
      <c r="R13" s="84">
        <f t="shared" si="1"/>
        <v>464.26697313285683</v>
      </c>
    </row>
    <row r="14" spans="1:19">
      <c r="A14" s="82">
        <v>10</v>
      </c>
      <c r="B14" s="81" t="s">
        <v>351</v>
      </c>
      <c r="C14" s="81" t="s">
        <v>499</v>
      </c>
      <c r="D14" s="119" t="s">
        <v>478</v>
      </c>
      <c r="E14" s="81" t="s">
        <v>479</v>
      </c>
      <c r="F14" s="81" t="s">
        <v>483</v>
      </c>
      <c r="G14" s="81" t="s">
        <v>500</v>
      </c>
      <c r="H14" s="86">
        <v>2737</v>
      </c>
      <c r="I14" s="82">
        <v>2</v>
      </c>
      <c r="J14" s="164">
        <f>บึงกาฬ!F18</f>
        <v>459521.29</v>
      </c>
      <c r="K14" s="170">
        <f>บึงกาฬ!AK18</f>
        <v>493744.75</v>
      </c>
      <c r="L14" s="87">
        <f>บึงกาฬ!AL18</f>
        <v>1893631.29</v>
      </c>
      <c r="M14" s="87">
        <f>บึงกาฬ!AM18</f>
        <v>1846653.89</v>
      </c>
      <c r="N14" s="81"/>
      <c r="O14" s="81"/>
      <c r="P14" s="81"/>
      <c r="Q14" s="162">
        <f t="shared" si="0"/>
        <v>46977.40000000014</v>
      </c>
      <c r="R14" s="84">
        <f t="shared" si="1"/>
        <v>691.86382535622943</v>
      </c>
    </row>
    <row r="15" spans="1:19">
      <c r="A15" s="82">
        <v>11</v>
      </c>
      <c r="B15" s="81" t="s">
        <v>351</v>
      </c>
      <c r="C15" s="81" t="s">
        <v>501</v>
      </c>
      <c r="D15" s="119" t="s">
        <v>478</v>
      </c>
      <c r="E15" s="81" t="s">
        <v>479</v>
      </c>
      <c r="F15" s="81" t="s">
        <v>483</v>
      </c>
      <c r="G15" s="81" t="s">
        <v>502</v>
      </c>
      <c r="H15" s="86">
        <v>4167</v>
      </c>
      <c r="I15" s="82">
        <v>3</v>
      </c>
      <c r="J15" s="164">
        <f>บึงกาฬ!F19</f>
        <v>545952.39</v>
      </c>
      <c r="K15" s="170">
        <f>บึงกาฬ!AK19</f>
        <v>417942.16000000003</v>
      </c>
      <c r="L15" s="87">
        <f>บึงกาฬ!AL19</f>
        <v>1833144.64</v>
      </c>
      <c r="M15" s="87">
        <f>บึงกาฬ!AM19</f>
        <v>2368929.88</v>
      </c>
      <c r="N15" s="81"/>
      <c r="O15" s="81"/>
      <c r="P15" s="81"/>
      <c r="Q15" s="162">
        <f t="shared" si="0"/>
        <v>-535785.24</v>
      </c>
      <c r="R15" s="84">
        <f t="shared" si="1"/>
        <v>439.91952003839691</v>
      </c>
    </row>
    <row r="16" spans="1:19">
      <c r="A16" s="82">
        <v>12</v>
      </c>
      <c r="B16" s="81" t="s">
        <v>351</v>
      </c>
      <c r="C16" s="81" t="s">
        <v>503</v>
      </c>
      <c r="D16" s="119" t="s">
        <v>478</v>
      </c>
      <c r="E16" s="81" t="s">
        <v>479</v>
      </c>
      <c r="F16" s="81" t="s">
        <v>483</v>
      </c>
      <c r="G16" s="81" t="s">
        <v>504</v>
      </c>
      <c r="H16" s="86">
        <v>7036</v>
      </c>
      <c r="I16" s="82">
        <v>5</v>
      </c>
      <c r="J16" s="164">
        <f>บึงกาฬ!F20</f>
        <v>896604.05</v>
      </c>
      <c r="K16" s="170">
        <f>บึงกาฬ!AK20</f>
        <v>598254.06000000006</v>
      </c>
      <c r="L16" s="87">
        <f>บึงกาฬ!AL20</f>
        <v>3853510.7800000003</v>
      </c>
      <c r="M16" s="87">
        <f>บึงกาฬ!AM20</f>
        <v>3902660.8399999994</v>
      </c>
      <c r="N16" s="81"/>
      <c r="O16" s="81"/>
      <c r="P16" s="81"/>
      <c r="Q16" s="162">
        <f t="shared" si="0"/>
        <v>-49150.059999999125</v>
      </c>
      <c r="R16" s="84">
        <f t="shared" si="1"/>
        <v>547.68487492893689</v>
      </c>
    </row>
    <row r="17" spans="1:18">
      <c r="A17" s="82">
        <v>13</v>
      </c>
      <c r="B17" s="81" t="s">
        <v>351</v>
      </c>
      <c r="C17" s="81" t="s">
        <v>505</v>
      </c>
      <c r="D17" s="81" t="s">
        <v>478</v>
      </c>
      <c r="E17" s="81" t="s">
        <v>479</v>
      </c>
      <c r="F17" s="81" t="s">
        <v>483</v>
      </c>
      <c r="G17" s="81" t="s">
        <v>506</v>
      </c>
      <c r="H17" s="86">
        <v>4248</v>
      </c>
      <c r="I17" s="82">
        <v>3</v>
      </c>
      <c r="J17" s="164">
        <f>บึงกาฬ!F21</f>
        <v>639666.85</v>
      </c>
      <c r="K17" s="170">
        <f>บึงกาฬ!AK21</f>
        <v>753827.47</v>
      </c>
      <c r="L17" s="87">
        <f>บึงกาฬ!AL21</f>
        <v>2112222.86</v>
      </c>
      <c r="M17" s="87">
        <f>บึงกาฬ!AM21</f>
        <v>1886932.72</v>
      </c>
      <c r="N17" s="81"/>
      <c r="O17" s="81"/>
      <c r="P17" s="81"/>
      <c r="Q17" s="162">
        <f t="shared" si="0"/>
        <v>225290.1399999999</v>
      </c>
      <c r="R17" s="84">
        <f t="shared" si="1"/>
        <v>497.2276035781544</v>
      </c>
    </row>
    <row r="18" spans="1:18">
      <c r="A18" s="82">
        <v>14</v>
      </c>
      <c r="B18" s="81" t="s">
        <v>351</v>
      </c>
      <c r="C18" s="81" t="s">
        <v>507</v>
      </c>
      <c r="D18" s="81" t="s">
        <v>478</v>
      </c>
      <c r="E18" s="81" t="s">
        <v>479</v>
      </c>
      <c r="F18" s="81" t="s">
        <v>483</v>
      </c>
      <c r="G18" s="81" t="s">
        <v>508</v>
      </c>
      <c r="H18" s="86">
        <v>4016</v>
      </c>
      <c r="I18" s="82">
        <v>3</v>
      </c>
      <c r="J18" s="164">
        <f>บึงกาฬ!F22</f>
        <v>1028902.52</v>
      </c>
      <c r="K18" s="170">
        <f>บึงกาฬ!AK22</f>
        <v>1239681.5499999998</v>
      </c>
      <c r="L18" s="87">
        <f>บึงกาฬ!AL22</f>
        <v>2068893.28</v>
      </c>
      <c r="M18" s="87">
        <f>บึงกาฬ!AM22</f>
        <v>1596938.0899999999</v>
      </c>
      <c r="N18" s="81"/>
      <c r="O18" s="81"/>
      <c r="P18" s="81"/>
      <c r="Q18" s="162">
        <f t="shared" si="0"/>
        <v>471955.19000000018</v>
      </c>
      <c r="R18" s="84">
        <f t="shared" si="1"/>
        <v>515.16266932270912</v>
      </c>
    </row>
    <row r="19" spans="1:18">
      <c r="A19" s="82">
        <v>15</v>
      </c>
      <c r="B19" s="81" t="s">
        <v>351</v>
      </c>
      <c r="C19" s="81" t="s">
        <v>509</v>
      </c>
      <c r="D19" s="81" t="s">
        <v>478</v>
      </c>
      <c r="E19" s="81" t="s">
        <v>479</v>
      </c>
      <c r="F19" s="81" t="s">
        <v>483</v>
      </c>
      <c r="G19" s="81" t="s">
        <v>510</v>
      </c>
      <c r="H19" s="86">
        <v>1202</v>
      </c>
      <c r="I19" s="82">
        <v>1</v>
      </c>
      <c r="J19" s="164">
        <f>บึงกาฬ!F23</f>
        <v>630432.80000000005</v>
      </c>
      <c r="K19" s="170">
        <f>บึงกาฬ!AK23</f>
        <v>699157.39</v>
      </c>
      <c r="L19" s="87">
        <f>บึงกาฬ!AL23</f>
        <v>1816638.85</v>
      </c>
      <c r="M19" s="87">
        <f>บึงกาฬ!AM23</f>
        <v>1780221.56</v>
      </c>
      <c r="N19" s="81"/>
      <c r="O19" s="81"/>
      <c r="P19" s="81"/>
      <c r="Q19" s="162">
        <f t="shared" si="0"/>
        <v>36417.290000000037</v>
      </c>
      <c r="R19" s="84">
        <f t="shared" si="1"/>
        <v>1511.3467970049917</v>
      </c>
    </row>
    <row r="20" spans="1:18" s="22" customFormat="1">
      <c r="A20" s="150">
        <v>1</v>
      </c>
      <c r="B20" s="151" t="s">
        <v>351</v>
      </c>
      <c r="C20" s="151"/>
      <c r="D20" s="151"/>
      <c r="E20" s="151" t="s">
        <v>379</v>
      </c>
      <c r="F20" s="151"/>
      <c r="G20" s="151" t="s">
        <v>511</v>
      </c>
      <c r="H20" s="153">
        <f>SUM(H5:H19)</f>
        <v>64415</v>
      </c>
      <c r="I20" s="150"/>
      <c r="J20" s="153">
        <f>SUM(J5:J19)</f>
        <v>10159000.709999999</v>
      </c>
      <c r="K20" s="171">
        <f>SUM(K5:K19)</f>
        <v>9020168.0300000012</v>
      </c>
      <c r="L20" s="153">
        <f t="shared" ref="L20:M20" si="2">SUM(L5:L19)</f>
        <v>34736649.450000003</v>
      </c>
      <c r="M20" s="153">
        <f t="shared" si="2"/>
        <v>34254329.530000001</v>
      </c>
      <c r="N20" s="151">
        <v>14</v>
      </c>
      <c r="O20" s="151">
        <v>14</v>
      </c>
      <c r="P20" s="151">
        <f>N20-O20</f>
        <v>0</v>
      </c>
      <c r="Q20" s="163">
        <f t="shared" si="0"/>
        <v>482319.92000000179</v>
      </c>
      <c r="R20" s="161">
        <f>L20/H20</f>
        <v>539.26336179461305</v>
      </c>
    </row>
    <row r="21" spans="1:18">
      <c r="A21" s="82">
        <v>1</v>
      </c>
      <c r="B21" s="81" t="s">
        <v>351</v>
      </c>
      <c r="C21" s="81" t="s">
        <v>482</v>
      </c>
      <c r="D21" s="81" t="s">
        <v>396</v>
      </c>
      <c r="E21" s="81" t="s">
        <v>512</v>
      </c>
      <c r="F21" s="81" t="s">
        <v>513</v>
      </c>
      <c r="G21" s="81" t="s">
        <v>514</v>
      </c>
      <c r="H21" s="86"/>
      <c r="I21" s="82"/>
      <c r="J21" s="164"/>
      <c r="K21" s="170"/>
      <c r="L21" s="87"/>
      <c r="M21" s="87"/>
      <c r="N21" s="81"/>
      <c r="O21" s="81"/>
      <c r="P21" s="81"/>
    </row>
    <row r="22" spans="1:18">
      <c r="A22" s="82">
        <v>2</v>
      </c>
      <c r="B22" s="81" t="s">
        <v>351</v>
      </c>
      <c r="C22" s="81" t="s">
        <v>485</v>
      </c>
      <c r="D22" s="81" t="s">
        <v>396</v>
      </c>
      <c r="E22" s="81" t="s">
        <v>512</v>
      </c>
      <c r="F22" s="81" t="s">
        <v>483</v>
      </c>
      <c r="G22" s="81" t="s">
        <v>515</v>
      </c>
      <c r="H22" s="86">
        <v>6244</v>
      </c>
      <c r="I22" s="82">
        <v>5</v>
      </c>
      <c r="J22" s="164">
        <f>บึงกาฬ!F24</f>
        <v>648947.52</v>
      </c>
      <c r="K22" s="170">
        <f>บึงกาฬ!AK24</f>
        <v>-2029946.18</v>
      </c>
      <c r="L22" s="87">
        <f>บึงกาฬ!AL24</f>
        <v>3224255.46</v>
      </c>
      <c r="M22" s="87">
        <f>บึงกาฬ!AM24</f>
        <v>4230993.0999999996</v>
      </c>
      <c r="N22" s="81"/>
      <c r="O22" s="81"/>
      <c r="P22" s="81"/>
      <c r="Q22" s="162">
        <f t="shared" si="0"/>
        <v>-1006737.6399999997</v>
      </c>
      <c r="R22" s="84">
        <f t="shared" si="1"/>
        <v>516.3765951313261</v>
      </c>
    </row>
    <row r="23" spans="1:18">
      <c r="A23" s="82">
        <v>3</v>
      </c>
      <c r="B23" s="81" t="s">
        <v>351</v>
      </c>
      <c r="C23" s="81" t="s">
        <v>487</v>
      </c>
      <c r="D23" s="81" t="s">
        <v>396</v>
      </c>
      <c r="E23" s="81" t="s">
        <v>512</v>
      </c>
      <c r="F23" s="81" t="s">
        <v>483</v>
      </c>
      <c r="G23" s="81" t="s">
        <v>516</v>
      </c>
      <c r="H23" s="86">
        <v>4760</v>
      </c>
      <c r="I23" s="82">
        <v>4</v>
      </c>
      <c r="J23" s="164">
        <f>บึงกาฬ!F25</f>
        <v>558299.38</v>
      </c>
      <c r="K23" s="170">
        <f>บึงกาฬ!AK25</f>
        <v>595820.56999999995</v>
      </c>
      <c r="L23" s="87">
        <f>บึงกาฬ!AL25</f>
        <v>2892269.3899999997</v>
      </c>
      <c r="M23" s="87">
        <f>บึงกาฬ!AM25</f>
        <v>2764556.24</v>
      </c>
      <c r="N23" s="81"/>
      <c r="O23" s="81"/>
      <c r="P23" s="81"/>
      <c r="Q23" s="162">
        <f t="shared" si="0"/>
        <v>127713.14999999944</v>
      </c>
      <c r="R23" s="84">
        <f t="shared" si="1"/>
        <v>607.61961974789904</v>
      </c>
    </row>
    <row r="24" spans="1:18">
      <c r="A24" s="82">
        <v>4</v>
      </c>
      <c r="B24" s="81" t="s">
        <v>351</v>
      </c>
      <c r="C24" s="81" t="s">
        <v>489</v>
      </c>
      <c r="D24" s="81" t="s">
        <v>396</v>
      </c>
      <c r="E24" s="81" t="s">
        <v>512</v>
      </c>
      <c r="F24" s="81" t="s">
        <v>483</v>
      </c>
      <c r="G24" s="81" t="s">
        <v>517</v>
      </c>
      <c r="H24" s="86">
        <v>3665</v>
      </c>
      <c r="I24" s="82">
        <v>3</v>
      </c>
      <c r="J24" s="164">
        <f>บึงกาฬ!F26</f>
        <v>36778.07</v>
      </c>
      <c r="K24" s="170">
        <f>บึงกาฬ!AK26</f>
        <v>237391.12</v>
      </c>
      <c r="L24" s="87">
        <f>บึงกาฬ!AL26</f>
        <v>1329716.03</v>
      </c>
      <c r="M24" s="87">
        <f>บึงกาฬ!AM26</f>
        <v>1522316.56</v>
      </c>
      <c r="N24" s="81"/>
      <c r="O24" s="81"/>
      <c r="P24" s="81"/>
      <c r="Q24" s="162">
        <f t="shared" si="0"/>
        <v>-192600.53000000003</v>
      </c>
      <c r="R24" s="84">
        <f t="shared" si="1"/>
        <v>362.81474215552527</v>
      </c>
    </row>
    <row r="25" spans="1:18">
      <c r="A25" s="82">
        <v>5</v>
      </c>
      <c r="B25" s="81" t="s">
        <v>351</v>
      </c>
      <c r="C25" s="81" t="s">
        <v>491</v>
      </c>
      <c r="D25" s="81" t="s">
        <v>396</v>
      </c>
      <c r="E25" s="81" t="s">
        <v>512</v>
      </c>
      <c r="F25" s="81" t="s">
        <v>483</v>
      </c>
      <c r="G25" s="81" t="s">
        <v>518</v>
      </c>
      <c r="H25" s="86">
        <v>4355</v>
      </c>
      <c r="I25" s="82">
        <v>3</v>
      </c>
      <c r="J25" s="164">
        <f>บึงกาฬ!F27</f>
        <v>737361.25</v>
      </c>
      <c r="K25" s="170">
        <f>บึงกาฬ!AK27</f>
        <v>758463.54</v>
      </c>
      <c r="L25" s="87">
        <f>บึงกาฬ!AL27</f>
        <v>2801012.08</v>
      </c>
      <c r="M25" s="87">
        <f>บึงกาฬ!AM27</f>
        <v>2636483.46</v>
      </c>
      <c r="N25" s="81"/>
      <c r="O25" s="81"/>
      <c r="P25" s="81"/>
      <c r="Q25" s="162">
        <f t="shared" si="0"/>
        <v>164528.62000000011</v>
      </c>
      <c r="R25" s="84">
        <f t="shared" si="1"/>
        <v>643.17154535017221</v>
      </c>
    </row>
    <row r="26" spans="1:18">
      <c r="A26" s="82">
        <v>6</v>
      </c>
      <c r="B26" s="81" t="s">
        <v>351</v>
      </c>
      <c r="C26" s="81" t="s">
        <v>493</v>
      </c>
      <c r="D26" s="81" t="s">
        <v>396</v>
      </c>
      <c r="E26" s="81" t="s">
        <v>512</v>
      </c>
      <c r="F26" s="81" t="s">
        <v>483</v>
      </c>
      <c r="G26" s="81" t="s">
        <v>519</v>
      </c>
      <c r="H26" s="86">
        <v>2703</v>
      </c>
      <c r="I26" s="82">
        <v>2</v>
      </c>
      <c r="J26" s="164">
        <f>บึงกาฬ!F28</f>
        <v>421481.36</v>
      </c>
      <c r="K26" s="170">
        <f>บึงกาฬ!AK28</f>
        <v>415456.33999999997</v>
      </c>
      <c r="L26" s="87">
        <f>บึงกาฬ!AL28</f>
        <v>1438922.0999999999</v>
      </c>
      <c r="M26" s="87">
        <f>บึงกาฬ!AM28</f>
        <v>1823045.19</v>
      </c>
      <c r="N26" s="81"/>
      <c r="O26" s="81"/>
      <c r="P26" s="81"/>
      <c r="Q26" s="162">
        <f t="shared" si="0"/>
        <v>-384123.09000000008</v>
      </c>
      <c r="R26" s="84">
        <f t="shared" si="1"/>
        <v>532.34261931187564</v>
      </c>
    </row>
    <row r="27" spans="1:18">
      <c r="A27" s="82">
        <v>7</v>
      </c>
      <c r="B27" s="81" t="s">
        <v>351</v>
      </c>
      <c r="C27" s="81" t="s">
        <v>495</v>
      </c>
      <c r="D27" s="81" t="s">
        <v>396</v>
      </c>
      <c r="E27" s="81" t="s">
        <v>512</v>
      </c>
      <c r="F27" s="81" t="s">
        <v>483</v>
      </c>
      <c r="G27" s="81" t="s">
        <v>520</v>
      </c>
      <c r="H27" s="86">
        <v>3283</v>
      </c>
      <c r="I27" s="82">
        <v>3</v>
      </c>
      <c r="J27" s="164">
        <f>บึงกาฬ!F29</f>
        <v>418611.45</v>
      </c>
      <c r="K27" s="170">
        <f>บึงกาฬ!AK29</f>
        <v>-438821.48000000004</v>
      </c>
      <c r="L27" s="87">
        <f>บึงกาฬ!AL29</f>
        <v>3322751.02</v>
      </c>
      <c r="M27" s="87">
        <f>บึงกาฬ!AM29</f>
        <v>2948500.44</v>
      </c>
      <c r="N27" s="81"/>
      <c r="O27" s="81"/>
      <c r="P27" s="81"/>
      <c r="Q27" s="162">
        <f t="shared" si="0"/>
        <v>374250.58000000007</v>
      </c>
      <c r="R27" s="84">
        <f t="shared" si="1"/>
        <v>1012.10813889735</v>
      </c>
    </row>
    <row r="28" spans="1:18">
      <c r="A28" s="82">
        <v>8</v>
      </c>
      <c r="B28" s="81" t="s">
        <v>351</v>
      </c>
      <c r="C28" s="81" t="s">
        <v>497</v>
      </c>
      <c r="D28" s="81" t="s">
        <v>396</v>
      </c>
      <c r="E28" s="81" t="s">
        <v>512</v>
      </c>
      <c r="F28" s="81" t="s">
        <v>483</v>
      </c>
      <c r="G28" s="81" t="s">
        <v>521</v>
      </c>
      <c r="H28" s="86">
        <v>1804</v>
      </c>
      <c r="I28" s="82">
        <v>2</v>
      </c>
      <c r="J28" s="164">
        <f>บึงกาฬ!F30</f>
        <v>77158.06</v>
      </c>
      <c r="K28" s="170">
        <f>บึงกาฬ!AK30</f>
        <v>261586.31</v>
      </c>
      <c r="L28" s="87">
        <f>บึงกาฬ!AL30</f>
        <v>1301284.44</v>
      </c>
      <c r="M28" s="87">
        <f>บึงกาฬ!AM30</f>
        <v>1604607.83</v>
      </c>
      <c r="N28" s="81"/>
      <c r="O28" s="81"/>
      <c r="P28" s="81"/>
      <c r="Q28" s="162">
        <f t="shared" si="0"/>
        <v>-303323.39000000013</v>
      </c>
      <c r="R28" s="84">
        <f t="shared" si="1"/>
        <v>721.33283813747221</v>
      </c>
    </row>
    <row r="29" spans="1:18">
      <c r="A29" s="82">
        <v>9</v>
      </c>
      <c r="B29" s="81" t="s">
        <v>351</v>
      </c>
      <c r="C29" s="81" t="s">
        <v>499</v>
      </c>
      <c r="D29" s="81" t="s">
        <v>396</v>
      </c>
      <c r="E29" s="81" t="s">
        <v>512</v>
      </c>
      <c r="F29" s="81" t="s">
        <v>483</v>
      </c>
      <c r="G29" s="81" t="s">
        <v>522</v>
      </c>
      <c r="H29" s="86">
        <v>2904</v>
      </c>
      <c r="I29" s="82">
        <v>2</v>
      </c>
      <c r="J29" s="164">
        <f>บึงกาฬ!F31</f>
        <v>531270.97</v>
      </c>
      <c r="K29" s="170">
        <f>บึงกาฬ!AK31</f>
        <v>3263.5999999999767</v>
      </c>
      <c r="L29" s="87">
        <f>บึงกาฬ!AL31</f>
        <v>2474472.42</v>
      </c>
      <c r="M29" s="87">
        <f>บึงกาฬ!AM31</f>
        <v>2260065.1800000002</v>
      </c>
      <c r="N29" s="81"/>
      <c r="O29" s="81"/>
      <c r="P29" s="81"/>
      <c r="Q29" s="162">
        <f t="shared" si="0"/>
        <v>214407.23999999976</v>
      </c>
      <c r="R29" s="84">
        <f t="shared" si="1"/>
        <v>852.09105371900819</v>
      </c>
    </row>
    <row r="30" spans="1:18">
      <c r="A30" s="82">
        <v>10</v>
      </c>
      <c r="B30" s="81" t="s">
        <v>351</v>
      </c>
      <c r="C30" s="81" t="s">
        <v>482</v>
      </c>
      <c r="D30" s="81" t="s">
        <v>396</v>
      </c>
      <c r="E30" s="81" t="s">
        <v>512</v>
      </c>
      <c r="F30" s="81" t="s">
        <v>483</v>
      </c>
      <c r="G30" s="81" t="s">
        <v>523</v>
      </c>
      <c r="H30" s="86">
        <v>6953</v>
      </c>
      <c r="I30" s="82">
        <v>5</v>
      </c>
      <c r="J30" s="164">
        <f>บึงกาฬ!F32</f>
        <v>472147.05</v>
      </c>
      <c r="K30" s="170">
        <f>บึงกาฬ!AK32</f>
        <v>375189.72000000009</v>
      </c>
      <c r="L30" s="87">
        <f>บึงกาฬ!AL32</f>
        <v>3226030.14</v>
      </c>
      <c r="M30" s="87">
        <f>บึงกาฬ!AM32</f>
        <v>2998733.15</v>
      </c>
      <c r="N30" s="81"/>
      <c r="O30" s="81"/>
      <c r="P30" s="81"/>
      <c r="Q30" s="162">
        <f t="shared" si="0"/>
        <v>227296.99000000022</v>
      </c>
      <c r="R30" s="84">
        <f t="shared" si="1"/>
        <v>463.97672083992524</v>
      </c>
    </row>
    <row r="31" spans="1:18">
      <c r="A31" s="82">
        <v>11</v>
      </c>
      <c r="B31" s="81" t="s">
        <v>351</v>
      </c>
      <c r="C31" s="81" t="s">
        <v>482</v>
      </c>
      <c r="D31" s="81" t="s">
        <v>396</v>
      </c>
      <c r="E31" s="81" t="s">
        <v>512</v>
      </c>
      <c r="F31" s="81" t="s">
        <v>483</v>
      </c>
      <c r="G31" s="81" t="s">
        <v>524</v>
      </c>
      <c r="H31" s="86">
        <v>5358</v>
      </c>
      <c r="I31" s="82">
        <v>4</v>
      </c>
      <c r="J31" s="189">
        <f>บึงกาฬ!F33</f>
        <v>-132663.82</v>
      </c>
      <c r="K31" s="170">
        <f>บึงกาฬ!AK33</f>
        <v>-162551.43</v>
      </c>
      <c r="L31" s="87">
        <f>บึงกาฬ!AL33</f>
        <v>1047603.62</v>
      </c>
      <c r="M31" s="87">
        <f>บึงกาฬ!AM33</f>
        <v>1213028.3500000001</v>
      </c>
      <c r="N31" s="81"/>
      <c r="O31" s="81"/>
      <c r="P31" s="81"/>
      <c r="Q31" s="162">
        <f t="shared" si="0"/>
        <v>-165424.7300000001</v>
      </c>
      <c r="R31" s="84">
        <f t="shared" si="1"/>
        <v>195.52139231056364</v>
      </c>
    </row>
    <row r="32" spans="1:18">
      <c r="A32" s="82">
        <v>12</v>
      </c>
      <c r="B32" s="81" t="s">
        <v>351</v>
      </c>
      <c r="C32" s="81" t="s">
        <v>482</v>
      </c>
      <c r="D32" s="81" t="s">
        <v>396</v>
      </c>
      <c r="E32" s="81" t="s">
        <v>512</v>
      </c>
      <c r="F32" s="81" t="s">
        <v>483</v>
      </c>
      <c r="G32" s="81" t="s">
        <v>525</v>
      </c>
      <c r="H32" s="86">
        <v>1450</v>
      </c>
      <c r="I32" s="82">
        <v>1</v>
      </c>
      <c r="J32" s="164">
        <f>บึงกาฬ!F34</f>
        <v>301036.14</v>
      </c>
      <c r="K32" s="170">
        <f>บึงกาฬ!AK34</f>
        <v>899844.75</v>
      </c>
      <c r="L32" s="87">
        <f>บึงกาฬ!AL34</f>
        <v>2465978.1</v>
      </c>
      <c r="M32" s="87">
        <f>บึงกาฬ!AM34</f>
        <v>2107936.6100000003</v>
      </c>
      <c r="N32" s="81"/>
      <c r="O32" s="81"/>
      <c r="P32" s="81"/>
      <c r="Q32" s="162">
        <f t="shared" si="0"/>
        <v>358041.48999999976</v>
      </c>
      <c r="R32" s="84">
        <f t="shared" si="1"/>
        <v>1700.6745517241379</v>
      </c>
    </row>
    <row r="33" spans="1:18">
      <c r="A33" s="82">
        <v>13</v>
      </c>
      <c r="B33" s="81" t="s">
        <v>351</v>
      </c>
      <c r="C33" s="81" t="s">
        <v>482</v>
      </c>
      <c r="D33" s="81" t="s">
        <v>396</v>
      </c>
      <c r="E33" s="81" t="s">
        <v>512</v>
      </c>
      <c r="F33" s="81" t="s">
        <v>483</v>
      </c>
      <c r="G33" s="81" t="s">
        <v>526</v>
      </c>
      <c r="H33" s="86">
        <v>1590</v>
      </c>
      <c r="I33" s="82">
        <v>2</v>
      </c>
      <c r="J33" s="164">
        <f>บึงกาฬ!F35</f>
        <v>190546.86</v>
      </c>
      <c r="K33" s="170">
        <f>บึงกาฬ!AK35</f>
        <v>250941.06999999998</v>
      </c>
      <c r="L33" s="87">
        <f>บึงกาฬ!AL35</f>
        <v>1447290.79</v>
      </c>
      <c r="M33" s="87">
        <f>บึงกาฬ!AM35</f>
        <v>1419547</v>
      </c>
      <c r="N33" s="81"/>
      <c r="O33" s="81"/>
      <c r="P33" s="81"/>
      <c r="Q33" s="162">
        <f t="shared" si="0"/>
        <v>27743.790000000037</v>
      </c>
      <c r="R33" s="84">
        <f t="shared" si="1"/>
        <v>910.24577987421389</v>
      </c>
    </row>
    <row r="34" spans="1:18" s="22" customFormat="1">
      <c r="A34" s="150">
        <v>2</v>
      </c>
      <c r="B34" s="151" t="s">
        <v>351</v>
      </c>
      <c r="C34" s="151"/>
      <c r="D34" s="151"/>
      <c r="E34" s="151" t="s">
        <v>379</v>
      </c>
      <c r="F34" s="151"/>
      <c r="G34" s="151" t="s">
        <v>527</v>
      </c>
      <c r="H34" s="152">
        <f>SUM(H22:H33)</f>
        <v>45069</v>
      </c>
      <c r="I34" s="150"/>
      <c r="J34" s="153">
        <f>SUM(J21:J33)</f>
        <v>4260974.290000001</v>
      </c>
      <c r="K34" s="171">
        <f>SUM(K21:K33)</f>
        <v>1166637.9300000004</v>
      </c>
      <c r="L34" s="153">
        <f t="shared" ref="L34:M34" si="3">SUM(L21:L33)</f>
        <v>26971585.59</v>
      </c>
      <c r="M34" s="153">
        <f t="shared" si="3"/>
        <v>27529813.109999999</v>
      </c>
      <c r="N34" s="151">
        <v>12</v>
      </c>
      <c r="O34" s="151">
        <v>12</v>
      </c>
      <c r="P34" s="151">
        <f>N34-O34</f>
        <v>0</v>
      </c>
      <c r="Q34" s="163">
        <f t="shared" si="0"/>
        <v>-558227.51999999955</v>
      </c>
      <c r="R34" s="161">
        <f>L34/H34</f>
        <v>598.45094388604139</v>
      </c>
    </row>
    <row r="35" spans="1:18">
      <c r="A35" s="82">
        <v>1</v>
      </c>
      <c r="B35" s="81" t="s">
        <v>351</v>
      </c>
      <c r="C35" s="81" t="s">
        <v>485</v>
      </c>
      <c r="D35" s="81" t="s">
        <v>389</v>
      </c>
      <c r="E35" s="81" t="s">
        <v>528</v>
      </c>
      <c r="F35" s="81" t="s">
        <v>513</v>
      </c>
      <c r="G35" s="81" t="s">
        <v>529</v>
      </c>
      <c r="H35" s="86"/>
      <c r="I35" s="82"/>
      <c r="J35" s="164"/>
      <c r="K35" s="170"/>
      <c r="L35" s="87"/>
      <c r="M35" s="87"/>
      <c r="N35" s="81"/>
      <c r="O35" s="81"/>
      <c r="P35" s="81"/>
    </row>
    <row r="36" spans="1:18">
      <c r="A36" s="82">
        <v>2</v>
      </c>
      <c r="B36" s="81" t="s">
        <v>351</v>
      </c>
      <c r="C36" s="81" t="s">
        <v>485</v>
      </c>
      <c r="D36" s="81" t="s">
        <v>389</v>
      </c>
      <c r="E36" s="81" t="s">
        <v>528</v>
      </c>
      <c r="F36" s="81" t="s">
        <v>483</v>
      </c>
      <c r="G36" s="81" t="s">
        <v>530</v>
      </c>
      <c r="H36" s="86">
        <v>6255</v>
      </c>
      <c r="I36" s="82">
        <v>5</v>
      </c>
      <c r="J36" s="164">
        <f>บึงกาฬ!F36</f>
        <v>1065268.72</v>
      </c>
      <c r="K36" s="170">
        <f>บึงกาฬ!AK36</f>
        <v>1083237</v>
      </c>
      <c r="L36" s="87">
        <f>บึงกาฬ!AL36</f>
        <v>3009756.06</v>
      </c>
      <c r="M36" s="87">
        <f>บึงกาฬ!AM36</f>
        <v>3365934.46</v>
      </c>
      <c r="N36" s="81"/>
      <c r="O36" s="81"/>
      <c r="P36" s="81"/>
      <c r="Q36" s="162">
        <f t="shared" si="0"/>
        <v>-356178.39999999991</v>
      </c>
      <c r="R36" s="84">
        <f t="shared" si="1"/>
        <v>481.1760287769784</v>
      </c>
    </row>
    <row r="37" spans="1:18">
      <c r="A37" s="82">
        <v>3</v>
      </c>
      <c r="B37" s="81" t="s">
        <v>351</v>
      </c>
      <c r="C37" s="81" t="s">
        <v>485</v>
      </c>
      <c r="D37" s="81" t="s">
        <v>389</v>
      </c>
      <c r="E37" s="81" t="s">
        <v>528</v>
      </c>
      <c r="F37" s="81" t="s">
        <v>483</v>
      </c>
      <c r="G37" s="81" t="s">
        <v>531</v>
      </c>
      <c r="H37" s="86">
        <v>4295</v>
      </c>
      <c r="I37" s="82">
        <v>3</v>
      </c>
      <c r="J37" s="164">
        <f>บึงกาฬ!F37</f>
        <v>863193.68</v>
      </c>
      <c r="K37" s="170">
        <f>บึงกาฬ!AK37</f>
        <v>808868.89</v>
      </c>
      <c r="L37" s="87">
        <f>บึงกาฬ!AL37</f>
        <v>1698510.72</v>
      </c>
      <c r="M37" s="87">
        <f>บึงกาฬ!AM37</f>
        <v>1516039.52</v>
      </c>
      <c r="N37" s="81"/>
      <c r="O37" s="81"/>
      <c r="P37" s="81"/>
      <c r="Q37" s="162">
        <f t="shared" si="0"/>
        <v>182471.19999999995</v>
      </c>
      <c r="R37" s="84">
        <f t="shared" si="1"/>
        <v>395.4623329452852</v>
      </c>
    </row>
    <row r="38" spans="1:18">
      <c r="A38" s="82">
        <v>4</v>
      </c>
      <c r="B38" s="81" t="s">
        <v>351</v>
      </c>
      <c r="C38" s="81" t="s">
        <v>485</v>
      </c>
      <c r="D38" s="81" t="s">
        <v>389</v>
      </c>
      <c r="E38" s="81" t="s">
        <v>528</v>
      </c>
      <c r="F38" s="81" t="s">
        <v>483</v>
      </c>
      <c r="G38" s="81" t="s">
        <v>532</v>
      </c>
      <c r="H38" s="86">
        <v>5791</v>
      </c>
      <c r="I38" s="82">
        <v>4</v>
      </c>
      <c r="J38" s="164">
        <f>บึงกาฬ!F38</f>
        <v>125575.2</v>
      </c>
      <c r="K38" s="170">
        <f>บึงกาฬ!AK38</f>
        <v>-208032.62999999998</v>
      </c>
      <c r="L38" s="87">
        <f>บึงกาฬ!AL38</f>
        <v>1474291.71</v>
      </c>
      <c r="M38" s="87">
        <f>บึงกาฬ!AM38</f>
        <v>2317833.9500000002</v>
      </c>
      <c r="N38" s="81"/>
      <c r="O38" s="81"/>
      <c r="P38" s="81"/>
      <c r="Q38" s="162">
        <f t="shared" si="0"/>
        <v>-843542.24000000022</v>
      </c>
      <c r="R38" s="84">
        <f t="shared" si="1"/>
        <v>254.5832688654809</v>
      </c>
    </row>
    <row r="39" spans="1:18">
      <c r="A39" s="82">
        <v>5</v>
      </c>
      <c r="B39" s="81" t="s">
        <v>351</v>
      </c>
      <c r="C39" s="81" t="s">
        <v>485</v>
      </c>
      <c r="D39" s="81" t="s">
        <v>389</v>
      </c>
      <c r="E39" s="81" t="s">
        <v>528</v>
      </c>
      <c r="F39" s="81" t="s">
        <v>483</v>
      </c>
      <c r="G39" s="81" t="s">
        <v>533</v>
      </c>
      <c r="H39" s="86">
        <v>2483</v>
      </c>
      <c r="I39" s="82">
        <v>2</v>
      </c>
      <c r="J39" s="164">
        <f>บึงกาฬ!F39</f>
        <v>491303.01</v>
      </c>
      <c r="K39" s="170">
        <f>บึงกาฬ!AK39</f>
        <v>292018.76000000007</v>
      </c>
      <c r="L39" s="87">
        <f>บึงกาฬ!AL39</f>
        <v>1145262.8599999999</v>
      </c>
      <c r="M39" s="87">
        <f>บึงกาฬ!AM39</f>
        <v>1482887.99</v>
      </c>
      <c r="N39" s="81"/>
      <c r="O39" s="81"/>
      <c r="P39" s="81"/>
      <c r="Q39" s="162">
        <f t="shared" si="0"/>
        <v>-337625.13000000012</v>
      </c>
      <c r="R39" s="84">
        <f t="shared" si="1"/>
        <v>461.24158679017313</v>
      </c>
    </row>
    <row r="40" spans="1:18">
      <c r="A40" s="82">
        <v>6</v>
      </c>
      <c r="B40" s="81" t="s">
        <v>351</v>
      </c>
      <c r="C40" s="81" t="s">
        <v>485</v>
      </c>
      <c r="D40" s="81" t="s">
        <v>389</v>
      </c>
      <c r="E40" s="81" t="s">
        <v>528</v>
      </c>
      <c r="F40" s="81" t="s">
        <v>483</v>
      </c>
      <c r="G40" s="81" t="s">
        <v>534</v>
      </c>
      <c r="H40" s="86">
        <v>2151</v>
      </c>
      <c r="I40" s="82">
        <v>2</v>
      </c>
      <c r="J40" s="164">
        <f>บึงกาฬ!F40</f>
        <v>289053.3</v>
      </c>
      <c r="K40" s="170">
        <f>บึงกาฬ!AK40</f>
        <v>138234.58999999997</v>
      </c>
      <c r="L40" s="87">
        <f>บึงกาฬ!AL40</f>
        <v>1319065.7</v>
      </c>
      <c r="M40" s="87">
        <f>บึงกาฬ!AM40</f>
        <v>1551059.52</v>
      </c>
      <c r="N40" s="81"/>
      <c r="O40" s="81"/>
      <c r="P40" s="81"/>
      <c r="Q40" s="162">
        <f t="shared" si="0"/>
        <v>-231993.82000000007</v>
      </c>
      <c r="R40" s="84">
        <f t="shared" si="1"/>
        <v>613.23370525337054</v>
      </c>
    </row>
    <row r="41" spans="1:18">
      <c r="A41" s="82">
        <v>7</v>
      </c>
      <c r="B41" s="81" t="s">
        <v>351</v>
      </c>
      <c r="C41" s="81" t="s">
        <v>485</v>
      </c>
      <c r="D41" s="81" t="s">
        <v>389</v>
      </c>
      <c r="E41" s="81" t="s">
        <v>528</v>
      </c>
      <c r="F41" s="81" t="s">
        <v>483</v>
      </c>
      <c r="G41" s="81" t="s">
        <v>535</v>
      </c>
      <c r="H41" s="86">
        <v>2636</v>
      </c>
      <c r="I41" s="82">
        <v>2</v>
      </c>
      <c r="J41" s="164">
        <f>บึงกาฬ!F41</f>
        <v>417214.63</v>
      </c>
      <c r="K41" s="170">
        <f>บึงกาฬ!AK41</f>
        <v>286546.31999999995</v>
      </c>
      <c r="L41" s="87">
        <f>บึงกาฬ!AL41</f>
        <v>1474399.6</v>
      </c>
      <c r="M41" s="87">
        <f>บึงกาฬ!AM41</f>
        <v>1578923.9100000001</v>
      </c>
      <c r="N41" s="81"/>
      <c r="O41" s="81"/>
      <c r="P41" s="81"/>
      <c r="Q41" s="162">
        <f t="shared" si="0"/>
        <v>-104524.31000000006</v>
      </c>
      <c r="R41" s="84">
        <f t="shared" si="1"/>
        <v>559.33216995447651</v>
      </c>
    </row>
    <row r="42" spans="1:18">
      <c r="A42" s="82">
        <v>8</v>
      </c>
      <c r="B42" s="81" t="s">
        <v>351</v>
      </c>
      <c r="C42" s="81" t="s">
        <v>485</v>
      </c>
      <c r="D42" s="81" t="s">
        <v>389</v>
      </c>
      <c r="E42" s="81" t="s">
        <v>528</v>
      </c>
      <c r="F42" s="81" t="s">
        <v>483</v>
      </c>
      <c r="G42" s="81" t="s">
        <v>536</v>
      </c>
      <c r="H42" s="86">
        <v>4545</v>
      </c>
      <c r="I42" s="82">
        <v>4</v>
      </c>
      <c r="J42" s="164">
        <f>บึงกาฬ!F42</f>
        <v>974007.21</v>
      </c>
      <c r="K42" s="170">
        <f>บึงกาฬ!AK42</f>
        <v>561594.32000000007</v>
      </c>
      <c r="L42" s="87">
        <f>บึงกาฬ!AL42</f>
        <v>1440879.33</v>
      </c>
      <c r="M42" s="87">
        <f>บึงกาฬ!AM42</f>
        <v>2529980.2300000004</v>
      </c>
      <c r="N42" s="81"/>
      <c r="O42" s="81"/>
      <c r="P42" s="81"/>
      <c r="Q42" s="162">
        <f t="shared" si="0"/>
        <v>-1089100.9000000004</v>
      </c>
      <c r="R42" s="84">
        <f t="shared" si="1"/>
        <v>317.02515511551155</v>
      </c>
    </row>
    <row r="43" spans="1:18">
      <c r="A43" s="82">
        <v>9</v>
      </c>
      <c r="B43" s="81" t="s">
        <v>351</v>
      </c>
      <c r="C43" s="81" t="s">
        <v>485</v>
      </c>
      <c r="D43" s="81" t="s">
        <v>389</v>
      </c>
      <c r="E43" s="81" t="s">
        <v>528</v>
      </c>
      <c r="F43" s="81" t="s">
        <v>483</v>
      </c>
      <c r="G43" s="81" t="s">
        <v>537</v>
      </c>
      <c r="H43" s="86">
        <v>2870</v>
      </c>
      <c r="I43" s="82">
        <v>2</v>
      </c>
      <c r="J43" s="164">
        <f>บึงกาฬ!F43</f>
        <v>707341.48</v>
      </c>
      <c r="K43" s="170">
        <f>บึงกาฬ!AK43</f>
        <v>756084.75</v>
      </c>
      <c r="L43" s="87">
        <f>บึงกาฬ!AL43</f>
        <v>1243647.81</v>
      </c>
      <c r="M43" s="87">
        <f>บึงกาฬ!AM43</f>
        <v>1469604.03</v>
      </c>
      <c r="N43" s="81"/>
      <c r="O43" s="81"/>
      <c r="P43" s="81"/>
      <c r="Q43" s="162">
        <f t="shared" si="0"/>
        <v>-225956.21999999997</v>
      </c>
      <c r="R43" s="84">
        <f t="shared" si="1"/>
        <v>433.32676306620209</v>
      </c>
    </row>
    <row r="44" spans="1:18">
      <c r="A44" s="82">
        <v>10</v>
      </c>
      <c r="B44" s="81" t="s">
        <v>351</v>
      </c>
      <c r="C44" s="81" t="s">
        <v>485</v>
      </c>
      <c r="D44" s="81" t="s">
        <v>389</v>
      </c>
      <c r="E44" s="81" t="s">
        <v>528</v>
      </c>
      <c r="F44" s="81" t="s">
        <v>483</v>
      </c>
      <c r="G44" s="81" t="s">
        <v>538</v>
      </c>
      <c r="H44" s="86">
        <v>3482</v>
      </c>
      <c r="I44" s="82">
        <v>3</v>
      </c>
      <c r="J44" s="164">
        <f>บึงกาฬ!F44</f>
        <v>445960.21</v>
      </c>
      <c r="K44" s="170">
        <f>บึงกาฬ!AK44</f>
        <v>432413.35000000003</v>
      </c>
      <c r="L44" s="87">
        <f>บึงกาฬ!AL44</f>
        <v>1896656.26</v>
      </c>
      <c r="M44" s="87">
        <f>บึงกาฬ!AM44</f>
        <v>2011936.59</v>
      </c>
      <c r="N44" s="81"/>
      <c r="O44" s="81"/>
      <c r="P44" s="81"/>
      <c r="Q44" s="162">
        <f t="shared" si="0"/>
        <v>-115280.33000000007</v>
      </c>
      <c r="R44" s="84">
        <f t="shared" si="1"/>
        <v>544.7031188971855</v>
      </c>
    </row>
    <row r="45" spans="1:18">
      <c r="A45" s="82">
        <v>11</v>
      </c>
      <c r="B45" s="81" t="s">
        <v>351</v>
      </c>
      <c r="C45" s="81" t="s">
        <v>485</v>
      </c>
      <c r="D45" s="81" t="s">
        <v>389</v>
      </c>
      <c r="E45" s="81" t="s">
        <v>528</v>
      </c>
      <c r="F45" s="81" t="s">
        <v>483</v>
      </c>
      <c r="G45" s="81" t="s">
        <v>539</v>
      </c>
      <c r="H45" s="86">
        <v>4225</v>
      </c>
      <c r="I45" s="82">
        <v>3</v>
      </c>
      <c r="J45" s="164">
        <f>บึงกาฬ!F45</f>
        <v>105267.43</v>
      </c>
      <c r="K45" s="170">
        <f>บึงกาฬ!AK45</f>
        <v>230141.65</v>
      </c>
      <c r="L45" s="87">
        <f>บึงกาฬ!AL45</f>
        <v>1828191.76</v>
      </c>
      <c r="M45" s="87">
        <f>บึงกาฬ!AM45</f>
        <v>2050330.57</v>
      </c>
      <c r="N45" s="81" t="s">
        <v>540</v>
      </c>
      <c r="O45" s="81"/>
      <c r="P45" s="81"/>
      <c r="Q45" s="162">
        <f t="shared" si="0"/>
        <v>-222138.81000000006</v>
      </c>
      <c r="R45" s="84">
        <f t="shared" si="1"/>
        <v>432.70810887573964</v>
      </c>
    </row>
    <row r="46" spans="1:18">
      <c r="A46" s="82">
        <v>12</v>
      </c>
      <c r="B46" s="81" t="s">
        <v>351</v>
      </c>
      <c r="C46" s="81" t="s">
        <v>485</v>
      </c>
      <c r="D46" s="81" t="s">
        <v>389</v>
      </c>
      <c r="E46" s="81" t="s">
        <v>528</v>
      </c>
      <c r="F46" s="81" t="s">
        <v>483</v>
      </c>
      <c r="G46" s="81" t="s">
        <v>541</v>
      </c>
      <c r="H46" s="86">
        <v>3058</v>
      </c>
      <c r="I46" s="82">
        <v>3</v>
      </c>
      <c r="J46" s="164">
        <f>บึงกาฬ!F46</f>
        <v>213729.2</v>
      </c>
      <c r="K46" s="170">
        <f>บึงกาฬ!AK46</f>
        <v>13955.100000000006</v>
      </c>
      <c r="L46" s="87">
        <f>บึงกาฬ!AL46</f>
        <v>1535470.46</v>
      </c>
      <c r="M46" s="87">
        <f>บึงกาฬ!AM46</f>
        <v>1845768.74</v>
      </c>
      <c r="N46" s="81"/>
      <c r="O46" s="81"/>
      <c r="P46" s="81"/>
      <c r="Q46" s="162">
        <f t="shared" si="0"/>
        <v>-310298.28000000003</v>
      </c>
      <c r="R46" s="84">
        <f t="shared" si="1"/>
        <v>502.11591236102026</v>
      </c>
    </row>
    <row r="47" spans="1:18" s="22" customFormat="1">
      <c r="A47" s="150">
        <v>3</v>
      </c>
      <c r="B47" s="151" t="s">
        <v>351</v>
      </c>
      <c r="C47" s="151"/>
      <c r="D47" s="151"/>
      <c r="E47" s="151" t="s">
        <v>379</v>
      </c>
      <c r="F47" s="151"/>
      <c r="G47" s="151" t="s">
        <v>542</v>
      </c>
      <c r="H47" s="152">
        <f>SUM(H36:H46)</f>
        <v>41791</v>
      </c>
      <c r="I47" s="150"/>
      <c r="J47" s="153">
        <f>SUM(J35:J46)</f>
        <v>5697914.0700000003</v>
      </c>
      <c r="K47" s="171">
        <f>SUM(K35:K46)</f>
        <v>4395062.0999999996</v>
      </c>
      <c r="L47" s="153">
        <f t="shared" ref="L47:M47" si="4">SUM(L35:L46)</f>
        <v>18066132.27</v>
      </c>
      <c r="M47" s="153">
        <f t="shared" si="4"/>
        <v>21720299.509999998</v>
      </c>
      <c r="N47" s="151">
        <v>11</v>
      </c>
      <c r="O47" s="151">
        <v>11</v>
      </c>
      <c r="P47" s="151">
        <f>N47-O47</f>
        <v>0</v>
      </c>
      <c r="Q47" s="163">
        <f t="shared" si="0"/>
        <v>-3654167.2399999984</v>
      </c>
      <c r="R47" s="161">
        <f>L47/H47</f>
        <v>432.29719963628531</v>
      </c>
    </row>
    <row r="48" spans="1:18">
      <c r="A48" s="82">
        <v>1</v>
      </c>
      <c r="B48" s="81" t="s">
        <v>351</v>
      </c>
      <c r="C48" s="81" t="s">
        <v>487</v>
      </c>
      <c r="D48" s="81" t="s">
        <v>424</v>
      </c>
      <c r="E48" s="81" t="s">
        <v>543</v>
      </c>
      <c r="F48" s="81" t="s">
        <v>513</v>
      </c>
      <c r="G48" s="81" t="s">
        <v>544</v>
      </c>
      <c r="H48" s="86"/>
      <c r="I48" s="82"/>
      <c r="J48" s="164"/>
      <c r="K48" s="170"/>
      <c r="L48" s="87"/>
      <c r="M48" s="87"/>
      <c r="N48" s="81"/>
      <c r="O48" s="81"/>
      <c r="P48" s="81"/>
    </row>
    <row r="49" spans="1:18">
      <c r="A49" s="82">
        <v>2</v>
      </c>
      <c r="B49" s="81" t="s">
        <v>351</v>
      </c>
      <c r="C49" s="81" t="s">
        <v>487</v>
      </c>
      <c r="D49" s="81" t="s">
        <v>424</v>
      </c>
      <c r="E49" s="81" t="s">
        <v>543</v>
      </c>
      <c r="F49" s="81" t="s">
        <v>483</v>
      </c>
      <c r="G49" s="81" t="s">
        <v>545</v>
      </c>
      <c r="H49" s="86">
        <v>2820</v>
      </c>
      <c r="I49" s="82">
        <v>2</v>
      </c>
      <c r="J49" s="164">
        <f>บึงกาฬ!F47</f>
        <v>422709.22</v>
      </c>
      <c r="K49" s="170">
        <f>บึงกาฬ!AK47</f>
        <v>244376.55</v>
      </c>
      <c r="L49" s="87">
        <f>บึงกาฬ!AL47</f>
        <v>911747.46</v>
      </c>
      <c r="M49" s="87">
        <f>บึงกาฬ!AM47</f>
        <v>1462694.85</v>
      </c>
      <c r="N49" s="81"/>
      <c r="O49" s="81"/>
      <c r="P49" s="81"/>
      <c r="Q49" s="162">
        <f t="shared" si="0"/>
        <v>-550947.39000000013</v>
      </c>
      <c r="R49" s="84">
        <f t="shared" si="1"/>
        <v>323.31470212765959</v>
      </c>
    </row>
    <row r="50" spans="1:18">
      <c r="A50" s="82">
        <v>3</v>
      </c>
      <c r="B50" s="81" t="s">
        <v>351</v>
      </c>
      <c r="C50" s="81" t="s">
        <v>487</v>
      </c>
      <c r="D50" s="81" t="s">
        <v>424</v>
      </c>
      <c r="E50" s="81" t="s">
        <v>543</v>
      </c>
      <c r="F50" s="81" t="s">
        <v>483</v>
      </c>
      <c r="G50" s="81" t="s">
        <v>546</v>
      </c>
      <c r="H50" s="86">
        <v>3895</v>
      </c>
      <c r="I50" s="82">
        <v>3</v>
      </c>
      <c r="J50" s="164">
        <f>บึงกาฬ!F48</f>
        <v>618907.34</v>
      </c>
      <c r="K50" s="170">
        <f>บึงกาฬ!AK48</f>
        <v>138543.27999999991</v>
      </c>
      <c r="L50" s="87">
        <f>บึงกาฬ!AL48</f>
        <v>828022.35</v>
      </c>
      <c r="M50" s="87">
        <f>บึงกาฬ!AM48</f>
        <v>3368571.5</v>
      </c>
      <c r="N50" s="81"/>
      <c r="O50" s="81"/>
      <c r="P50" s="81"/>
      <c r="Q50" s="162">
        <f t="shared" si="0"/>
        <v>-2540549.15</v>
      </c>
      <c r="R50" s="84">
        <f t="shared" si="1"/>
        <v>212.58596919127086</v>
      </c>
    </row>
    <row r="51" spans="1:18">
      <c r="A51" s="82">
        <v>4</v>
      </c>
      <c r="B51" s="81" t="s">
        <v>351</v>
      </c>
      <c r="C51" s="81" t="s">
        <v>487</v>
      </c>
      <c r="D51" s="81" t="s">
        <v>424</v>
      </c>
      <c r="E51" s="81" t="s">
        <v>543</v>
      </c>
      <c r="F51" s="81" t="s">
        <v>483</v>
      </c>
      <c r="G51" s="81" t="s">
        <v>547</v>
      </c>
      <c r="H51" s="86">
        <v>2041</v>
      </c>
      <c r="I51" s="82">
        <v>2</v>
      </c>
      <c r="J51" s="164">
        <f>บึงกาฬ!F49</f>
        <v>1015757.66</v>
      </c>
      <c r="K51" s="170">
        <f>บึงกาฬ!AK49</f>
        <v>787963.8600000001</v>
      </c>
      <c r="L51" s="87">
        <f>บึงกาฬ!AL49</f>
        <v>637979</v>
      </c>
      <c r="M51" s="87">
        <f>บึงกาฬ!AM49</f>
        <v>4965198.8599999994</v>
      </c>
      <c r="N51" s="81"/>
      <c r="O51" s="81"/>
      <c r="P51" s="81"/>
      <c r="Q51" s="162">
        <f t="shared" si="0"/>
        <v>-4327219.8599999994</v>
      </c>
      <c r="R51" s="84">
        <f t="shared" si="1"/>
        <v>312.58157765801076</v>
      </c>
    </row>
    <row r="52" spans="1:18" s="22" customFormat="1">
      <c r="A52" s="150">
        <v>4</v>
      </c>
      <c r="B52" s="151" t="s">
        <v>351</v>
      </c>
      <c r="C52" s="151"/>
      <c r="D52" s="151"/>
      <c r="E52" s="151" t="s">
        <v>379</v>
      </c>
      <c r="F52" s="151"/>
      <c r="G52" s="151" t="s">
        <v>548</v>
      </c>
      <c r="H52" s="152">
        <f>SUM(H49:H51)</f>
        <v>8756</v>
      </c>
      <c r="I52" s="150"/>
      <c r="J52" s="153">
        <f>SUM(J48:J51)</f>
        <v>2057374.22</v>
      </c>
      <c r="K52" s="171">
        <f>SUM(K48:K51)</f>
        <v>1170883.69</v>
      </c>
      <c r="L52" s="153">
        <f t="shared" ref="L52:M52" si="5">SUM(L48:L51)</f>
        <v>2377748.81</v>
      </c>
      <c r="M52" s="153">
        <f t="shared" si="5"/>
        <v>9796465.209999999</v>
      </c>
      <c r="N52" s="151">
        <v>3</v>
      </c>
      <c r="O52" s="151">
        <v>3</v>
      </c>
      <c r="P52" s="151">
        <f>N52-O52</f>
        <v>0</v>
      </c>
      <c r="Q52" s="163">
        <f t="shared" si="0"/>
        <v>-7418716.3999999985</v>
      </c>
      <c r="R52" s="161">
        <f>L52/H52</f>
        <v>271.55651096391045</v>
      </c>
    </row>
    <row r="53" spans="1:18">
      <c r="A53" s="82">
        <v>1</v>
      </c>
      <c r="B53" s="81" t="s">
        <v>351</v>
      </c>
      <c r="C53" s="81" t="s">
        <v>489</v>
      </c>
      <c r="D53" s="81" t="s">
        <v>410</v>
      </c>
      <c r="E53" s="81" t="s">
        <v>549</v>
      </c>
      <c r="F53" s="81" t="s">
        <v>513</v>
      </c>
      <c r="G53" s="81" t="s">
        <v>550</v>
      </c>
      <c r="H53" s="86"/>
      <c r="I53" s="82"/>
      <c r="J53" s="164"/>
      <c r="K53" s="170"/>
      <c r="L53" s="87"/>
      <c r="M53" s="87"/>
      <c r="N53" s="81"/>
      <c r="O53" s="81"/>
      <c r="P53" s="81"/>
    </row>
    <row r="54" spans="1:18">
      <c r="A54" s="82">
        <v>2</v>
      </c>
      <c r="B54" s="81" t="s">
        <v>351</v>
      </c>
      <c r="C54" s="81" t="s">
        <v>489</v>
      </c>
      <c r="D54" s="81" t="s">
        <v>410</v>
      </c>
      <c r="E54" s="81" t="s">
        <v>549</v>
      </c>
      <c r="F54" s="81" t="s">
        <v>483</v>
      </c>
      <c r="G54" s="81" t="s">
        <v>551</v>
      </c>
      <c r="H54" s="86">
        <v>2880</v>
      </c>
      <c r="I54" s="82">
        <v>2</v>
      </c>
      <c r="J54" s="164">
        <f>บึงกาฬ!F50</f>
        <v>483164.85</v>
      </c>
      <c r="K54" s="170">
        <f>บึงกาฬ!AK50</f>
        <v>609045.97</v>
      </c>
      <c r="L54" s="87">
        <f>บึงกาฬ!AL50</f>
        <v>2514715.91</v>
      </c>
      <c r="M54" s="87">
        <f>บึงกาฬ!AM50</f>
        <v>2341726.09</v>
      </c>
      <c r="N54" s="81"/>
      <c r="O54" s="81"/>
      <c r="P54" s="81"/>
      <c r="Q54" s="162">
        <f t="shared" si="0"/>
        <v>172989.8200000003</v>
      </c>
      <c r="R54" s="84">
        <f t="shared" si="1"/>
        <v>873.16524652777787</v>
      </c>
    </row>
    <row r="55" spans="1:18">
      <c r="A55" s="82">
        <v>3</v>
      </c>
      <c r="B55" s="81" t="s">
        <v>351</v>
      </c>
      <c r="C55" s="81" t="s">
        <v>489</v>
      </c>
      <c r="D55" s="81" t="s">
        <v>410</v>
      </c>
      <c r="E55" s="81" t="s">
        <v>549</v>
      </c>
      <c r="F55" s="81" t="s">
        <v>483</v>
      </c>
      <c r="G55" s="81" t="s">
        <v>552</v>
      </c>
      <c r="H55" s="86">
        <v>9821</v>
      </c>
      <c r="I55" s="82">
        <v>5</v>
      </c>
      <c r="J55" s="164">
        <f>บึงกาฬ!F51</f>
        <v>1445744.73</v>
      </c>
      <c r="K55" s="170">
        <f>บึงกาฬ!AK51</f>
        <v>1531001.32</v>
      </c>
      <c r="L55" s="87">
        <f>บึงกาฬ!AL51</f>
        <v>3877480.53</v>
      </c>
      <c r="M55" s="87">
        <f>บึงกาฬ!AM51</f>
        <v>3845560.38</v>
      </c>
      <c r="N55" s="81"/>
      <c r="O55" s="81"/>
      <c r="P55" s="81"/>
      <c r="Q55" s="162">
        <f t="shared" si="0"/>
        <v>31920.149999999907</v>
      </c>
      <c r="R55" s="84">
        <f t="shared" si="1"/>
        <v>394.81524590163934</v>
      </c>
    </row>
    <row r="56" spans="1:18">
      <c r="A56" s="82">
        <v>4</v>
      </c>
      <c r="B56" s="81" t="s">
        <v>351</v>
      </c>
      <c r="C56" s="81" t="s">
        <v>489</v>
      </c>
      <c r="D56" s="81" t="s">
        <v>410</v>
      </c>
      <c r="E56" s="81" t="s">
        <v>549</v>
      </c>
      <c r="F56" s="81" t="s">
        <v>483</v>
      </c>
      <c r="G56" s="81" t="s">
        <v>553</v>
      </c>
      <c r="H56" s="86">
        <v>4858</v>
      </c>
      <c r="I56" s="82">
        <v>4</v>
      </c>
      <c r="J56" s="164">
        <f>บึงกาฬ!F52</f>
        <v>317840.08</v>
      </c>
      <c r="K56" s="170">
        <f>บึงกาฬ!AK52</f>
        <v>377587.02</v>
      </c>
      <c r="L56" s="87">
        <f>บึงกาฬ!AL52</f>
        <v>2840257.15</v>
      </c>
      <c r="M56" s="87">
        <f>บึงกาฬ!AM52</f>
        <v>2957545.91</v>
      </c>
      <c r="N56" s="81"/>
      <c r="O56" s="81"/>
      <c r="P56" s="81"/>
      <c r="Q56" s="162">
        <f t="shared" si="0"/>
        <v>-117288.76000000024</v>
      </c>
      <c r="R56" s="84">
        <f t="shared" si="1"/>
        <v>584.6556504734458</v>
      </c>
    </row>
    <row r="57" spans="1:18">
      <c r="A57" s="82">
        <v>5</v>
      </c>
      <c r="B57" s="81" t="s">
        <v>351</v>
      </c>
      <c r="C57" s="81" t="s">
        <v>489</v>
      </c>
      <c r="D57" s="81" t="s">
        <v>410</v>
      </c>
      <c r="E57" s="81" t="s">
        <v>549</v>
      </c>
      <c r="F57" s="81" t="s">
        <v>483</v>
      </c>
      <c r="G57" s="81" t="s">
        <v>554</v>
      </c>
      <c r="H57" s="86">
        <v>5652</v>
      </c>
      <c r="I57" s="82">
        <v>4</v>
      </c>
      <c r="J57" s="164">
        <f>บึงกาฬ!F53</f>
        <v>752177.07</v>
      </c>
      <c r="K57" s="170">
        <f>บึงกาฬ!AK53</f>
        <v>568508.56999999995</v>
      </c>
      <c r="L57" s="87">
        <f>บึงกาฬ!AL53</f>
        <v>2778988.4499999997</v>
      </c>
      <c r="M57" s="87">
        <f>บึงกาฬ!AM53</f>
        <v>2827083.6399999997</v>
      </c>
      <c r="N57" s="81"/>
      <c r="O57" s="81"/>
      <c r="P57" s="81"/>
      <c r="Q57" s="162">
        <f t="shared" si="0"/>
        <v>-48095.189999999944</v>
      </c>
      <c r="R57" s="84">
        <f t="shared" si="1"/>
        <v>491.68231599433824</v>
      </c>
    </row>
    <row r="58" spans="1:18" s="22" customFormat="1">
      <c r="A58" s="150">
        <v>5</v>
      </c>
      <c r="B58" s="151" t="s">
        <v>351</v>
      </c>
      <c r="C58" s="151"/>
      <c r="D58" s="151"/>
      <c r="E58" s="151" t="s">
        <v>379</v>
      </c>
      <c r="F58" s="151"/>
      <c r="G58" s="151" t="s">
        <v>555</v>
      </c>
      <c r="H58" s="152">
        <f>SUM(H54:H57)</f>
        <v>23211</v>
      </c>
      <c r="I58" s="150"/>
      <c r="J58" s="153">
        <f>SUM(J53:J57)</f>
        <v>2998926.73</v>
      </c>
      <c r="K58" s="171">
        <f>SUM(K53:K57)</f>
        <v>3086142.88</v>
      </c>
      <c r="L58" s="153">
        <f t="shared" ref="L58:M58" si="6">SUM(L53:L57)</f>
        <v>12011442.039999999</v>
      </c>
      <c r="M58" s="153">
        <f t="shared" si="6"/>
        <v>11971916.02</v>
      </c>
      <c r="N58" s="151">
        <v>4</v>
      </c>
      <c r="O58" s="151">
        <v>4</v>
      </c>
      <c r="P58" s="151">
        <f>N58-O58</f>
        <v>0</v>
      </c>
      <c r="Q58" s="163">
        <f t="shared" si="0"/>
        <v>39526.019999999553</v>
      </c>
      <c r="R58" s="161">
        <f>L58/H58</f>
        <v>517.48920942656491</v>
      </c>
    </row>
    <row r="59" spans="1:18">
      <c r="A59" s="82">
        <v>1</v>
      </c>
      <c r="B59" s="81" t="s">
        <v>351</v>
      </c>
      <c r="C59" s="81" t="s">
        <v>491</v>
      </c>
      <c r="D59" s="81" t="s">
        <v>403</v>
      </c>
      <c r="E59" s="81" t="s">
        <v>556</v>
      </c>
      <c r="F59" s="81" t="s">
        <v>513</v>
      </c>
      <c r="G59" s="81" t="s">
        <v>557</v>
      </c>
      <c r="H59" s="86"/>
      <c r="I59" s="82"/>
      <c r="J59" s="164"/>
      <c r="K59" s="170"/>
      <c r="L59" s="87"/>
      <c r="M59" s="87"/>
      <c r="N59" s="81"/>
      <c r="O59" s="81"/>
      <c r="P59" s="81"/>
    </row>
    <row r="60" spans="1:18">
      <c r="A60" s="82">
        <v>2</v>
      </c>
      <c r="B60" s="81" t="s">
        <v>351</v>
      </c>
      <c r="C60" s="81" t="s">
        <v>491</v>
      </c>
      <c r="D60" s="81" t="s">
        <v>403</v>
      </c>
      <c r="E60" s="81" t="s">
        <v>556</v>
      </c>
      <c r="F60" s="81" t="s">
        <v>483</v>
      </c>
      <c r="G60" s="81" t="s">
        <v>558</v>
      </c>
      <c r="H60" s="86">
        <v>2823</v>
      </c>
      <c r="I60" s="82">
        <v>2</v>
      </c>
      <c r="J60" s="164">
        <f>บึงกาฬ!F54</f>
        <v>512608.71</v>
      </c>
      <c r="K60" s="170">
        <f>บึงกาฬ!AK54</f>
        <v>544886.03</v>
      </c>
      <c r="L60" s="87">
        <f>บึงกาฬ!AL54</f>
        <v>2765153.51</v>
      </c>
      <c r="M60" s="87">
        <f>บึงกาฬ!AM54</f>
        <v>2486201.17</v>
      </c>
      <c r="N60" s="81"/>
      <c r="O60" s="81"/>
      <c r="P60" s="81"/>
      <c r="Q60" s="162">
        <f t="shared" si="0"/>
        <v>278952.33999999985</v>
      </c>
      <c r="R60" s="84">
        <f t="shared" si="1"/>
        <v>979.50885936946509</v>
      </c>
    </row>
    <row r="61" spans="1:18">
      <c r="A61" s="82">
        <v>3</v>
      </c>
      <c r="B61" s="81" t="s">
        <v>351</v>
      </c>
      <c r="C61" s="81" t="s">
        <v>491</v>
      </c>
      <c r="D61" s="81" t="s">
        <v>403</v>
      </c>
      <c r="E61" s="81" t="s">
        <v>556</v>
      </c>
      <c r="F61" s="81" t="s">
        <v>483</v>
      </c>
      <c r="G61" s="81" t="s">
        <v>559</v>
      </c>
      <c r="H61" s="86">
        <v>4818</v>
      </c>
      <c r="I61" s="82">
        <v>4</v>
      </c>
      <c r="J61" s="164">
        <f>บึงกาฬ!F55</f>
        <v>2848797.05</v>
      </c>
      <c r="K61" s="170">
        <f>บึงกาฬ!AK55</f>
        <v>2970789.66</v>
      </c>
      <c r="L61" s="87">
        <f>บึงกาฬ!AL55</f>
        <v>5191154.51</v>
      </c>
      <c r="M61" s="87">
        <f>บึงกาฬ!AM55</f>
        <v>4001289.76</v>
      </c>
      <c r="N61" s="81"/>
      <c r="O61" s="81"/>
      <c r="P61" s="81"/>
      <c r="Q61" s="162">
        <f t="shared" si="0"/>
        <v>1189864.75</v>
      </c>
      <c r="R61" s="84">
        <f t="shared" si="1"/>
        <v>1077.4500850975508</v>
      </c>
    </row>
    <row r="62" spans="1:18">
      <c r="A62" s="82">
        <v>4</v>
      </c>
      <c r="B62" s="81" t="s">
        <v>351</v>
      </c>
      <c r="C62" s="81" t="s">
        <v>491</v>
      </c>
      <c r="D62" s="81" t="s">
        <v>403</v>
      </c>
      <c r="E62" s="81" t="s">
        <v>556</v>
      </c>
      <c r="F62" s="81" t="s">
        <v>483</v>
      </c>
      <c r="G62" s="81" t="s">
        <v>560</v>
      </c>
      <c r="H62" s="86">
        <v>2500</v>
      </c>
      <c r="I62" s="82">
        <v>2</v>
      </c>
      <c r="J62" s="164">
        <f>บึงกาฬ!F56</f>
        <v>446106.77</v>
      </c>
      <c r="K62" s="170">
        <f>บึงกาฬ!AK56</f>
        <v>475928.84</v>
      </c>
      <c r="L62" s="87">
        <f>บึงกาฬ!AL56</f>
        <v>1724153.2000000002</v>
      </c>
      <c r="M62" s="87">
        <f>บึงกาฬ!AM56</f>
        <v>1693011.07</v>
      </c>
      <c r="N62" s="81"/>
      <c r="O62" s="81"/>
      <c r="P62" s="81"/>
      <c r="Q62" s="162">
        <f t="shared" si="0"/>
        <v>31142.130000000121</v>
      </c>
      <c r="R62" s="84">
        <f t="shared" si="1"/>
        <v>689.66128000000003</v>
      </c>
    </row>
    <row r="63" spans="1:18">
      <c r="A63" s="82">
        <v>5</v>
      </c>
      <c r="B63" s="81" t="s">
        <v>351</v>
      </c>
      <c r="C63" s="81" t="s">
        <v>491</v>
      </c>
      <c r="D63" s="81" t="s">
        <v>403</v>
      </c>
      <c r="E63" s="81" t="s">
        <v>556</v>
      </c>
      <c r="F63" s="81" t="s">
        <v>483</v>
      </c>
      <c r="G63" s="81" t="s">
        <v>561</v>
      </c>
      <c r="H63" s="86">
        <v>4429</v>
      </c>
      <c r="I63" s="82">
        <v>3</v>
      </c>
      <c r="J63" s="164">
        <f>บึงกาฬ!F57</f>
        <v>526480.07999999996</v>
      </c>
      <c r="K63" s="170">
        <f>บึงกาฬ!AK57</f>
        <v>563359.07999999996</v>
      </c>
      <c r="L63" s="87">
        <f>บึงกาฬ!AL57</f>
        <v>2201860.2199999997</v>
      </c>
      <c r="M63" s="87">
        <f>บึงกาฬ!AM57</f>
        <v>2171248.5099999998</v>
      </c>
      <c r="N63" s="81"/>
      <c r="O63" s="81"/>
      <c r="P63" s="81"/>
      <c r="Q63" s="162">
        <f t="shared" si="0"/>
        <v>30611.709999999963</v>
      </c>
      <c r="R63" s="84">
        <f t="shared" si="1"/>
        <v>497.14613230977642</v>
      </c>
    </row>
    <row r="64" spans="1:18">
      <c r="A64" s="82">
        <v>6</v>
      </c>
      <c r="B64" s="81" t="s">
        <v>351</v>
      </c>
      <c r="C64" s="81" t="s">
        <v>491</v>
      </c>
      <c r="D64" s="81" t="s">
        <v>403</v>
      </c>
      <c r="E64" s="81" t="s">
        <v>556</v>
      </c>
      <c r="F64" s="81" t="s">
        <v>483</v>
      </c>
      <c r="G64" s="81" t="s">
        <v>562</v>
      </c>
      <c r="H64" s="86">
        <v>3247</v>
      </c>
      <c r="I64" s="82">
        <v>3</v>
      </c>
      <c r="J64" s="164">
        <f>บึงกาฬ!F58</f>
        <v>591112.46</v>
      </c>
      <c r="K64" s="170">
        <f>บึงกาฬ!AK58</f>
        <v>599777.46</v>
      </c>
      <c r="L64" s="87">
        <f>บึงกาฬ!AL58</f>
        <v>1691201.26</v>
      </c>
      <c r="M64" s="87">
        <f>บึงกาฬ!AM58</f>
        <v>1528963.7200000002</v>
      </c>
      <c r="N64" s="81"/>
      <c r="O64" s="81"/>
      <c r="P64" s="81"/>
      <c r="Q64" s="162">
        <f t="shared" si="0"/>
        <v>162237.5399999998</v>
      </c>
      <c r="R64" s="84">
        <f t="shared" si="1"/>
        <v>520.85040344933782</v>
      </c>
    </row>
    <row r="65" spans="1:18">
      <c r="A65" s="128">
        <v>7</v>
      </c>
      <c r="B65" s="129" t="s">
        <v>351</v>
      </c>
      <c r="C65" s="129" t="s">
        <v>491</v>
      </c>
      <c r="D65" s="129" t="s">
        <v>403</v>
      </c>
      <c r="E65" s="129" t="s">
        <v>556</v>
      </c>
      <c r="F65" s="129" t="s">
        <v>483</v>
      </c>
      <c r="G65" s="129" t="s">
        <v>563</v>
      </c>
      <c r="H65" s="130">
        <v>1126</v>
      </c>
      <c r="I65" s="128">
        <v>1</v>
      </c>
      <c r="J65" s="299">
        <f>บึงกาฬ!F59</f>
        <v>0</v>
      </c>
      <c r="K65" s="299">
        <f>บึงกาฬ!AK59</f>
        <v>0</v>
      </c>
      <c r="L65" s="299">
        <f>บึงกาฬ!AL59</f>
        <v>0</v>
      </c>
      <c r="M65" s="299">
        <f>บึงกาฬ!AM59</f>
        <v>0</v>
      </c>
      <c r="N65" s="129"/>
      <c r="O65" s="129"/>
      <c r="P65" s="129"/>
      <c r="Q65" s="162">
        <f t="shared" si="0"/>
        <v>0</v>
      </c>
      <c r="R65" s="84">
        <f t="shared" si="1"/>
        <v>0</v>
      </c>
    </row>
    <row r="66" spans="1:18" s="22" customFormat="1">
      <c r="A66" s="150">
        <v>6</v>
      </c>
      <c r="B66" s="151" t="s">
        <v>351</v>
      </c>
      <c r="C66" s="151"/>
      <c r="D66" s="151"/>
      <c r="E66" s="151" t="s">
        <v>379</v>
      </c>
      <c r="F66" s="151"/>
      <c r="G66" s="151" t="s">
        <v>564</v>
      </c>
      <c r="H66" s="153">
        <f>SUM(H59:H65)</f>
        <v>18943</v>
      </c>
      <c r="I66" s="150"/>
      <c r="J66" s="153">
        <f>SUM(J59:J65)</f>
        <v>4925105.0699999994</v>
      </c>
      <c r="K66" s="171">
        <f>SUM(K59:K65)</f>
        <v>5154741.07</v>
      </c>
      <c r="L66" s="153">
        <f t="shared" ref="L66:M66" si="7">SUM(L59:L65)</f>
        <v>13573522.699999997</v>
      </c>
      <c r="M66" s="153">
        <f t="shared" si="7"/>
        <v>11880714.23</v>
      </c>
      <c r="N66" s="151">
        <v>6</v>
      </c>
      <c r="O66" s="151">
        <v>5</v>
      </c>
      <c r="P66" s="151">
        <f>N66-O66</f>
        <v>1</v>
      </c>
      <c r="Q66" s="163">
        <f t="shared" si="0"/>
        <v>1692808.4699999969</v>
      </c>
      <c r="R66" s="161">
        <f>L66/H66</f>
        <v>716.54556828379862</v>
      </c>
    </row>
    <row r="67" spans="1:18">
      <c r="A67" s="82">
        <v>1</v>
      </c>
      <c r="B67" s="81" t="s">
        <v>351</v>
      </c>
      <c r="C67" s="81" t="s">
        <v>493</v>
      </c>
      <c r="D67" s="81" t="s">
        <v>382</v>
      </c>
      <c r="E67" s="81" t="s">
        <v>565</v>
      </c>
      <c r="F67" s="81" t="s">
        <v>513</v>
      </c>
      <c r="G67" s="81" t="s">
        <v>566</v>
      </c>
      <c r="H67" s="86"/>
      <c r="I67" s="82"/>
      <c r="J67" s="164"/>
      <c r="K67" s="170"/>
      <c r="L67" s="87"/>
      <c r="M67" s="87"/>
      <c r="N67" s="81"/>
      <c r="O67" s="81"/>
      <c r="P67" s="81"/>
    </row>
    <row r="68" spans="1:18">
      <c r="A68" s="82">
        <v>2</v>
      </c>
      <c r="B68" s="81" t="s">
        <v>351</v>
      </c>
      <c r="C68" s="81" t="s">
        <v>493</v>
      </c>
      <c r="D68" s="81" t="s">
        <v>382</v>
      </c>
      <c r="E68" s="81" t="s">
        <v>565</v>
      </c>
      <c r="F68" s="81" t="s">
        <v>483</v>
      </c>
      <c r="G68" s="81" t="s">
        <v>567</v>
      </c>
      <c r="H68" s="86">
        <v>3728</v>
      </c>
      <c r="I68" s="82">
        <v>3</v>
      </c>
      <c r="J68" s="164">
        <f>บึงกาฬ!F60</f>
        <v>344350.25</v>
      </c>
      <c r="K68" s="170">
        <f>บึงกาฬ!AK60</f>
        <v>-15940.070000000007</v>
      </c>
      <c r="L68" s="87">
        <f>บึงกาฬ!AL60</f>
        <v>1494236.97</v>
      </c>
      <c r="M68" s="87">
        <f>บึงกาฬ!AM60</f>
        <v>1684484.38</v>
      </c>
      <c r="N68" s="81"/>
      <c r="O68" s="81"/>
      <c r="P68" s="81"/>
      <c r="Q68" s="162">
        <f t="shared" si="0"/>
        <v>-190247.40999999992</v>
      </c>
      <c r="R68" s="84">
        <f t="shared" si="1"/>
        <v>400.81463787553645</v>
      </c>
    </row>
    <row r="69" spans="1:18">
      <c r="A69" s="82">
        <v>3</v>
      </c>
      <c r="B69" s="81" t="s">
        <v>351</v>
      </c>
      <c r="C69" s="81" t="s">
        <v>493</v>
      </c>
      <c r="D69" s="81" t="s">
        <v>382</v>
      </c>
      <c r="E69" s="81" t="s">
        <v>565</v>
      </c>
      <c r="F69" s="81" t="s">
        <v>483</v>
      </c>
      <c r="G69" s="81" t="s">
        <v>568</v>
      </c>
      <c r="H69" s="86">
        <v>3543</v>
      </c>
      <c r="I69" s="82">
        <v>3</v>
      </c>
      <c r="J69" s="164">
        <f>บึงกาฬ!F61</f>
        <v>580155.85</v>
      </c>
      <c r="K69" s="170">
        <f>บึงกาฬ!AK61</f>
        <v>744369.83</v>
      </c>
      <c r="L69" s="87">
        <f>บึงกาฬ!AL61</f>
        <v>2258592.5499999998</v>
      </c>
      <c r="M69" s="87">
        <f>บึงกาฬ!AM61</f>
        <v>2191720.62</v>
      </c>
      <c r="N69" s="81"/>
      <c r="O69" s="81"/>
      <c r="P69" s="81"/>
      <c r="Q69" s="162">
        <f t="shared" si="0"/>
        <v>66871.929999999702</v>
      </c>
      <c r="R69" s="84">
        <f t="shared" si="1"/>
        <v>637.48025684448203</v>
      </c>
    </row>
    <row r="70" spans="1:18">
      <c r="A70" s="82">
        <v>4</v>
      </c>
      <c r="B70" s="81" t="s">
        <v>351</v>
      </c>
      <c r="C70" s="81" t="s">
        <v>493</v>
      </c>
      <c r="D70" s="81" t="s">
        <v>382</v>
      </c>
      <c r="E70" s="81" t="s">
        <v>565</v>
      </c>
      <c r="F70" s="81" t="s">
        <v>483</v>
      </c>
      <c r="G70" s="81" t="s">
        <v>569</v>
      </c>
      <c r="H70" s="86">
        <v>6330</v>
      </c>
      <c r="I70" s="82">
        <v>5</v>
      </c>
      <c r="J70" s="164">
        <f>บึงกาฬ!F62</f>
        <v>223288.74</v>
      </c>
      <c r="K70" s="170">
        <f>บึงกาฬ!AK62</f>
        <v>309116.69999999995</v>
      </c>
      <c r="L70" s="87">
        <f>บึงกาฬ!AL62</f>
        <v>2458880.4900000002</v>
      </c>
      <c r="M70" s="87">
        <f>บึงกาฬ!AM62</f>
        <v>2546801.63</v>
      </c>
      <c r="N70" s="81"/>
      <c r="O70" s="81"/>
      <c r="P70" s="81"/>
      <c r="Q70" s="162">
        <f t="shared" si="0"/>
        <v>-87921.139999999665</v>
      </c>
      <c r="R70" s="84">
        <f t="shared" si="1"/>
        <v>388.44873459715643</v>
      </c>
    </row>
    <row r="71" spans="1:18">
      <c r="A71" s="82">
        <v>5</v>
      </c>
      <c r="B71" s="81" t="s">
        <v>351</v>
      </c>
      <c r="C71" s="81" t="s">
        <v>493</v>
      </c>
      <c r="D71" s="81" t="s">
        <v>382</v>
      </c>
      <c r="E71" s="81" t="s">
        <v>565</v>
      </c>
      <c r="F71" s="81" t="s">
        <v>483</v>
      </c>
      <c r="G71" s="81" t="s">
        <v>570</v>
      </c>
      <c r="H71" s="86">
        <v>3421</v>
      </c>
      <c r="I71" s="82">
        <v>3</v>
      </c>
      <c r="J71" s="164">
        <f>บึงกาฬ!F63</f>
        <v>369818.24</v>
      </c>
      <c r="K71" s="170">
        <f>บึงกาฬ!AK63</f>
        <v>174279.57</v>
      </c>
      <c r="L71" s="87">
        <f>บึงกาฬ!AL63</f>
        <v>1449215.0599999998</v>
      </c>
      <c r="M71" s="87">
        <f>บึงกาฬ!AM63</f>
        <v>1434347.72</v>
      </c>
      <c r="N71" s="81"/>
      <c r="O71" s="81"/>
      <c r="P71" s="81"/>
      <c r="Q71" s="162">
        <f t="shared" ref="Q71:Q134" si="8">L71-M71</f>
        <v>14867.339999999851</v>
      </c>
      <c r="R71" s="84">
        <f t="shared" ref="R71:R134" si="9">L71/H71</f>
        <v>423.62322712657112</v>
      </c>
    </row>
    <row r="72" spans="1:18">
      <c r="A72" s="82">
        <v>6</v>
      </c>
      <c r="B72" s="81" t="s">
        <v>351</v>
      </c>
      <c r="C72" s="81" t="s">
        <v>493</v>
      </c>
      <c r="D72" s="81" t="s">
        <v>382</v>
      </c>
      <c r="E72" s="81" t="s">
        <v>565</v>
      </c>
      <c r="F72" s="81" t="s">
        <v>483</v>
      </c>
      <c r="G72" s="81" t="s">
        <v>571</v>
      </c>
      <c r="H72" s="86">
        <v>3591</v>
      </c>
      <c r="I72" s="82">
        <v>3</v>
      </c>
      <c r="J72" s="164">
        <f>บึงกาฬ!F64</f>
        <v>210131.47</v>
      </c>
      <c r="K72" s="170">
        <f>บึงกาฬ!AK64</f>
        <v>170758.03000000003</v>
      </c>
      <c r="L72" s="87">
        <f>บึงกาฬ!AL64</f>
        <v>1377624.12</v>
      </c>
      <c r="M72" s="87">
        <f>บึงกาฬ!AM64</f>
        <v>1316342.26</v>
      </c>
      <c r="N72" s="81"/>
      <c r="O72" s="81"/>
      <c r="P72" s="81"/>
      <c r="Q72" s="162">
        <f t="shared" si="8"/>
        <v>61281.860000000102</v>
      </c>
      <c r="R72" s="84">
        <f t="shared" si="9"/>
        <v>383.63244778613205</v>
      </c>
    </row>
    <row r="73" spans="1:18">
      <c r="A73" s="82">
        <v>7</v>
      </c>
      <c r="B73" s="81" t="s">
        <v>351</v>
      </c>
      <c r="C73" s="81" t="s">
        <v>493</v>
      </c>
      <c r="D73" s="81" t="s">
        <v>382</v>
      </c>
      <c r="E73" s="81" t="s">
        <v>565</v>
      </c>
      <c r="F73" s="81" t="s">
        <v>483</v>
      </c>
      <c r="G73" s="81" t="s">
        <v>572</v>
      </c>
      <c r="H73" s="86">
        <v>4772</v>
      </c>
      <c r="I73" s="82">
        <v>4</v>
      </c>
      <c r="J73" s="164">
        <f>บึงกาฬ!F65</f>
        <v>528546.16</v>
      </c>
      <c r="K73" s="170">
        <f>บึงกาฬ!AK65</f>
        <v>100400.88</v>
      </c>
      <c r="L73" s="87">
        <f>บึงกาฬ!AL65</f>
        <v>2476438.17</v>
      </c>
      <c r="M73" s="87">
        <f>บึงกาฬ!AM65</f>
        <v>2496009.4</v>
      </c>
      <c r="N73" s="81"/>
      <c r="O73" s="81"/>
      <c r="P73" s="81"/>
      <c r="Q73" s="162">
        <f t="shared" si="8"/>
        <v>-19571.229999999981</v>
      </c>
      <c r="R73" s="84">
        <f t="shared" si="9"/>
        <v>518.95183780385582</v>
      </c>
    </row>
    <row r="74" spans="1:18" s="22" customFormat="1">
      <c r="A74" s="150">
        <v>7</v>
      </c>
      <c r="B74" s="151" t="s">
        <v>351</v>
      </c>
      <c r="C74" s="151"/>
      <c r="D74" s="151"/>
      <c r="E74" s="151" t="s">
        <v>379</v>
      </c>
      <c r="F74" s="151"/>
      <c r="G74" s="151" t="s">
        <v>573</v>
      </c>
      <c r="H74" s="153">
        <f>SUM(H67:H73)</f>
        <v>25385</v>
      </c>
      <c r="I74" s="150"/>
      <c r="J74" s="153">
        <f>SUM(J67:J73)</f>
        <v>2256290.71</v>
      </c>
      <c r="K74" s="171">
        <f>SUM(K67:K73)</f>
        <v>1482984.94</v>
      </c>
      <c r="L74" s="153">
        <f t="shared" ref="L74:M74" si="10">SUM(L67:L73)</f>
        <v>11514987.359999999</v>
      </c>
      <c r="M74" s="153">
        <f t="shared" si="10"/>
        <v>11669706.01</v>
      </c>
      <c r="N74" s="151">
        <v>6</v>
      </c>
      <c r="O74" s="151">
        <v>6</v>
      </c>
      <c r="P74" s="151">
        <f>N74-O74</f>
        <v>0</v>
      </c>
      <c r="Q74" s="163">
        <f t="shared" si="8"/>
        <v>-154718.65000000037</v>
      </c>
      <c r="R74" s="161">
        <f>L74/H74</f>
        <v>453.61384124482959</v>
      </c>
    </row>
    <row r="75" spans="1:18">
      <c r="A75" s="82">
        <v>1</v>
      </c>
      <c r="B75" s="81" t="s">
        <v>351</v>
      </c>
      <c r="C75" s="81" t="s">
        <v>495</v>
      </c>
      <c r="D75" s="81" t="s">
        <v>417</v>
      </c>
      <c r="E75" s="81" t="s">
        <v>574</v>
      </c>
      <c r="F75" s="81" t="s">
        <v>513</v>
      </c>
      <c r="G75" s="81" t="s">
        <v>575</v>
      </c>
      <c r="H75" s="86"/>
      <c r="I75" s="82"/>
      <c r="J75" s="164"/>
      <c r="K75" s="170"/>
      <c r="L75" s="87"/>
      <c r="M75" s="87"/>
      <c r="N75" s="81"/>
      <c r="O75" s="81"/>
      <c r="P75" s="81"/>
    </row>
    <row r="76" spans="1:18">
      <c r="A76" s="82">
        <v>2</v>
      </c>
      <c r="B76" s="81" t="s">
        <v>351</v>
      </c>
      <c r="C76" s="81" t="s">
        <v>495</v>
      </c>
      <c r="D76" s="81" t="s">
        <v>417</v>
      </c>
      <c r="E76" s="81" t="s">
        <v>574</v>
      </c>
      <c r="F76" s="81" t="s">
        <v>483</v>
      </c>
      <c r="G76" s="81" t="s">
        <v>576</v>
      </c>
      <c r="H76" s="86">
        <v>5834</v>
      </c>
      <c r="I76" s="82">
        <v>4</v>
      </c>
      <c r="J76" s="164">
        <f>บึงกาฬ!F66</f>
        <v>1034251.47</v>
      </c>
      <c r="K76" s="170">
        <f>บึงกาฬ!AK66</f>
        <v>1084079.45</v>
      </c>
      <c r="L76" s="87">
        <f>บึงกาฬ!AL66</f>
        <v>2368847.4899999998</v>
      </c>
      <c r="M76" s="87">
        <f>บึงกาฬ!AM66</f>
        <v>2121692.4699999997</v>
      </c>
      <c r="N76" s="81"/>
      <c r="O76" s="81"/>
      <c r="P76" s="81"/>
      <c r="Q76" s="162">
        <f t="shared" si="8"/>
        <v>247155.02000000002</v>
      </c>
      <c r="R76" s="84">
        <f t="shared" si="9"/>
        <v>406.04173637298589</v>
      </c>
    </row>
    <row r="77" spans="1:18">
      <c r="A77" s="82">
        <v>3</v>
      </c>
      <c r="B77" s="81" t="s">
        <v>351</v>
      </c>
      <c r="C77" s="81" t="s">
        <v>495</v>
      </c>
      <c r="D77" s="81" t="s">
        <v>417</v>
      </c>
      <c r="E77" s="81" t="s">
        <v>574</v>
      </c>
      <c r="F77" s="81" t="s">
        <v>483</v>
      </c>
      <c r="G77" s="81" t="s">
        <v>577</v>
      </c>
      <c r="H77" s="86">
        <v>4475</v>
      </c>
      <c r="I77" s="82">
        <v>3</v>
      </c>
      <c r="J77" s="164">
        <f>บึงกาฬ!F67</f>
        <v>411570.37</v>
      </c>
      <c r="K77" s="170">
        <f>บึงกาฬ!AK67</f>
        <v>253793.22000000003</v>
      </c>
      <c r="L77" s="87">
        <f>บึงกาฬ!AL67</f>
        <v>1350667.9000000001</v>
      </c>
      <c r="M77" s="87">
        <f>บึงกาฬ!AM67</f>
        <v>1314897.6000000001</v>
      </c>
      <c r="N77" s="81"/>
      <c r="O77" s="81"/>
      <c r="P77" s="81"/>
      <c r="Q77" s="162">
        <f t="shared" si="8"/>
        <v>35770.300000000047</v>
      </c>
      <c r="R77" s="84">
        <f t="shared" si="9"/>
        <v>301.82522905027935</v>
      </c>
    </row>
    <row r="78" spans="1:18">
      <c r="A78" s="82">
        <v>4</v>
      </c>
      <c r="B78" s="81" t="s">
        <v>351</v>
      </c>
      <c r="C78" s="81" t="s">
        <v>495</v>
      </c>
      <c r="D78" s="81" t="s">
        <v>417</v>
      </c>
      <c r="E78" s="81" t="s">
        <v>574</v>
      </c>
      <c r="F78" s="81" t="s">
        <v>483</v>
      </c>
      <c r="G78" s="81" t="s">
        <v>578</v>
      </c>
      <c r="H78" s="86">
        <v>1990</v>
      </c>
      <c r="I78" s="82">
        <v>2</v>
      </c>
      <c r="J78" s="164">
        <f>บึงกาฬ!F68</f>
        <v>110898.9</v>
      </c>
      <c r="K78" s="170">
        <f>บึงกาฬ!AK68</f>
        <v>124336.53</v>
      </c>
      <c r="L78" s="87">
        <f>บึงกาฬ!AL68</f>
        <v>1061372.0000000002</v>
      </c>
      <c r="M78" s="87">
        <f>บึงกาฬ!AM68</f>
        <v>1213129.81</v>
      </c>
      <c r="N78" s="81"/>
      <c r="O78" s="81"/>
      <c r="P78" s="81"/>
      <c r="Q78" s="162">
        <f t="shared" si="8"/>
        <v>-151757.80999999982</v>
      </c>
      <c r="R78" s="84">
        <f t="shared" si="9"/>
        <v>533.35276381909557</v>
      </c>
    </row>
    <row r="79" spans="1:18">
      <c r="A79" s="82">
        <v>5</v>
      </c>
      <c r="B79" s="81" t="s">
        <v>351</v>
      </c>
      <c r="C79" s="81" t="s">
        <v>495</v>
      </c>
      <c r="D79" s="81" t="s">
        <v>417</v>
      </c>
      <c r="E79" s="81" t="s">
        <v>574</v>
      </c>
      <c r="F79" s="81" t="s">
        <v>483</v>
      </c>
      <c r="G79" s="81" t="s">
        <v>579</v>
      </c>
      <c r="H79" s="86">
        <v>5043</v>
      </c>
      <c r="I79" s="82">
        <v>4</v>
      </c>
      <c r="J79" s="164">
        <f>บึงกาฬ!F69</f>
        <v>371794.48</v>
      </c>
      <c r="K79" s="170">
        <f>บึงกาฬ!AK69</f>
        <v>372820.95</v>
      </c>
      <c r="L79" s="87">
        <f>บึงกาฬ!AL69</f>
        <v>1798860.56</v>
      </c>
      <c r="M79" s="87">
        <f>บึงกาฬ!AM69</f>
        <v>1680362.2200000002</v>
      </c>
      <c r="N79" s="81"/>
      <c r="O79" s="81"/>
      <c r="P79" s="81"/>
      <c r="Q79" s="162">
        <f t="shared" si="8"/>
        <v>118498.33999999985</v>
      </c>
      <c r="R79" s="84">
        <f t="shared" si="9"/>
        <v>356.70445369819555</v>
      </c>
    </row>
    <row r="80" spans="1:18">
      <c r="A80" s="82">
        <v>6</v>
      </c>
      <c r="B80" s="81" t="s">
        <v>351</v>
      </c>
      <c r="C80" s="81" t="s">
        <v>495</v>
      </c>
      <c r="D80" s="81" t="s">
        <v>417</v>
      </c>
      <c r="E80" s="81" t="s">
        <v>574</v>
      </c>
      <c r="F80" s="81" t="s">
        <v>483</v>
      </c>
      <c r="G80" s="81" t="s">
        <v>580</v>
      </c>
      <c r="H80" s="86">
        <v>5442</v>
      </c>
      <c r="I80" s="82">
        <v>4</v>
      </c>
      <c r="J80" s="164">
        <f>บึงกาฬ!F70</f>
        <v>600826.36</v>
      </c>
      <c r="K80" s="170">
        <f>บึงกาฬ!AK70</f>
        <v>506486.18999999994</v>
      </c>
      <c r="L80" s="87">
        <f>บึงกาฬ!AL70</f>
        <v>1328048.1599999999</v>
      </c>
      <c r="M80" s="87">
        <f>บึงกาฬ!AM70</f>
        <v>1496061.77</v>
      </c>
      <c r="N80" s="81"/>
      <c r="O80" s="81"/>
      <c r="P80" s="81"/>
      <c r="Q80" s="162">
        <f t="shared" si="8"/>
        <v>-168013.6100000001</v>
      </c>
      <c r="R80" s="84">
        <f t="shared" si="9"/>
        <v>244.03678059536932</v>
      </c>
    </row>
    <row r="81" spans="1:18" s="22" customFormat="1">
      <c r="A81" s="150">
        <v>8</v>
      </c>
      <c r="B81" s="151" t="s">
        <v>351</v>
      </c>
      <c r="C81" s="151"/>
      <c r="D81" s="151"/>
      <c r="E81" s="151" t="s">
        <v>379</v>
      </c>
      <c r="F81" s="151"/>
      <c r="G81" s="151" t="s">
        <v>581</v>
      </c>
      <c r="H81" s="153">
        <f>SUM(H75:H80)</f>
        <v>22784</v>
      </c>
      <c r="I81" s="150"/>
      <c r="J81" s="153">
        <f>SUM(J75:J80)</f>
        <v>2529341.5799999996</v>
      </c>
      <c r="K81" s="171">
        <f>SUM(K75:K80)</f>
        <v>2341516.34</v>
      </c>
      <c r="L81" s="153">
        <f t="shared" ref="L81:M81" si="11">SUM(L75:L80)</f>
        <v>7907796.1099999994</v>
      </c>
      <c r="M81" s="153">
        <f t="shared" si="11"/>
        <v>7826143.8699999992</v>
      </c>
      <c r="N81" s="151">
        <v>5</v>
      </c>
      <c r="O81" s="151">
        <v>5</v>
      </c>
      <c r="P81" s="151">
        <f>N81-O81</f>
        <v>0</v>
      </c>
      <c r="Q81" s="163">
        <f t="shared" si="8"/>
        <v>81652.240000000224</v>
      </c>
      <c r="R81" s="161">
        <f t="shared" si="9"/>
        <v>347.07672533356737</v>
      </c>
    </row>
    <row r="82" spans="1:18" s="22" customFormat="1" ht="19.5" thickBot="1">
      <c r="A82" s="30"/>
      <c r="B82" s="88" t="s">
        <v>351</v>
      </c>
      <c r="C82" s="88" t="s">
        <v>351</v>
      </c>
      <c r="D82" s="88" t="s">
        <v>351</v>
      </c>
      <c r="E82" s="88" t="s">
        <v>351</v>
      </c>
      <c r="F82" s="88"/>
      <c r="G82" s="88" t="s">
        <v>582</v>
      </c>
      <c r="H82" s="250">
        <f>H20+H34+H47+H52+H58+H66+H74+H81</f>
        <v>250354</v>
      </c>
      <c r="I82" s="30"/>
      <c r="J82" s="165">
        <f>J20+J34+J47+J52+J58+J66+J74+J81</f>
        <v>34884927.380000003</v>
      </c>
      <c r="K82" s="172">
        <f t="shared" ref="K82:M82" si="12">K20+K34+K47+K52+K58+K66+K74+K81</f>
        <v>27818136.98</v>
      </c>
      <c r="L82" s="165">
        <f t="shared" si="12"/>
        <v>127159864.33</v>
      </c>
      <c r="M82" s="165">
        <f t="shared" si="12"/>
        <v>136649387.49000001</v>
      </c>
      <c r="N82" s="88">
        <f>N20+N34+N47+N52+N58+N66+N74+N81</f>
        <v>61</v>
      </c>
      <c r="O82" s="88">
        <f>O20+O34+O47+O52+O58+O66+O74+O81</f>
        <v>60</v>
      </c>
      <c r="P82" s="88">
        <f>N82-O82</f>
        <v>1</v>
      </c>
      <c r="Q82" s="163">
        <f t="shared" si="8"/>
        <v>-9489523.1600000113</v>
      </c>
      <c r="R82" s="161">
        <f t="shared" si="9"/>
        <v>507.92024225696412</v>
      </c>
    </row>
    <row r="83" spans="1:18" s="22" customFormat="1" ht="20.25" thickTop="1" thickBot="1">
      <c r="A83" s="197"/>
      <c r="B83" s="198"/>
      <c r="C83" s="198"/>
      <c r="D83" s="198"/>
      <c r="E83" s="321" t="s">
        <v>583</v>
      </c>
      <c r="F83" s="322"/>
      <c r="G83" s="323"/>
      <c r="H83" s="199"/>
      <c r="I83" s="197"/>
      <c r="J83" s="191">
        <f>J82/O82</f>
        <v>581415.45633333339</v>
      </c>
      <c r="K83" s="192">
        <f>K82/O82</f>
        <v>463635.61633333337</v>
      </c>
      <c r="L83" s="191">
        <f>L82/O82</f>
        <v>2119331.0721666669</v>
      </c>
      <c r="M83" s="191">
        <f>M82/O82</f>
        <v>2277489.7915000003</v>
      </c>
      <c r="N83" s="198"/>
      <c r="O83" s="198"/>
      <c r="P83" s="198"/>
      <c r="Q83" s="162"/>
      <c r="R83" s="84"/>
    </row>
    <row r="84" spans="1:18" ht="19.5" thickTop="1">
      <c r="A84" s="89">
        <v>1</v>
      </c>
      <c r="B84" s="257" t="s">
        <v>355</v>
      </c>
      <c r="C84" s="90" t="s">
        <v>584</v>
      </c>
      <c r="D84" s="90" t="s">
        <v>585</v>
      </c>
      <c r="E84" s="90" t="s">
        <v>84</v>
      </c>
      <c r="F84" s="90" t="s">
        <v>480</v>
      </c>
      <c r="G84" s="90" t="s">
        <v>586</v>
      </c>
      <c r="H84" s="91"/>
      <c r="I84" s="89"/>
      <c r="J84" s="166"/>
      <c r="K84" s="173"/>
      <c r="L84" s="92"/>
      <c r="M84" s="92"/>
      <c r="N84" s="90"/>
      <c r="O84" s="90"/>
      <c r="P84" s="90"/>
    </row>
    <row r="85" spans="1:18">
      <c r="A85" s="82">
        <v>2</v>
      </c>
      <c r="B85" s="258" t="s">
        <v>355</v>
      </c>
      <c r="C85" s="81" t="s">
        <v>584</v>
      </c>
      <c r="D85" s="81" t="s">
        <v>585</v>
      </c>
      <c r="E85" s="81" t="s">
        <v>84</v>
      </c>
      <c r="F85" s="81" t="s">
        <v>483</v>
      </c>
      <c r="G85" s="81" t="s">
        <v>1</v>
      </c>
      <c r="H85" s="86">
        <v>5860</v>
      </c>
      <c r="I85" s="82">
        <v>4</v>
      </c>
      <c r="J85" s="164">
        <f>หนองบัวลำภู!F4</f>
        <v>331076.09999999998</v>
      </c>
      <c r="K85" s="170">
        <f>หนองบัวลำภู!AJ4</f>
        <v>367695.42</v>
      </c>
      <c r="L85" s="87">
        <f>หนองบัวลำภู!AK4</f>
        <v>2224714.1800000002</v>
      </c>
      <c r="M85" s="87">
        <f>หนองบัวลำภู!AL4</f>
        <v>2608594.04</v>
      </c>
      <c r="N85" s="81"/>
      <c r="O85" s="81"/>
      <c r="P85" s="81"/>
      <c r="Q85" s="162">
        <f t="shared" si="8"/>
        <v>-383879.85999999987</v>
      </c>
      <c r="R85" s="84">
        <f t="shared" si="9"/>
        <v>379.64405802047787</v>
      </c>
    </row>
    <row r="86" spans="1:18">
      <c r="A86" s="82">
        <v>3</v>
      </c>
      <c r="B86" s="258" t="s">
        <v>355</v>
      </c>
      <c r="C86" s="81" t="s">
        <v>584</v>
      </c>
      <c r="D86" s="81" t="s">
        <v>585</v>
      </c>
      <c r="E86" s="81" t="s">
        <v>84</v>
      </c>
      <c r="F86" s="81" t="s">
        <v>483</v>
      </c>
      <c r="G86" s="81" t="s">
        <v>2</v>
      </c>
      <c r="H86" s="86">
        <v>4140</v>
      </c>
      <c r="I86" s="82">
        <v>3</v>
      </c>
      <c r="J86" s="164">
        <f>หนองบัวลำภู!F5</f>
        <v>581943.91</v>
      </c>
      <c r="K86" s="170">
        <f>หนองบัวลำภู!AJ5</f>
        <v>672105.76</v>
      </c>
      <c r="L86" s="87">
        <f>หนองบัวลำภู!AK5</f>
        <v>2707458.0700000003</v>
      </c>
      <c r="M86" s="87">
        <f>หนองบัวลำภู!AL5</f>
        <v>2518666.9500000002</v>
      </c>
      <c r="N86" s="81"/>
      <c r="O86" s="81"/>
      <c r="P86" s="81"/>
      <c r="Q86" s="162">
        <f t="shared" si="8"/>
        <v>188791.12000000011</v>
      </c>
      <c r="R86" s="84">
        <f t="shared" si="9"/>
        <v>653.97537922705317</v>
      </c>
    </row>
    <row r="87" spans="1:18">
      <c r="A87" s="82">
        <v>4</v>
      </c>
      <c r="B87" s="258" t="s">
        <v>355</v>
      </c>
      <c r="C87" s="81" t="s">
        <v>584</v>
      </c>
      <c r="D87" s="81" t="s">
        <v>585</v>
      </c>
      <c r="E87" s="81" t="s">
        <v>84</v>
      </c>
      <c r="F87" s="81" t="s">
        <v>483</v>
      </c>
      <c r="G87" s="81" t="s">
        <v>3</v>
      </c>
      <c r="H87" s="86">
        <v>4949</v>
      </c>
      <c r="I87" s="82">
        <v>4</v>
      </c>
      <c r="J87" s="164">
        <f>หนองบัวลำภู!F6</f>
        <v>270448.37</v>
      </c>
      <c r="K87" s="170">
        <f>หนองบัวลำภู!AJ6</f>
        <v>433256.75</v>
      </c>
      <c r="L87" s="87">
        <f>หนองบัวลำภู!AK6</f>
        <v>2158212.59</v>
      </c>
      <c r="M87" s="87">
        <f>หนองบัวลำภู!AL6</f>
        <v>2478844.59</v>
      </c>
      <c r="N87" s="81"/>
      <c r="O87" s="81"/>
      <c r="P87" s="81"/>
      <c r="Q87" s="162">
        <f t="shared" si="8"/>
        <v>-320632</v>
      </c>
      <c r="R87" s="84">
        <f t="shared" si="9"/>
        <v>436.09064255405127</v>
      </c>
    </row>
    <row r="88" spans="1:18">
      <c r="A88" s="82">
        <v>5</v>
      </c>
      <c r="B88" s="258" t="s">
        <v>355</v>
      </c>
      <c r="C88" s="81" t="s">
        <v>584</v>
      </c>
      <c r="D88" s="81" t="s">
        <v>585</v>
      </c>
      <c r="E88" s="81" t="s">
        <v>84</v>
      </c>
      <c r="F88" s="81" t="s">
        <v>483</v>
      </c>
      <c r="G88" s="81" t="s">
        <v>4</v>
      </c>
      <c r="H88" s="86">
        <v>7034</v>
      </c>
      <c r="I88" s="82">
        <v>5</v>
      </c>
      <c r="J88" s="164">
        <f>หนองบัวลำภู!F7</f>
        <v>463650.09</v>
      </c>
      <c r="K88" s="170">
        <f>หนองบัวลำภู!AJ7</f>
        <v>761711.17</v>
      </c>
      <c r="L88" s="87">
        <f>หนองบัวลำภู!AK7</f>
        <v>3006216.37</v>
      </c>
      <c r="M88" s="87">
        <f>หนองบัวลำภู!AL7</f>
        <v>3642941.62</v>
      </c>
      <c r="N88" s="81"/>
      <c r="O88" s="81"/>
      <c r="P88" s="81"/>
      <c r="Q88" s="162">
        <f t="shared" si="8"/>
        <v>-636725.25</v>
      </c>
      <c r="R88" s="84">
        <f t="shared" si="9"/>
        <v>427.38361814046061</v>
      </c>
    </row>
    <row r="89" spans="1:18">
      <c r="A89" s="82">
        <v>6</v>
      </c>
      <c r="B89" s="258" t="s">
        <v>355</v>
      </c>
      <c r="C89" s="81" t="s">
        <v>584</v>
      </c>
      <c r="D89" s="81" t="s">
        <v>585</v>
      </c>
      <c r="E89" s="81" t="s">
        <v>84</v>
      </c>
      <c r="F89" s="81" t="s">
        <v>483</v>
      </c>
      <c r="G89" s="81" t="s">
        <v>5</v>
      </c>
      <c r="H89" s="86">
        <v>5253</v>
      </c>
      <c r="I89" s="82">
        <v>4</v>
      </c>
      <c r="J89" s="164">
        <f>หนองบัวลำภู!F8</f>
        <v>257950.94</v>
      </c>
      <c r="K89" s="170">
        <f>หนองบัวลำภู!AJ8</f>
        <v>398769.61</v>
      </c>
      <c r="L89" s="87">
        <f>หนองบัวลำภู!AK8</f>
        <v>2968467.19</v>
      </c>
      <c r="M89" s="87">
        <f>หนองบัวลำภู!AL8</f>
        <v>3181419.0900000003</v>
      </c>
      <c r="N89" s="81"/>
      <c r="O89" s="81"/>
      <c r="P89" s="81"/>
      <c r="Q89" s="162">
        <f t="shared" si="8"/>
        <v>-212951.90000000037</v>
      </c>
      <c r="R89" s="84">
        <f t="shared" si="9"/>
        <v>565.0994079573577</v>
      </c>
    </row>
    <row r="90" spans="1:18">
      <c r="A90" s="82">
        <v>7</v>
      </c>
      <c r="B90" s="258" t="s">
        <v>355</v>
      </c>
      <c r="C90" s="81" t="s">
        <v>584</v>
      </c>
      <c r="D90" s="81" t="s">
        <v>585</v>
      </c>
      <c r="E90" s="81" t="s">
        <v>84</v>
      </c>
      <c r="F90" s="81" t="s">
        <v>483</v>
      </c>
      <c r="G90" s="81" t="s">
        <v>6</v>
      </c>
      <c r="H90" s="86">
        <v>1881</v>
      </c>
      <c r="I90" s="82">
        <v>2</v>
      </c>
      <c r="J90" s="164">
        <f>หนองบัวลำภู!F9</f>
        <v>210721.34</v>
      </c>
      <c r="K90" s="170">
        <f>หนองบัวลำภู!AJ9</f>
        <v>381679.11</v>
      </c>
      <c r="L90" s="87">
        <f>หนองบัวลำภู!AK9</f>
        <v>1388020.21</v>
      </c>
      <c r="M90" s="87">
        <f>หนองบัวลำภู!AL9</f>
        <v>1613151.3699999999</v>
      </c>
      <c r="N90" s="81"/>
      <c r="O90" s="81"/>
      <c r="P90" s="81"/>
      <c r="Q90" s="162">
        <f t="shared" si="8"/>
        <v>-225131.15999999992</v>
      </c>
      <c r="R90" s="84">
        <f t="shared" si="9"/>
        <v>737.91611376927165</v>
      </c>
    </row>
    <row r="91" spans="1:18">
      <c r="A91" s="82">
        <v>8</v>
      </c>
      <c r="B91" s="258" t="s">
        <v>355</v>
      </c>
      <c r="C91" s="81" t="s">
        <v>584</v>
      </c>
      <c r="D91" s="81" t="s">
        <v>585</v>
      </c>
      <c r="E91" s="81" t="s">
        <v>84</v>
      </c>
      <c r="F91" s="81" t="s">
        <v>483</v>
      </c>
      <c r="G91" s="81" t="s">
        <v>7</v>
      </c>
      <c r="H91" s="86">
        <v>7224</v>
      </c>
      <c r="I91" s="82">
        <v>5</v>
      </c>
      <c r="J91" s="164">
        <f>หนองบัวลำภู!F10</f>
        <v>404120.61</v>
      </c>
      <c r="K91" s="170">
        <f>หนองบัวลำภู!AJ10</f>
        <v>618088.77999999991</v>
      </c>
      <c r="L91" s="87">
        <f>หนองบัวลำภู!AK10</f>
        <v>3090176.24</v>
      </c>
      <c r="M91" s="87">
        <f>หนองบัวลำภู!AL10</f>
        <v>3300991.2800000003</v>
      </c>
      <c r="N91" s="81"/>
      <c r="O91" s="81"/>
      <c r="P91" s="81"/>
      <c r="Q91" s="162">
        <f t="shared" si="8"/>
        <v>-210815.04000000004</v>
      </c>
      <c r="R91" s="84">
        <f t="shared" si="9"/>
        <v>427.76526024363238</v>
      </c>
    </row>
    <row r="92" spans="1:18">
      <c r="A92" s="82">
        <v>9</v>
      </c>
      <c r="B92" s="258" t="s">
        <v>355</v>
      </c>
      <c r="C92" s="81" t="s">
        <v>584</v>
      </c>
      <c r="D92" s="81" t="s">
        <v>585</v>
      </c>
      <c r="E92" s="81" t="s">
        <v>84</v>
      </c>
      <c r="F92" s="81" t="s">
        <v>483</v>
      </c>
      <c r="G92" s="81" t="s">
        <v>8</v>
      </c>
      <c r="H92" s="86">
        <v>2635</v>
      </c>
      <c r="I92" s="82">
        <v>2</v>
      </c>
      <c r="J92" s="164">
        <f>หนองบัวลำภู!F11</f>
        <v>106587.14</v>
      </c>
      <c r="K92" s="170">
        <f>หนองบัวลำภู!AJ11</f>
        <v>87257.18</v>
      </c>
      <c r="L92" s="87">
        <f>หนองบัวลำภู!AK11</f>
        <v>1207621.26</v>
      </c>
      <c r="M92" s="87">
        <f>หนองบัวลำภู!AL11</f>
        <v>1382832.88</v>
      </c>
      <c r="N92" s="81"/>
      <c r="O92" s="81"/>
      <c r="P92" s="81"/>
      <c r="Q92" s="162">
        <f t="shared" si="8"/>
        <v>-175211.61999999988</v>
      </c>
      <c r="R92" s="84">
        <f t="shared" si="9"/>
        <v>458.30028842504743</v>
      </c>
    </row>
    <row r="93" spans="1:18">
      <c r="A93" s="82">
        <v>10</v>
      </c>
      <c r="B93" s="258" t="s">
        <v>355</v>
      </c>
      <c r="C93" s="81" t="s">
        <v>584</v>
      </c>
      <c r="D93" s="81" t="s">
        <v>585</v>
      </c>
      <c r="E93" s="81" t="s">
        <v>84</v>
      </c>
      <c r="F93" s="81" t="s">
        <v>483</v>
      </c>
      <c r="G93" s="81" t="s">
        <v>9</v>
      </c>
      <c r="H93" s="86">
        <v>4596</v>
      </c>
      <c r="I93" s="82">
        <v>4</v>
      </c>
      <c r="J93" s="164">
        <f>หนองบัวลำภู!F12</f>
        <v>559127.93000000005</v>
      </c>
      <c r="K93" s="170">
        <f>หนองบัวลำภู!AJ12</f>
        <v>696453.54</v>
      </c>
      <c r="L93" s="87">
        <f>หนองบัวลำภู!AK12</f>
        <v>1870544</v>
      </c>
      <c r="M93" s="87">
        <f>หนองบัวลำภู!AL12</f>
        <v>2211206.33</v>
      </c>
      <c r="N93" s="81"/>
      <c r="O93" s="81"/>
      <c r="P93" s="81"/>
      <c r="Q93" s="162">
        <f t="shared" si="8"/>
        <v>-340662.33000000007</v>
      </c>
      <c r="R93" s="84">
        <f t="shared" si="9"/>
        <v>406.99390774586595</v>
      </c>
    </row>
    <row r="94" spans="1:18">
      <c r="A94" s="82">
        <v>11</v>
      </c>
      <c r="B94" s="119" t="s">
        <v>355</v>
      </c>
      <c r="C94" s="81" t="s">
        <v>584</v>
      </c>
      <c r="D94" s="119" t="s">
        <v>585</v>
      </c>
      <c r="E94" s="81" t="s">
        <v>84</v>
      </c>
      <c r="F94" s="81" t="s">
        <v>483</v>
      </c>
      <c r="G94" s="81" t="s">
        <v>10</v>
      </c>
      <c r="H94" s="86">
        <v>3172</v>
      </c>
      <c r="I94" s="82">
        <v>3</v>
      </c>
      <c r="J94" s="164">
        <f>หนองบัวลำภู!F13</f>
        <v>449057.44</v>
      </c>
      <c r="K94" s="170">
        <f>หนองบัวลำภู!AJ13</f>
        <v>705664.13</v>
      </c>
      <c r="L94" s="87">
        <f>หนองบัวลำภู!AK13</f>
        <v>1328834.33</v>
      </c>
      <c r="M94" s="87">
        <f>หนองบัวลำภู!AL13</f>
        <v>1611511.06</v>
      </c>
      <c r="N94" s="81"/>
      <c r="O94" s="81"/>
      <c r="P94" s="81"/>
      <c r="Q94" s="162">
        <f t="shared" si="8"/>
        <v>-282676.73</v>
      </c>
      <c r="R94" s="84">
        <f t="shared" si="9"/>
        <v>418.92633354350568</v>
      </c>
    </row>
    <row r="95" spans="1:18">
      <c r="A95" s="82">
        <v>12</v>
      </c>
      <c r="B95" s="119" t="s">
        <v>355</v>
      </c>
      <c r="C95" s="81" t="s">
        <v>584</v>
      </c>
      <c r="D95" s="119" t="s">
        <v>585</v>
      </c>
      <c r="E95" s="81" t="s">
        <v>84</v>
      </c>
      <c r="F95" s="81" t="s">
        <v>483</v>
      </c>
      <c r="G95" s="81" t="s">
        <v>11</v>
      </c>
      <c r="H95" s="86">
        <v>2856</v>
      </c>
      <c r="I95" s="82">
        <v>2</v>
      </c>
      <c r="J95" s="164">
        <f>หนองบัวลำภู!F14</f>
        <v>285895.28999999998</v>
      </c>
      <c r="K95" s="170">
        <f>หนองบัวลำภู!AJ14</f>
        <v>355498.29999999993</v>
      </c>
      <c r="L95" s="87">
        <f>หนองบัวลำภู!AK14</f>
        <v>1696535.35</v>
      </c>
      <c r="M95" s="87">
        <f>หนองบัวลำภู!AL14</f>
        <v>1870742.3399999999</v>
      </c>
      <c r="N95" s="81"/>
      <c r="O95" s="81"/>
      <c r="P95" s="81"/>
      <c r="Q95" s="162">
        <f t="shared" si="8"/>
        <v>-174206.98999999976</v>
      </c>
      <c r="R95" s="84">
        <f t="shared" si="9"/>
        <v>594.0249824929972</v>
      </c>
    </row>
    <row r="96" spans="1:18">
      <c r="A96" s="82">
        <v>13</v>
      </c>
      <c r="B96" s="119" t="s">
        <v>355</v>
      </c>
      <c r="C96" s="81" t="s">
        <v>584</v>
      </c>
      <c r="D96" s="119" t="s">
        <v>585</v>
      </c>
      <c r="E96" s="81" t="s">
        <v>84</v>
      </c>
      <c r="F96" s="81" t="s">
        <v>483</v>
      </c>
      <c r="G96" s="81" t="s">
        <v>12</v>
      </c>
      <c r="H96" s="86">
        <v>4051</v>
      </c>
      <c r="I96" s="82">
        <v>3</v>
      </c>
      <c r="J96" s="164">
        <f>หนองบัวลำภู!F15</f>
        <v>378241.41</v>
      </c>
      <c r="K96" s="170">
        <f>หนองบัวลำภู!AJ15</f>
        <v>605547.26</v>
      </c>
      <c r="L96" s="87">
        <f>หนองบัวลำภู!AK15</f>
        <v>2137032.5499999998</v>
      </c>
      <c r="M96" s="87">
        <f>หนองบัวลำภู!AL15</f>
        <v>2179032.44</v>
      </c>
      <c r="N96" s="81"/>
      <c r="O96" s="81"/>
      <c r="P96" s="81"/>
      <c r="Q96" s="162">
        <f t="shared" si="8"/>
        <v>-41999.89000000013</v>
      </c>
      <c r="R96" s="84">
        <f t="shared" si="9"/>
        <v>527.53210318439892</v>
      </c>
    </row>
    <row r="97" spans="1:18">
      <c r="A97" s="82">
        <v>14</v>
      </c>
      <c r="B97" s="119" t="s">
        <v>355</v>
      </c>
      <c r="C97" s="81" t="s">
        <v>584</v>
      </c>
      <c r="D97" s="119" t="s">
        <v>585</v>
      </c>
      <c r="E97" s="81" t="s">
        <v>84</v>
      </c>
      <c r="F97" s="81" t="s">
        <v>483</v>
      </c>
      <c r="G97" s="81" t="s">
        <v>13</v>
      </c>
      <c r="H97" s="86">
        <v>5248</v>
      </c>
      <c r="I97" s="82">
        <v>4</v>
      </c>
      <c r="J97" s="164">
        <f>หนองบัวลำภู!F16</f>
        <v>40999.620000000003</v>
      </c>
      <c r="K97" s="170">
        <f>หนองบัวลำภู!AJ16</f>
        <v>90355.700000000012</v>
      </c>
      <c r="L97" s="87">
        <f>หนองบัวลำภู!AK16</f>
        <v>2102296.67</v>
      </c>
      <c r="M97" s="87">
        <f>หนองบัวลำภู!AL16</f>
        <v>2482202.5</v>
      </c>
      <c r="N97" s="81"/>
      <c r="O97" s="81"/>
      <c r="P97" s="81"/>
      <c r="Q97" s="162">
        <f t="shared" si="8"/>
        <v>-379905.83000000007</v>
      </c>
      <c r="R97" s="84">
        <f t="shared" si="9"/>
        <v>400.59006669207315</v>
      </c>
    </row>
    <row r="98" spans="1:18">
      <c r="A98" s="82">
        <v>15</v>
      </c>
      <c r="B98" s="119" t="s">
        <v>355</v>
      </c>
      <c r="C98" s="81" t="s">
        <v>584</v>
      </c>
      <c r="D98" s="119" t="s">
        <v>585</v>
      </c>
      <c r="E98" s="81" t="s">
        <v>84</v>
      </c>
      <c r="F98" s="81" t="s">
        <v>483</v>
      </c>
      <c r="G98" s="81" t="s">
        <v>14</v>
      </c>
      <c r="H98" s="86">
        <v>3653</v>
      </c>
      <c r="I98" s="82">
        <v>3</v>
      </c>
      <c r="J98" s="164">
        <f>หนองบัวลำภู!F17</f>
        <v>595507</v>
      </c>
      <c r="K98" s="170">
        <f>หนองบัวลำภู!AJ17</f>
        <v>620796.47000000009</v>
      </c>
      <c r="L98" s="87">
        <f>หนองบัวลำภู!AK17</f>
        <v>1724886.73</v>
      </c>
      <c r="M98" s="87">
        <f>หนองบัวลำภู!AL17</f>
        <v>2076441.1</v>
      </c>
      <c r="N98" s="81"/>
      <c r="O98" s="81"/>
      <c r="P98" s="81"/>
      <c r="Q98" s="162">
        <f t="shared" si="8"/>
        <v>-351554.37000000011</v>
      </c>
      <c r="R98" s="84">
        <f t="shared" si="9"/>
        <v>472.18361073090608</v>
      </c>
    </row>
    <row r="99" spans="1:18">
      <c r="A99" s="82">
        <v>16</v>
      </c>
      <c r="B99" s="119" t="s">
        <v>355</v>
      </c>
      <c r="C99" s="81" t="s">
        <v>584</v>
      </c>
      <c r="D99" s="119" t="s">
        <v>585</v>
      </c>
      <c r="E99" s="81" t="s">
        <v>84</v>
      </c>
      <c r="F99" s="81" t="s">
        <v>483</v>
      </c>
      <c r="G99" s="81" t="s">
        <v>15</v>
      </c>
      <c r="H99" s="86">
        <v>5830</v>
      </c>
      <c r="I99" s="82">
        <v>4</v>
      </c>
      <c r="J99" s="164">
        <f>หนองบัวลำภู!F18</f>
        <v>541529.93999999994</v>
      </c>
      <c r="K99" s="170">
        <f>หนองบัวลำภู!AJ18</f>
        <v>703220.58</v>
      </c>
      <c r="L99" s="87">
        <f>หนองบัวลำภู!AK18</f>
        <v>3176466.1100000003</v>
      </c>
      <c r="M99" s="87">
        <f>หนองบัวลำภู!AL18</f>
        <v>3381168.48</v>
      </c>
      <c r="N99" s="81"/>
      <c r="O99" s="81"/>
      <c r="P99" s="81"/>
      <c r="Q99" s="162">
        <f t="shared" si="8"/>
        <v>-204702.36999999965</v>
      </c>
      <c r="R99" s="84">
        <f t="shared" si="9"/>
        <v>544.84838936535164</v>
      </c>
    </row>
    <row r="100" spans="1:18">
      <c r="A100" s="82">
        <v>17</v>
      </c>
      <c r="B100" s="119" t="s">
        <v>355</v>
      </c>
      <c r="C100" s="81" t="s">
        <v>584</v>
      </c>
      <c r="D100" s="119" t="s">
        <v>585</v>
      </c>
      <c r="E100" s="81" t="s">
        <v>84</v>
      </c>
      <c r="F100" s="81" t="s">
        <v>483</v>
      </c>
      <c r="G100" s="81" t="s">
        <v>16</v>
      </c>
      <c r="H100" s="86">
        <v>3971</v>
      </c>
      <c r="I100" s="82">
        <v>3</v>
      </c>
      <c r="J100" s="164">
        <f>หนองบัวลำภู!F19</f>
        <v>208032.28</v>
      </c>
      <c r="K100" s="170">
        <f>หนองบัวลำภู!AJ19</f>
        <v>282149.42</v>
      </c>
      <c r="L100" s="87">
        <f>หนองบัวลำภู!AK19</f>
        <v>1982919.4100000001</v>
      </c>
      <c r="M100" s="87">
        <f>หนองบัวลำภู!AL19</f>
        <v>2292410</v>
      </c>
      <c r="N100" s="81"/>
      <c r="O100" s="81"/>
      <c r="P100" s="81"/>
      <c r="Q100" s="162">
        <f t="shared" si="8"/>
        <v>-309490.58999999985</v>
      </c>
      <c r="R100" s="84">
        <f t="shared" si="9"/>
        <v>499.35014102241252</v>
      </c>
    </row>
    <row r="101" spans="1:18">
      <c r="A101" s="82">
        <v>18</v>
      </c>
      <c r="B101" s="119" t="s">
        <v>355</v>
      </c>
      <c r="C101" s="81" t="s">
        <v>584</v>
      </c>
      <c r="D101" s="119" t="s">
        <v>585</v>
      </c>
      <c r="E101" s="81" t="s">
        <v>84</v>
      </c>
      <c r="F101" s="81" t="s">
        <v>483</v>
      </c>
      <c r="G101" s="81" t="s">
        <v>17</v>
      </c>
      <c r="H101" s="86">
        <v>2968</v>
      </c>
      <c r="I101" s="82">
        <v>2</v>
      </c>
      <c r="J101" s="164">
        <f>หนองบัวลำภู!F20</f>
        <v>381562.97</v>
      </c>
      <c r="K101" s="170">
        <f>หนองบัวลำภู!AJ20</f>
        <v>424728.75999999995</v>
      </c>
      <c r="L101" s="87">
        <f>หนองบัวลำภู!AK20</f>
        <v>1104743.5499999998</v>
      </c>
      <c r="M101" s="87">
        <f>หนองบัวลำภู!AL20</f>
        <v>1279825.19</v>
      </c>
      <c r="N101" s="81"/>
      <c r="O101" s="81"/>
      <c r="P101" s="81"/>
      <c r="Q101" s="162">
        <f t="shared" si="8"/>
        <v>-175081.64000000013</v>
      </c>
      <c r="R101" s="84">
        <f t="shared" si="9"/>
        <v>372.21817722371964</v>
      </c>
    </row>
    <row r="102" spans="1:18">
      <c r="A102" s="82">
        <v>19</v>
      </c>
      <c r="B102" s="119" t="s">
        <v>355</v>
      </c>
      <c r="C102" s="81" t="s">
        <v>584</v>
      </c>
      <c r="D102" s="119" t="s">
        <v>585</v>
      </c>
      <c r="E102" s="81" t="s">
        <v>84</v>
      </c>
      <c r="F102" s="81" t="s">
        <v>483</v>
      </c>
      <c r="G102" s="81" t="s">
        <v>18</v>
      </c>
      <c r="H102" s="86">
        <v>3278</v>
      </c>
      <c r="I102" s="82">
        <v>3</v>
      </c>
      <c r="J102" s="164">
        <f>หนองบัวลำภู!F21</f>
        <v>283459.15999999997</v>
      </c>
      <c r="K102" s="170">
        <f>หนองบัวลำภู!AJ21</f>
        <v>344254.14</v>
      </c>
      <c r="L102" s="87">
        <f>หนองบัวลำภู!AK21</f>
        <v>1134873.1800000002</v>
      </c>
      <c r="M102" s="87">
        <f>หนองบัวลำภู!AL21</f>
        <v>1435735.9</v>
      </c>
      <c r="N102" s="81"/>
      <c r="O102" s="81"/>
      <c r="P102" s="81"/>
      <c r="Q102" s="162">
        <f t="shared" si="8"/>
        <v>-300862.71999999974</v>
      </c>
      <c r="R102" s="84">
        <f t="shared" si="9"/>
        <v>346.20902379499699</v>
      </c>
    </row>
    <row r="103" spans="1:18">
      <c r="A103" s="82">
        <v>20</v>
      </c>
      <c r="B103" s="119" t="s">
        <v>355</v>
      </c>
      <c r="C103" s="81" t="s">
        <v>584</v>
      </c>
      <c r="D103" s="119" t="s">
        <v>585</v>
      </c>
      <c r="E103" s="81" t="s">
        <v>84</v>
      </c>
      <c r="F103" s="81" t="s">
        <v>483</v>
      </c>
      <c r="G103" s="81" t="s">
        <v>19</v>
      </c>
      <c r="H103" s="86">
        <v>3563</v>
      </c>
      <c r="I103" s="82">
        <v>3</v>
      </c>
      <c r="J103" s="164">
        <f>หนองบัวลำภู!F22</f>
        <v>370200.34</v>
      </c>
      <c r="K103" s="170">
        <f>หนองบัวลำภู!AJ22</f>
        <v>491603.44000000006</v>
      </c>
      <c r="L103" s="87">
        <f>หนองบัวลำภู!AK22</f>
        <v>1814901.97</v>
      </c>
      <c r="M103" s="87">
        <f>หนองบัวลำภู!AL22</f>
        <v>2129655.6800000002</v>
      </c>
      <c r="N103" s="81"/>
      <c r="O103" s="81"/>
      <c r="P103" s="81"/>
      <c r="Q103" s="162">
        <f t="shared" si="8"/>
        <v>-314753.7100000002</v>
      </c>
      <c r="R103" s="84">
        <f t="shared" si="9"/>
        <v>509.3746758349705</v>
      </c>
    </row>
    <row r="104" spans="1:18">
      <c r="A104" s="82">
        <v>21</v>
      </c>
      <c r="B104" s="119" t="s">
        <v>355</v>
      </c>
      <c r="C104" s="81" t="s">
        <v>584</v>
      </c>
      <c r="D104" s="119" t="s">
        <v>585</v>
      </c>
      <c r="E104" s="81" t="s">
        <v>84</v>
      </c>
      <c r="F104" s="81" t="s">
        <v>483</v>
      </c>
      <c r="G104" s="81" t="s">
        <v>80</v>
      </c>
      <c r="H104" s="86">
        <v>3858</v>
      </c>
      <c r="I104" s="82">
        <v>3</v>
      </c>
      <c r="J104" s="164">
        <f>หนองบัวลำภู!F23</f>
        <v>882226.37</v>
      </c>
      <c r="K104" s="170">
        <f>หนองบัวลำภู!AJ23</f>
        <v>951589.79999999993</v>
      </c>
      <c r="L104" s="87">
        <f>หนองบัวลำภู!AK23</f>
        <v>2357809.7200000002</v>
      </c>
      <c r="M104" s="87">
        <f>หนองบัวลำภู!AL23</f>
        <v>2526411.56</v>
      </c>
      <c r="N104" s="81"/>
      <c r="O104" s="81"/>
      <c r="P104" s="81"/>
      <c r="Q104" s="162">
        <f t="shared" si="8"/>
        <v>-168601.83999999985</v>
      </c>
      <c r="R104" s="84">
        <f t="shared" si="9"/>
        <v>611.148190772421</v>
      </c>
    </row>
    <row r="105" spans="1:18" s="22" customFormat="1">
      <c r="A105" s="150">
        <v>1</v>
      </c>
      <c r="B105" s="151" t="s">
        <v>355</v>
      </c>
      <c r="C105" s="151"/>
      <c r="D105" s="151"/>
      <c r="E105" s="151" t="s">
        <v>379</v>
      </c>
      <c r="F105" s="151"/>
      <c r="G105" s="151" t="s">
        <v>587</v>
      </c>
      <c r="H105" s="153">
        <f>SUM(H84:H104)</f>
        <v>86020</v>
      </c>
      <c r="I105" s="150"/>
      <c r="J105" s="153">
        <f>SUM(J84:J104)</f>
        <v>7602338.2500000009</v>
      </c>
      <c r="K105" s="171">
        <f>SUM(K84:K104)</f>
        <v>9992425.3200000003</v>
      </c>
      <c r="L105" s="153">
        <f t="shared" ref="L105:M105" si="13">SUM(L84:L104)</f>
        <v>41182729.68</v>
      </c>
      <c r="M105" s="153">
        <f t="shared" si="13"/>
        <v>46203784.399999999</v>
      </c>
      <c r="N105" s="151">
        <v>20</v>
      </c>
      <c r="O105" s="151">
        <v>20</v>
      </c>
      <c r="P105" s="151">
        <f>N105-O105</f>
        <v>0</v>
      </c>
      <c r="Q105" s="163">
        <f t="shared" si="8"/>
        <v>-5021054.7199999988</v>
      </c>
      <c r="R105" s="161">
        <f>L105/H105</f>
        <v>478.7576107881888</v>
      </c>
    </row>
    <row r="106" spans="1:18">
      <c r="A106" s="82">
        <v>1</v>
      </c>
      <c r="B106" s="119" t="s">
        <v>355</v>
      </c>
      <c r="C106" s="81" t="s">
        <v>588</v>
      </c>
      <c r="D106" s="81" t="s">
        <v>386</v>
      </c>
      <c r="E106" s="81" t="s">
        <v>85</v>
      </c>
      <c r="F106" s="81" t="s">
        <v>513</v>
      </c>
      <c r="G106" s="81" t="s">
        <v>589</v>
      </c>
      <c r="H106" s="86"/>
      <c r="I106" s="82"/>
      <c r="J106" s="164"/>
      <c r="K106" s="170"/>
      <c r="L106" s="87"/>
      <c r="M106" s="87"/>
      <c r="N106" s="81"/>
      <c r="O106" s="81"/>
      <c r="P106" s="81"/>
    </row>
    <row r="107" spans="1:18">
      <c r="A107" s="82">
        <v>2</v>
      </c>
      <c r="B107" s="119" t="s">
        <v>355</v>
      </c>
      <c r="C107" s="81" t="s">
        <v>588</v>
      </c>
      <c r="D107" s="81" t="s">
        <v>386</v>
      </c>
      <c r="E107" s="81" t="s">
        <v>85</v>
      </c>
      <c r="F107" s="81" t="s">
        <v>483</v>
      </c>
      <c r="G107" s="81" t="s">
        <v>20</v>
      </c>
      <c r="H107" s="86">
        <v>7520</v>
      </c>
      <c r="I107" s="82">
        <v>5</v>
      </c>
      <c r="J107" s="164">
        <f>หนองบัวลำภู!F24</f>
        <v>667545</v>
      </c>
      <c r="K107" s="170">
        <f>หนองบัวลำภู!AJ24</f>
        <v>407714.04000000004</v>
      </c>
      <c r="L107" s="87">
        <f>หนองบัวลำภู!AK24</f>
        <v>3756353.3600000003</v>
      </c>
      <c r="M107" s="87">
        <f>หนองบัวลำภู!AL24</f>
        <v>4060906.9099999997</v>
      </c>
      <c r="N107" s="81"/>
      <c r="O107" s="81"/>
      <c r="P107" s="81"/>
      <c r="Q107" s="162">
        <f t="shared" si="8"/>
        <v>-304553.54999999935</v>
      </c>
      <c r="R107" s="84">
        <f t="shared" si="9"/>
        <v>499.51507446808517</v>
      </c>
    </row>
    <row r="108" spans="1:18">
      <c r="A108" s="82">
        <v>3</v>
      </c>
      <c r="B108" s="119" t="s">
        <v>355</v>
      </c>
      <c r="C108" s="81" t="s">
        <v>588</v>
      </c>
      <c r="D108" s="81" t="s">
        <v>386</v>
      </c>
      <c r="E108" s="81" t="s">
        <v>85</v>
      </c>
      <c r="F108" s="81" t="s">
        <v>483</v>
      </c>
      <c r="G108" s="81" t="s">
        <v>21</v>
      </c>
      <c r="H108" s="86">
        <v>4435</v>
      </c>
      <c r="I108" s="82">
        <v>3</v>
      </c>
      <c r="J108" s="164">
        <f>หนองบัวลำภู!F25</f>
        <v>25721.14</v>
      </c>
      <c r="K108" s="170">
        <f>หนองบัวลำภู!AJ25</f>
        <v>-174292.32</v>
      </c>
      <c r="L108" s="87">
        <f>หนองบัวลำภู!AK25</f>
        <v>1879719.9</v>
      </c>
      <c r="M108" s="87">
        <f>หนองบัวลำภู!AL25</f>
        <v>2186623.52</v>
      </c>
      <c r="N108" s="81"/>
      <c r="O108" s="81"/>
      <c r="P108" s="81"/>
      <c r="Q108" s="162">
        <f t="shared" si="8"/>
        <v>-306903.62000000011</v>
      </c>
      <c r="R108" s="84">
        <f t="shared" si="9"/>
        <v>423.83763246899662</v>
      </c>
    </row>
    <row r="109" spans="1:18">
      <c r="A109" s="82">
        <v>4</v>
      </c>
      <c r="B109" s="119" t="s">
        <v>355</v>
      </c>
      <c r="C109" s="81" t="s">
        <v>588</v>
      </c>
      <c r="D109" s="81" t="s">
        <v>386</v>
      </c>
      <c r="E109" s="81" t="s">
        <v>85</v>
      </c>
      <c r="F109" s="81" t="s">
        <v>483</v>
      </c>
      <c r="G109" s="81" t="s">
        <v>22</v>
      </c>
      <c r="H109" s="86">
        <v>7559</v>
      </c>
      <c r="I109" s="82">
        <v>5</v>
      </c>
      <c r="J109" s="164">
        <f>หนองบัวลำภู!F26</f>
        <v>1223647.27</v>
      </c>
      <c r="K109" s="170">
        <f>หนองบัวลำภู!AJ26</f>
        <v>1179552.3199999998</v>
      </c>
      <c r="L109" s="87">
        <f>หนองบัวลำภู!AK26</f>
        <v>4469012.18</v>
      </c>
      <c r="M109" s="87">
        <f>หนองบัวลำภู!AL26</f>
        <v>4619300.0699999994</v>
      </c>
      <c r="N109" s="81"/>
      <c r="O109" s="81"/>
      <c r="P109" s="81"/>
      <c r="Q109" s="162">
        <f t="shared" si="8"/>
        <v>-150287.88999999966</v>
      </c>
      <c r="R109" s="84">
        <f t="shared" si="9"/>
        <v>591.21738060590019</v>
      </c>
    </row>
    <row r="110" spans="1:18">
      <c r="A110" s="82">
        <v>5</v>
      </c>
      <c r="B110" s="119" t="s">
        <v>355</v>
      </c>
      <c r="C110" s="81" t="s">
        <v>588</v>
      </c>
      <c r="D110" s="81" t="s">
        <v>386</v>
      </c>
      <c r="E110" s="81" t="s">
        <v>85</v>
      </c>
      <c r="F110" s="81" t="s">
        <v>483</v>
      </c>
      <c r="G110" s="81" t="s">
        <v>23</v>
      </c>
      <c r="H110" s="86">
        <v>5371</v>
      </c>
      <c r="I110" s="82">
        <v>4</v>
      </c>
      <c r="J110" s="164">
        <f>หนองบัวลำภู!F27</f>
        <v>137366.54999999999</v>
      </c>
      <c r="K110" s="170">
        <f>หนองบัวลำภู!AJ27</f>
        <v>298036.84999999998</v>
      </c>
      <c r="L110" s="87">
        <f>หนองบัวลำภู!AK27</f>
        <v>3005167.64</v>
      </c>
      <c r="M110" s="87">
        <f>หนองบัวลำภู!AL27</f>
        <v>3110034.58</v>
      </c>
      <c r="N110" s="81"/>
      <c r="O110" s="81"/>
      <c r="P110" s="81"/>
      <c r="Q110" s="162">
        <f t="shared" si="8"/>
        <v>-104866.93999999994</v>
      </c>
      <c r="R110" s="84">
        <f t="shared" si="9"/>
        <v>559.51734127722955</v>
      </c>
    </row>
    <row r="111" spans="1:18">
      <c r="A111" s="82">
        <v>6</v>
      </c>
      <c r="B111" s="119" t="s">
        <v>355</v>
      </c>
      <c r="C111" s="81" t="s">
        <v>588</v>
      </c>
      <c r="D111" s="81" t="s">
        <v>386</v>
      </c>
      <c r="E111" s="81" t="s">
        <v>85</v>
      </c>
      <c r="F111" s="81" t="s">
        <v>483</v>
      </c>
      <c r="G111" s="81" t="s">
        <v>24</v>
      </c>
      <c r="H111" s="86">
        <v>3455</v>
      </c>
      <c r="I111" s="82">
        <v>3</v>
      </c>
      <c r="J111" s="164">
        <f>หนองบัวลำภู!F28</f>
        <v>348523.44</v>
      </c>
      <c r="K111" s="170">
        <f>หนองบัวลำภู!AJ28</f>
        <v>363210.9</v>
      </c>
      <c r="L111" s="87">
        <f>หนองบัวลำภู!AK28</f>
        <v>2366989.02</v>
      </c>
      <c r="M111" s="87">
        <f>หนองบัวลำภู!AL28</f>
        <v>2161322.27</v>
      </c>
      <c r="N111" s="81"/>
      <c r="O111" s="81"/>
      <c r="P111" s="81"/>
      <c r="Q111" s="162">
        <f t="shared" si="8"/>
        <v>205666.75</v>
      </c>
      <c r="R111" s="84">
        <f t="shared" si="9"/>
        <v>685.09088856729375</v>
      </c>
    </row>
    <row r="112" spans="1:18">
      <c r="A112" s="82">
        <v>7</v>
      </c>
      <c r="B112" s="119" t="s">
        <v>355</v>
      </c>
      <c r="C112" s="81" t="s">
        <v>588</v>
      </c>
      <c r="D112" s="81" t="s">
        <v>386</v>
      </c>
      <c r="E112" s="81" t="s">
        <v>85</v>
      </c>
      <c r="F112" s="81" t="s">
        <v>483</v>
      </c>
      <c r="G112" s="81" t="s">
        <v>25</v>
      </c>
      <c r="H112" s="86">
        <v>3861</v>
      </c>
      <c r="I112" s="82">
        <v>3</v>
      </c>
      <c r="J112" s="164">
        <f>หนองบัวลำภู!F29</f>
        <v>253382.56</v>
      </c>
      <c r="K112" s="170">
        <f>หนองบัวลำภู!AJ29</f>
        <v>124448.52000000002</v>
      </c>
      <c r="L112" s="87">
        <f>หนองบัวลำภู!AK29</f>
        <v>1667354.61</v>
      </c>
      <c r="M112" s="87">
        <f>หนองบัวลำภู!AL29</f>
        <v>1771901.67</v>
      </c>
      <c r="N112" s="81"/>
      <c r="O112" s="81"/>
      <c r="P112" s="81"/>
      <c r="Q112" s="162">
        <f t="shared" si="8"/>
        <v>-104547.05999999982</v>
      </c>
      <c r="R112" s="84">
        <f t="shared" si="9"/>
        <v>431.84527583527586</v>
      </c>
    </row>
    <row r="113" spans="1:18">
      <c r="A113" s="82">
        <v>8</v>
      </c>
      <c r="B113" s="119" t="s">
        <v>355</v>
      </c>
      <c r="C113" s="81" t="s">
        <v>588</v>
      </c>
      <c r="D113" s="81" t="s">
        <v>386</v>
      </c>
      <c r="E113" s="81" t="s">
        <v>85</v>
      </c>
      <c r="F113" s="81" t="s">
        <v>483</v>
      </c>
      <c r="G113" s="81" t="s">
        <v>26</v>
      </c>
      <c r="H113" s="86">
        <v>2972</v>
      </c>
      <c r="I113" s="82">
        <v>2</v>
      </c>
      <c r="J113" s="164">
        <f>หนองบัวลำภู!F30</f>
        <v>281966.21000000002</v>
      </c>
      <c r="K113" s="170">
        <f>หนองบัวลำภู!AJ30</f>
        <v>340974.49000000005</v>
      </c>
      <c r="L113" s="87">
        <f>หนองบัวลำภู!AK30</f>
        <v>1989545.23</v>
      </c>
      <c r="M113" s="87">
        <f>หนองบัวลำภู!AL30</f>
        <v>1962520.83</v>
      </c>
      <c r="N113" s="81"/>
      <c r="O113" s="81"/>
      <c r="P113" s="81"/>
      <c r="Q113" s="162">
        <f t="shared" si="8"/>
        <v>27024.399999999907</v>
      </c>
      <c r="R113" s="84">
        <f t="shared" si="9"/>
        <v>669.42975437415885</v>
      </c>
    </row>
    <row r="114" spans="1:18">
      <c r="A114" s="82">
        <v>9</v>
      </c>
      <c r="B114" s="119" t="s">
        <v>355</v>
      </c>
      <c r="C114" s="81" t="s">
        <v>588</v>
      </c>
      <c r="D114" s="81" t="s">
        <v>386</v>
      </c>
      <c r="E114" s="81" t="s">
        <v>85</v>
      </c>
      <c r="F114" s="81" t="s">
        <v>483</v>
      </c>
      <c r="G114" s="81" t="s">
        <v>27</v>
      </c>
      <c r="H114" s="86">
        <v>6553</v>
      </c>
      <c r="I114" s="82">
        <v>5</v>
      </c>
      <c r="J114" s="164">
        <f>หนองบัวลำภู!F31</f>
        <v>552603.63</v>
      </c>
      <c r="K114" s="170">
        <f>หนองบัวลำภู!AJ31</f>
        <v>742580.09</v>
      </c>
      <c r="L114" s="87">
        <f>หนองบัวลำภู!AK31</f>
        <v>2676013.4400000004</v>
      </c>
      <c r="M114" s="87">
        <f>หนองบัวลำภู!AL31</f>
        <v>2846428.53</v>
      </c>
      <c r="N114" s="81"/>
      <c r="O114" s="81"/>
      <c r="P114" s="81"/>
      <c r="Q114" s="162">
        <f t="shared" si="8"/>
        <v>-170415.08999999939</v>
      </c>
      <c r="R114" s="84">
        <f t="shared" si="9"/>
        <v>408.36463299252256</v>
      </c>
    </row>
    <row r="115" spans="1:18">
      <c r="A115" s="82">
        <v>10</v>
      </c>
      <c r="B115" s="119" t="s">
        <v>355</v>
      </c>
      <c r="C115" s="81" t="s">
        <v>588</v>
      </c>
      <c r="D115" s="81" t="s">
        <v>386</v>
      </c>
      <c r="E115" s="81" t="s">
        <v>85</v>
      </c>
      <c r="F115" s="81" t="s">
        <v>483</v>
      </c>
      <c r="G115" s="81" t="s">
        <v>28</v>
      </c>
      <c r="H115" s="86">
        <v>2559</v>
      </c>
      <c r="I115" s="82">
        <v>2</v>
      </c>
      <c r="J115" s="164">
        <f>หนองบัวลำภู!F32</f>
        <v>368510.86</v>
      </c>
      <c r="K115" s="170">
        <f>หนองบัวลำภู!AJ32</f>
        <v>280490.03999999998</v>
      </c>
      <c r="L115" s="87">
        <f>หนองบัวลำภู!AK32</f>
        <v>1977538.7599999998</v>
      </c>
      <c r="M115" s="87">
        <f>หนองบัวลำภู!AL32</f>
        <v>2207336.81</v>
      </c>
      <c r="N115" s="81"/>
      <c r="O115" s="81"/>
      <c r="P115" s="81"/>
      <c r="Q115" s="162">
        <f t="shared" si="8"/>
        <v>-229798.05000000028</v>
      </c>
      <c r="R115" s="84">
        <f t="shared" si="9"/>
        <v>772.77794450957401</v>
      </c>
    </row>
    <row r="116" spans="1:18">
      <c r="A116" s="82">
        <v>11</v>
      </c>
      <c r="B116" s="119" t="s">
        <v>355</v>
      </c>
      <c r="C116" s="81" t="s">
        <v>588</v>
      </c>
      <c r="D116" s="81" t="s">
        <v>386</v>
      </c>
      <c r="E116" s="81" t="s">
        <v>85</v>
      </c>
      <c r="F116" s="81" t="s">
        <v>483</v>
      </c>
      <c r="G116" s="81" t="s">
        <v>29</v>
      </c>
      <c r="H116" s="86">
        <v>5564</v>
      </c>
      <c r="I116" s="82">
        <v>4</v>
      </c>
      <c r="J116" s="164">
        <f>หนองบัวลำภู!F33</f>
        <v>780940.78</v>
      </c>
      <c r="K116" s="170">
        <f>หนองบัวลำภู!AJ33</f>
        <v>787921.62000000011</v>
      </c>
      <c r="L116" s="87">
        <f>หนองบัวลำภู!AK33</f>
        <v>2708643.0300000003</v>
      </c>
      <c r="M116" s="87">
        <f>หนองบัวลำภู!AL33</f>
        <v>2630037.02</v>
      </c>
      <c r="N116" s="81"/>
      <c r="O116" s="81"/>
      <c r="P116" s="81"/>
      <c r="Q116" s="162">
        <f t="shared" si="8"/>
        <v>78606.010000000242</v>
      </c>
      <c r="R116" s="84">
        <f t="shared" si="9"/>
        <v>486.81578540618267</v>
      </c>
    </row>
    <row r="117" spans="1:18">
      <c r="A117" s="82">
        <v>12</v>
      </c>
      <c r="B117" s="119" t="s">
        <v>355</v>
      </c>
      <c r="C117" s="81" t="s">
        <v>588</v>
      </c>
      <c r="D117" s="81" t="s">
        <v>386</v>
      </c>
      <c r="E117" s="81" t="s">
        <v>85</v>
      </c>
      <c r="F117" s="81" t="s">
        <v>483</v>
      </c>
      <c r="G117" s="81" t="s">
        <v>30</v>
      </c>
      <c r="H117" s="86">
        <v>5703</v>
      </c>
      <c r="I117" s="82">
        <v>4</v>
      </c>
      <c r="J117" s="164">
        <f>หนองบัวลำภู!F34</f>
        <v>263458.75</v>
      </c>
      <c r="K117" s="170">
        <f>หนองบัวลำภู!AJ34</f>
        <v>228061.45</v>
      </c>
      <c r="L117" s="87">
        <f>หนองบัวลำภู!AK34</f>
        <v>2799934.23</v>
      </c>
      <c r="M117" s="87">
        <f>หนองบัวลำภู!AL34</f>
        <v>2764205.1399999997</v>
      </c>
      <c r="N117" s="81"/>
      <c r="O117" s="81"/>
      <c r="P117" s="81"/>
      <c r="Q117" s="162">
        <f t="shared" si="8"/>
        <v>35729.090000000317</v>
      </c>
      <c r="R117" s="84">
        <f t="shared" si="9"/>
        <v>490.95813256180958</v>
      </c>
    </row>
    <row r="118" spans="1:18">
      <c r="A118" s="82">
        <v>13</v>
      </c>
      <c r="B118" s="119" t="s">
        <v>355</v>
      </c>
      <c r="C118" s="81" t="s">
        <v>588</v>
      </c>
      <c r="D118" s="81" t="s">
        <v>386</v>
      </c>
      <c r="E118" s="81" t="s">
        <v>85</v>
      </c>
      <c r="F118" s="81" t="s">
        <v>483</v>
      </c>
      <c r="G118" s="81" t="s">
        <v>83</v>
      </c>
      <c r="H118" s="86">
        <v>4513</v>
      </c>
      <c r="I118" s="82">
        <v>4</v>
      </c>
      <c r="J118" s="164">
        <f>หนองบัวลำภู!F35</f>
        <v>388741.72</v>
      </c>
      <c r="K118" s="170">
        <f>หนองบัวลำภู!AJ35</f>
        <v>337636.94999999995</v>
      </c>
      <c r="L118" s="87">
        <f>หนองบัวลำภู!AK35</f>
        <v>2489525.4</v>
      </c>
      <c r="M118" s="87">
        <f>หนองบัวลำภู!AL35</f>
        <v>2317588.0499999998</v>
      </c>
      <c r="N118" s="81"/>
      <c r="O118" s="81"/>
      <c r="P118" s="81"/>
      <c r="Q118" s="162">
        <f t="shared" si="8"/>
        <v>171937.35000000009</v>
      </c>
      <c r="R118" s="84">
        <f t="shared" si="9"/>
        <v>551.63425659206735</v>
      </c>
    </row>
    <row r="119" spans="1:18" s="22" customFormat="1">
      <c r="A119" s="150">
        <v>2</v>
      </c>
      <c r="B119" s="151" t="s">
        <v>355</v>
      </c>
      <c r="C119" s="151"/>
      <c r="D119" s="151"/>
      <c r="E119" s="151" t="s">
        <v>379</v>
      </c>
      <c r="F119" s="151"/>
      <c r="G119" s="151" t="s">
        <v>590</v>
      </c>
      <c r="H119" s="153">
        <f>SUM(H106:H118)</f>
        <v>60065</v>
      </c>
      <c r="I119" s="150"/>
      <c r="J119" s="153">
        <f>SUM(J106:J118)</f>
        <v>5292407.91</v>
      </c>
      <c r="K119" s="171">
        <f>SUM(K106:K118)</f>
        <v>4916334.95</v>
      </c>
      <c r="L119" s="153">
        <f t="shared" ref="L119:M119" si="14">SUM(L106:L118)</f>
        <v>31785796.800000001</v>
      </c>
      <c r="M119" s="153">
        <f t="shared" si="14"/>
        <v>32638205.400000002</v>
      </c>
      <c r="N119" s="151">
        <v>12</v>
      </c>
      <c r="O119" s="151">
        <v>12</v>
      </c>
      <c r="P119" s="151">
        <f>N119-O119</f>
        <v>0</v>
      </c>
      <c r="Q119" s="163">
        <f t="shared" si="8"/>
        <v>-852408.60000000149</v>
      </c>
      <c r="R119" s="161">
        <f>L119/H119</f>
        <v>529.1899908432531</v>
      </c>
    </row>
    <row r="120" spans="1:18">
      <c r="A120" s="82">
        <v>1</v>
      </c>
      <c r="B120" s="119" t="s">
        <v>355</v>
      </c>
      <c r="C120" s="81" t="s">
        <v>591</v>
      </c>
      <c r="D120" s="81" t="s">
        <v>393</v>
      </c>
      <c r="E120" s="81" t="s">
        <v>86</v>
      </c>
      <c r="F120" s="81" t="s">
        <v>513</v>
      </c>
      <c r="G120" s="81" t="s">
        <v>592</v>
      </c>
      <c r="H120" s="86"/>
      <c r="I120" s="82"/>
      <c r="J120" s="164"/>
      <c r="K120" s="170"/>
      <c r="L120" s="87"/>
      <c r="M120" s="87"/>
      <c r="N120" s="81"/>
      <c r="O120" s="81"/>
      <c r="P120" s="81"/>
    </row>
    <row r="121" spans="1:18">
      <c r="A121" s="82">
        <v>2</v>
      </c>
      <c r="B121" s="119" t="s">
        <v>355</v>
      </c>
      <c r="C121" s="81" t="s">
        <v>591</v>
      </c>
      <c r="D121" s="81" t="s">
        <v>393</v>
      </c>
      <c r="E121" s="81" t="s">
        <v>86</v>
      </c>
      <c r="F121" s="81" t="s">
        <v>483</v>
      </c>
      <c r="G121" s="81" t="s">
        <v>31</v>
      </c>
      <c r="H121" s="86">
        <v>1970</v>
      </c>
      <c r="I121" s="82">
        <v>2</v>
      </c>
      <c r="J121" s="164">
        <f>หนองบัวลำภู!F36</f>
        <v>152402.51</v>
      </c>
      <c r="K121" s="170">
        <f>หนองบัวลำภู!AJ36</f>
        <v>224939.78000000003</v>
      </c>
      <c r="L121" s="87">
        <f>หนองบัวลำภู!AK36</f>
        <v>1084830.1499999999</v>
      </c>
      <c r="M121" s="87">
        <f>หนองบัวลำภู!AL36</f>
        <v>1052582.1200000001</v>
      </c>
      <c r="N121" s="81"/>
      <c r="O121" s="81"/>
      <c r="P121" s="81"/>
      <c r="Q121" s="162">
        <f t="shared" si="8"/>
        <v>32248.029999999795</v>
      </c>
      <c r="R121" s="84">
        <f t="shared" si="9"/>
        <v>550.67520304568518</v>
      </c>
    </row>
    <row r="122" spans="1:18">
      <c r="A122" s="82">
        <v>3</v>
      </c>
      <c r="B122" s="119" t="s">
        <v>355</v>
      </c>
      <c r="C122" s="81" t="s">
        <v>591</v>
      </c>
      <c r="D122" s="81" t="s">
        <v>393</v>
      </c>
      <c r="E122" s="81" t="s">
        <v>86</v>
      </c>
      <c r="F122" s="81" t="s">
        <v>483</v>
      </c>
      <c r="G122" s="81" t="s">
        <v>32</v>
      </c>
      <c r="H122" s="86">
        <v>4317</v>
      </c>
      <c r="I122" s="82">
        <v>3</v>
      </c>
      <c r="J122" s="164">
        <f>หนองบัวลำภู!F37</f>
        <v>197022.3</v>
      </c>
      <c r="K122" s="170">
        <f>หนองบัวลำภู!AJ37</f>
        <v>421127.61999999994</v>
      </c>
      <c r="L122" s="87">
        <f>หนองบัวลำภู!AK37</f>
        <v>1553378.3599999999</v>
      </c>
      <c r="M122" s="87">
        <f>หนองบัวลำภู!AL37</f>
        <v>1391613.0899999999</v>
      </c>
      <c r="N122" s="81"/>
      <c r="O122" s="81"/>
      <c r="P122" s="81"/>
      <c r="Q122" s="162">
        <f t="shared" si="8"/>
        <v>161765.27000000002</v>
      </c>
      <c r="R122" s="84">
        <f t="shared" si="9"/>
        <v>359.82820477183225</v>
      </c>
    </row>
    <row r="123" spans="1:18">
      <c r="A123" s="82">
        <v>4</v>
      </c>
      <c r="B123" s="119" t="s">
        <v>355</v>
      </c>
      <c r="C123" s="81" t="s">
        <v>591</v>
      </c>
      <c r="D123" s="81" t="s">
        <v>393</v>
      </c>
      <c r="E123" s="81" t="s">
        <v>86</v>
      </c>
      <c r="F123" s="81" t="s">
        <v>483</v>
      </c>
      <c r="G123" s="81" t="s">
        <v>33</v>
      </c>
      <c r="H123" s="86">
        <v>1241</v>
      </c>
      <c r="I123" s="82">
        <v>1</v>
      </c>
      <c r="J123" s="164">
        <f>หนองบัวลำภู!F38</f>
        <v>274131.96999999997</v>
      </c>
      <c r="K123" s="170">
        <f>หนองบัวลำภู!AJ38</f>
        <v>291899.85999999993</v>
      </c>
      <c r="L123" s="87">
        <f>หนองบัวลำภู!AK38</f>
        <v>824742.24</v>
      </c>
      <c r="M123" s="87">
        <f>หนองบัวลำภู!AL38</f>
        <v>880389.79</v>
      </c>
      <c r="N123" s="81"/>
      <c r="O123" s="81"/>
      <c r="P123" s="81"/>
      <c r="Q123" s="162">
        <f t="shared" si="8"/>
        <v>-55647.550000000047</v>
      </c>
      <c r="R123" s="84">
        <f t="shared" si="9"/>
        <v>664.57875906526999</v>
      </c>
    </row>
    <row r="124" spans="1:18">
      <c r="A124" s="82">
        <v>5</v>
      </c>
      <c r="B124" s="119" t="s">
        <v>355</v>
      </c>
      <c r="C124" s="81" t="s">
        <v>591</v>
      </c>
      <c r="D124" s="81" t="s">
        <v>393</v>
      </c>
      <c r="E124" s="81" t="s">
        <v>86</v>
      </c>
      <c r="F124" s="81" t="s">
        <v>483</v>
      </c>
      <c r="G124" s="81" t="s">
        <v>34</v>
      </c>
      <c r="H124" s="86">
        <v>5522</v>
      </c>
      <c r="I124" s="82">
        <v>4</v>
      </c>
      <c r="J124" s="164">
        <f>หนองบัวลำภู!F39</f>
        <v>401883.12</v>
      </c>
      <c r="K124" s="170">
        <f>หนองบัวลำภู!AJ39</f>
        <v>294226.88</v>
      </c>
      <c r="L124" s="87">
        <f>หนองบัวลำภู!AK39</f>
        <v>2198872.54</v>
      </c>
      <c r="M124" s="87">
        <f>หนองบัวลำภู!AL39</f>
        <v>2360911.7399999998</v>
      </c>
      <c r="N124" s="81"/>
      <c r="O124" s="81"/>
      <c r="P124" s="81"/>
      <c r="Q124" s="162">
        <f t="shared" si="8"/>
        <v>-162039.19999999972</v>
      </c>
      <c r="R124" s="84">
        <f t="shared" si="9"/>
        <v>398.20219847881202</v>
      </c>
    </row>
    <row r="125" spans="1:18">
      <c r="A125" s="82">
        <v>6</v>
      </c>
      <c r="B125" s="119" t="s">
        <v>355</v>
      </c>
      <c r="C125" s="81" t="s">
        <v>591</v>
      </c>
      <c r="D125" s="81" t="s">
        <v>393</v>
      </c>
      <c r="E125" s="81" t="s">
        <v>86</v>
      </c>
      <c r="F125" s="81" t="s">
        <v>483</v>
      </c>
      <c r="G125" s="81" t="s">
        <v>35</v>
      </c>
      <c r="H125" s="86">
        <v>3424</v>
      </c>
      <c r="I125" s="82">
        <v>3</v>
      </c>
      <c r="J125" s="164">
        <f>หนองบัวลำภู!F40</f>
        <v>399823.19</v>
      </c>
      <c r="K125" s="170">
        <f>หนองบัวลำภู!AJ40</f>
        <v>615994.49</v>
      </c>
      <c r="L125" s="87">
        <f>หนองบัวลำภู!AK40</f>
        <v>1917304.6300000001</v>
      </c>
      <c r="M125" s="87">
        <f>หนองบัวลำภู!AL40</f>
        <v>1888321.9000000001</v>
      </c>
      <c r="N125" s="81"/>
      <c r="O125" s="81"/>
      <c r="P125" s="81"/>
      <c r="Q125" s="162">
        <f t="shared" si="8"/>
        <v>28982.729999999981</v>
      </c>
      <c r="R125" s="84">
        <f t="shared" si="9"/>
        <v>559.9604643691589</v>
      </c>
    </row>
    <row r="126" spans="1:18">
      <c r="A126" s="82">
        <v>7</v>
      </c>
      <c r="B126" s="119" t="s">
        <v>355</v>
      </c>
      <c r="C126" s="81" t="s">
        <v>591</v>
      </c>
      <c r="D126" s="81" t="s">
        <v>393</v>
      </c>
      <c r="E126" s="81" t="s">
        <v>86</v>
      </c>
      <c r="F126" s="81" t="s">
        <v>483</v>
      </c>
      <c r="G126" s="81" t="s">
        <v>36</v>
      </c>
      <c r="H126" s="86">
        <v>3506</v>
      </c>
      <c r="I126" s="82">
        <v>3</v>
      </c>
      <c r="J126" s="164">
        <f>หนองบัวลำภู!F41</f>
        <v>706138.08</v>
      </c>
      <c r="K126" s="170">
        <f>หนองบัวลำภู!AJ41</f>
        <v>831098.78</v>
      </c>
      <c r="L126" s="87">
        <f>หนองบัวลำภู!AK41</f>
        <v>1837573.66</v>
      </c>
      <c r="M126" s="87">
        <f>หนองบัวลำภู!AL41</f>
        <v>1973901.3</v>
      </c>
      <c r="N126" s="81"/>
      <c r="O126" s="81"/>
      <c r="P126" s="81"/>
      <c r="Q126" s="162">
        <f t="shared" si="8"/>
        <v>-136327.64000000013</v>
      </c>
      <c r="R126" s="84">
        <f t="shared" si="9"/>
        <v>524.1225499144324</v>
      </c>
    </row>
    <row r="127" spans="1:18">
      <c r="A127" s="82">
        <v>8</v>
      </c>
      <c r="B127" s="119" t="s">
        <v>355</v>
      </c>
      <c r="C127" s="81" t="s">
        <v>591</v>
      </c>
      <c r="D127" s="81" t="s">
        <v>393</v>
      </c>
      <c r="E127" s="81" t="s">
        <v>86</v>
      </c>
      <c r="F127" s="81" t="s">
        <v>483</v>
      </c>
      <c r="G127" s="81" t="s">
        <v>37</v>
      </c>
      <c r="H127" s="86">
        <v>1981</v>
      </c>
      <c r="I127" s="82">
        <v>2</v>
      </c>
      <c r="J127" s="164">
        <f>หนองบัวลำภู!F42</f>
        <v>397212.45</v>
      </c>
      <c r="K127" s="170">
        <f>หนองบัวลำภู!AJ42</f>
        <v>499847.85000000003</v>
      </c>
      <c r="L127" s="87">
        <f>หนองบัวลำภู!AK42</f>
        <v>1324586.8899999999</v>
      </c>
      <c r="M127" s="87">
        <f>หนองบัวลำภู!AL42</f>
        <v>1358775.93</v>
      </c>
      <c r="N127" s="81"/>
      <c r="O127" s="81"/>
      <c r="P127" s="81"/>
      <c r="Q127" s="162">
        <f t="shared" si="8"/>
        <v>-34189.040000000037</v>
      </c>
      <c r="R127" s="84">
        <f t="shared" si="9"/>
        <v>668.64557799091358</v>
      </c>
    </row>
    <row r="128" spans="1:18">
      <c r="A128" s="82">
        <v>9</v>
      </c>
      <c r="B128" s="119" t="s">
        <v>355</v>
      </c>
      <c r="C128" s="81" t="s">
        <v>591</v>
      </c>
      <c r="D128" s="81" t="s">
        <v>393</v>
      </c>
      <c r="E128" s="81" t="s">
        <v>86</v>
      </c>
      <c r="F128" s="81" t="s">
        <v>483</v>
      </c>
      <c r="G128" s="81" t="s">
        <v>38</v>
      </c>
      <c r="H128" s="86">
        <v>1703</v>
      </c>
      <c r="I128" s="82">
        <v>2</v>
      </c>
      <c r="J128" s="164">
        <f>หนองบัวลำภู!F43</f>
        <v>122523.02</v>
      </c>
      <c r="K128" s="170">
        <f>หนองบัวลำภู!AJ43</f>
        <v>127032.58</v>
      </c>
      <c r="L128" s="87">
        <f>หนองบัวลำภู!AK43</f>
        <v>267980.61</v>
      </c>
      <c r="M128" s="87">
        <f>หนองบัวลำภู!AL43</f>
        <v>299992.56</v>
      </c>
      <c r="N128" s="81"/>
      <c r="O128" s="81"/>
      <c r="P128" s="81"/>
      <c r="Q128" s="162">
        <f t="shared" si="8"/>
        <v>-32011.950000000012</v>
      </c>
      <c r="R128" s="84">
        <f t="shared" si="9"/>
        <v>157.35796241926013</v>
      </c>
    </row>
    <row r="129" spans="1:18">
      <c r="A129" s="82">
        <v>10</v>
      </c>
      <c r="B129" s="119" t="s">
        <v>355</v>
      </c>
      <c r="C129" s="81" t="s">
        <v>591</v>
      </c>
      <c r="D129" s="81" t="s">
        <v>393</v>
      </c>
      <c r="E129" s="81" t="s">
        <v>86</v>
      </c>
      <c r="F129" s="81" t="s">
        <v>483</v>
      </c>
      <c r="G129" s="81" t="s">
        <v>39</v>
      </c>
      <c r="H129" s="86">
        <v>3844</v>
      </c>
      <c r="I129" s="82">
        <v>3</v>
      </c>
      <c r="J129" s="164">
        <f>หนองบัวลำภู!F44</f>
        <v>839024.24</v>
      </c>
      <c r="K129" s="170">
        <f>หนองบัวลำภู!AJ44</f>
        <v>776506.00999999989</v>
      </c>
      <c r="L129" s="87">
        <f>หนองบัวลำภู!AK44</f>
        <v>1156463.92</v>
      </c>
      <c r="M129" s="87">
        <f>หนองบัวลำภู!AL44</f>
        <v>1237593.1600000001</v>
      </c>
      <c r="N129" s="81"/>
      <c r="O129" s="81"/>
      <c r="P129" s="81"/>
      <c r="Q129" s="162">
        <f t="shared" si="8"/>
        <v>-81129.240000000224</v>
      </c>
      <c r="R129" s="84">
        <f t="shared" si="9"/>
        <v>300.84909469302806</v>
      </c>
    </row>
    <row r="130" spans="1:18">
      <c r="A130" s="82">
        <v>11</v>
      </c>
      <c r="B130" s="119" t="s">
        <v>355</v>
      </c>
      <c r="C130" s="81" t="s">
        <v>591</v>
      </c>
      <c r="D130" s="81" t="s">
        <v>393</v>
      </c>
      <c r="E130" s="81" t="s">
        <v>86</v>
      </c>
      <c r="F130" s="81" t="s">
        <v>483</v>
      </c>
      <c r="G130" s="81" t="s">
        <v>40</v>
      </c>
      <c r="H130" s="86">
        <v>2563</v>
      </c>
      <c r="I130" s="82">
        <v>2</v>
      </c>
      <c r="J130" s="164">
        <f>หนองบัวลำภู!F45</f>
        <v>568363.67000000004</v>
      </c>
      <c r="K130" s="170">
        <f>หนองบัวลำภู!AJ45</f>
        <v>582672.89</v>
      </c>
      <c r="L130" s="87">
        <f>หนองบัวลำภู!AK45</f>
        <v>65060</v>
      </c>
      <c r="M130" s="87">
        <f>หนองบัวลำภู!AL45</f>
        <v>118435.01000000001</v>
      </c>
      <c r="N130" s="81"/>
      <c r="O130" s="81"/>
      <c r="P130" s="81"/>
      <c r="Q130" s="162">
        <f t="shared" si="8"/>
        <v>-53375.010000000009</v>
      </c>
      <c r="R130" s="84">
        <f t="shared" si="9"/>
        <v>25.384315255559891</v>
      </c>
    </row>
    <row r="131" spans="1:18">
      <c r="A131" s="82">
        <v>12</v>
      </c>
      <c r="B131" s="119" t="s">
        <v>355</v>
      </c>
      <c r="C131" s="81" t="s">
        <v>591</v>
      </c>
      <c r="D131" s="81" t="s">
        <v>393</v>
      </c>
      <c r="E131" s="81" t="s">
        <v>86</v>
      </c>
      <c r="F131" s="81" t="s">
        <v>483</v>
      </c>
      <c r="G131" s="81" t="s">
        <v>41</v>
      </c>
      <c r="H131" s="86">
        <v>3699</v>
      </c>
      <c r="I131" s="82">
        <v>3</v>
      </c>
      <c r="J131" s="164">
        <f>หนองบัวลำภู!F46</f>
        <v>221929.14</v>
      </c>
      <c r="K131" s="170">
        <f>หนองบัวลำภู!AJ46</f>
        <v>255832.00000000003</v>
      </c>
      <c r="L131" s="87">
        <f>หนองบัวลำภู!AK46</f>
        <v>1877583.8</v>
      </c>
      <c r="M131" s="87">
        <f>หนองบัวลำภู!AL46</f>
        <v>1979825.42</v>
      </c>
      <c r="N131" s="81"/>
      <c r="O131" s="81"/>
      <c r="P131" s="81"/>
      <c r="Q131" s="162">
        <f t="shared" si="8"/>
        <v>-102241.61999999988</v>
      </c>
      <c r="R131" s="84">
        <f t="shared" si="9"/>
        <v>507.59226818058937</v>
      </c>
    </row>
    <row r="132" spans="1:18">
      <c r="A132" s="82">
        <v>13</v>
      </c>
      <c r="B132" s="119" t="s">
        <v>355</v>
      </c>
      <c r="C132" s="81" t="s">
        <v>591</v>
      </c>
      <c r="D132" s="81" t="s">
        <v>393</v>
      </c>
      <c r="E132" s="81" t="s">
        <v>86</v>
      </c>
      <c r="F132" s="81" t="s">
        <v>483</v>
      </c>
      <c r="G132" s="81" t="s">
        <v>42</v>
      </c>
      <c r="H132" s="86">
        <v>2516</v>
      </c>
      <c r="I132" s="82">
        <v>2</v>
      </c>
      <c r="J132" s="164">
        <f>หนองบัวลำภู!F47</f>
        <v>208038.17</v>
      </c>
      <c r="K132" s="170">
        <f>หนองบัวลำภู!AJ47</f>
        <v>275138.39</v>
      </c>
      <c r="L132" s="87">
        <f>หนองบัวลำภู!AK47</f>
        <v>1405074.7</v>
      </c>
      <c r="M132" s="87">
        <f>หนองบัวลำภู!AL47</f>
        <v>1494463.89</v>
      </c>
      <c r="N132" s="81"/>
      <c r="O132" s="81"/>
      <c r="P132" s="81"/>
      <c r="Q132" s="162">
        <f t="shared" si="8"/>
        <v>-89389.189999999944</v>
      </c>
      <c r="R132" s="84">
        <f t="shared" si="9"/>
        <v>558.45576311605726</v>
      </c>
    </row>
    <row r="133" spans="1:18">
      <c r="A133" s="82">
        <v>14</v>
      </c>
      <c r="B133" s="119" t="s">
        <v>355</v>
      </c>
      <c r="C133" s="81" t="s">
        <v>591</v>
      </c>
      <c r="D133" s="81" t="s">
        <v>393</v>
      </c>
      <c r="E133" s="81" t="s">
        <v>86</v>
      </c>
      <c r="F133" s="81" t="s">
        <v>483</v>
      </c>
      <c r="G133" s="81" t="s">
        <v>43</v>
      </c>
      <c r="H133" s="86">
        <v>1671</v>
      </c>
      <c r="I133" s="82">
        <v>2</v>
      </c>
      <c r="J133" s="164">
        <f>หนองบัวลำภู!F48</f>
        <v>557839.39</v>
      </c>
      <c r="K133" s="170">
        <f>หนองบัวลำภู!AJ48</f>
        <v>635921.83000000007</v>
      </c>
      <c r="L133" s="87">
        <f>หนองบัวลำภู!AK48</f>
        <v>421039.13999999996</v>
      </c>
      <c r="M133" s="87">
        <f>หนองบัวลำภู!AL48</f>
        <v>413716.95999999996</v>
      </c>
      <c r="N133" s="81"/>
      <c r="O133" s="81"/>
      <c r="P133" s="81"/>
      <c r="Q133" s="162">
        <f t="shared" si="8"/>
        <v>7322.179999999993</v>
      </c>
      <c r="R133" s="84">
        <f t="shared" si="9"/>
        <v>251.9683662477558</v>
      </c>
    </row>
    <row r="134" spans="1:18">
      <c r="A134" s="82">
        <v>15</v>
      </c>
      <c r="B134" s="119" t="s">
        <v>355</v>
      </c>
      <c r="C134" s="81" t="s">
        <v>591</v>
      </c>
      <c r="D134" s="81" t="s">
        <v>393</v>
      </c>
      <c r="E134" s="81" t="s">
        <v>86</v>
      </c>
      <c r="F134" s="81" t="s">
        <v>483</v>
      </c>
      <c r="G134" s="81" t="s">
        <v>44</v>
      </c>
      <c r="H134" s="86">
        <v>2114</v>
      </c>
      <c r="I134" s="82">
        <v>2</v>
      </c>
      <c r="J134" s="164">
        <f>หนองบัวลำภู!F49</f>
        <v>12256.42</v>
      </c>
      <c r="K134" s="170">
        <f>หนองบัวลำภู!AJ49</f>
        <v>48041.82</v>
      </c>
      <c r="L134" s="87">
        <f>หนองบัวลำภู!AK49</f>
        <v>732933.66999999993</v>
      </c>
      <c r="M134" s="87">
        <f>หนองบัวลำภู!AL49</f>
        <v>813133.25</v>
      </c>
      <c r="N134" s="81"/>
      <c r="O134" s="81"/>
      <c r="P134" s="81"/>
      <c r="Q134" s="162">
        <f t="shared" si="8"/>
        <v>-80199.580000000075</v>
      </c>
      <c r="R134" s="84">
        <f t="shared" si="9"/>
        <v>346.70466887417217</v>
      </c>
    </row>
    <row r="135" spans="1:18" s="22" customFormat="1">
      <c r="A135" s="150">
        <v>3</v>
      </c>
      <c r="B135" s="151" t="s">
        <v>355</v>
      </c>
      <c r="C135" s="151"/>
      <c r="D135" s="151"/>
      <c r="E135" s="151" t="s">
        <v>379</v>
      </c>
      <c r="F135" s="151"/>
      <c r="G135" s="151" t="s">
        <v>593</v>
      </c>
      <c r="H135" s="153">
        <f>SUM(H120:H134)</f>
        <v>40071</v>
      </c>
      <c r="I135" s="150"/>
      <c r="J135" s="153">
        <f>SUM(J120:J134)</f>
        <v>5058587.669999999</v>
      </c>
      <c r="K135" s="171">
        <f>SUM(K120:K134)</f>
        <v>5880280.7799999993</v>
      </c>
      <c r="L135" s="153">
        <f t="shared" ref="L135:M135" si="15">SUM(L120:L134)</f>
        <v>16667424.310000001</v>
      </c>
      <c r="M135" s="153">
        <f t="shared" si="15"/>
        <v>17263656.120000001</v>
      </c>
      <c r="N135" s="151">
        <v>14</v>
      </c>
      <c r="O135" s="151">
        <v>14</v>
      </c>
      <c r="P135" s="151">
        <f>N135-O135</f>
        <v>0</v>
      </c>
      <c r="Q135" s="163">
        <f t="shared" ref="Q135:Q198" si="16">L135-M135</f>
        <v>-596231.81000000052</v>
      </c>
      <c r="R135" s="161">
        <f>L135/H135</f>
        <v>415.94730129020991</v>
      </c>
    </row>
    <row r="136" spans="1:18">
      <c r="A136" s="82">
        <v>1</v>
      </c>
      <c r="B136" s="119" t="s">
        <v>355</v>
      </c>
      <c r="C136" s="81" t="s">
        <v>594</v>
      </c>
      <c r="D136" s="81" t="s">
        <v>400</v>
      </c>
      <c r="E136" s="81" t="s">
        <v>87</v>
      </c>
      <c r="F136" s="81" t="s">
        <v>513</v>
      </c>
      <c r="G136" s="81" t="s">
        <v>595</v>
      </c>
      <c r="H136" s="86"/>
      <c r="I136" s="82"/>
      <c r="J136" s="164"/>
      <c r="K136" s="170"/>
      <c r="L136" s="87"/>
      <c r="M136" s="87"/>
      <c r="N136" s="81"/>
      <c r="O136" s="81"/>
      <c r="P136" s="81"/>
    </row>
    <row r="137" spans="1:18">
      <c r="A137" s="82">
        <v>2</v>
      </c>
      <c r="B137" s="119" t="s">
        <v>355</v>
      </c>
      <c r="C137" s="81" t="s">
        <v>594</v>
      </c>
      <c r="D137" s="81" t="s">
        <v>400</v>
      </c>
      <c r="E137" s="81" t="s">
        <v>87</v>
      </c>
      <c r="F137" s="81" t="s">
        <v>483</v>
      </c>
      <c r="G137" s="81" t="s">
        <v>45</v>
      </c>
      <c r="H137" s="86">
        <v>6120</v>
      </c>
      <c r="I137" s="82">
        <v>5</v>
      </c>
      <c r="J137" s="164">
        <f>หนองบัวลำภู!F50</f>
        <v>649207.85</v>
      </c>
      <c r="K137" s="170">
        <f>หนองบัวลำภู!AJ50</f>
        <v>1160639.6300000001</v>
      </c>
      <c r="L137" s="87">
        <f>หนองบัวลำภู!AK50</f>
        <v>3374985.4799999995</v>
      </c>
      <c r="M137" s="87">
        <f>หนองบัวลำภู!AL50</f>
        <v>3315079.4000000004</v>
      </c>
      <c r="N137" s="81"/>
      <c r="O137" s="81"/>
      <c r="P137" s="81"/>
      <c r="Q137" s="162">
        <f t="shared" si="16"/>
        <v>59906.079999999143</v>
      </c>
      <c r="R137" s="84">
        <f t="shared" ref="R137:R198" si="17">L137/H137</f>
        <v>551.46821568627445</v>
      </c>
    </row>
    <row r="138" spans="1:18">
      <c r="A138" s="82">
        <v>3</v>
      </c>
      <c r="B138" s="119" t="s">
        <v>355</v>
      </c>
      <c r="C138" s="81" t="s">
        <v>594</v>
      </c>
      <c r="D138" s="81" t="s">
        <v>400</v>
      </c>
      <c r="E138" s="81" t="s">
        <v>87</v>
      </c>
      <c r="F138" s="81" t="s">
        <v>483</v>
      </c>
      <c r="G138" s="81" t="s">
        <v>46</v>
      </c>
      <c r="H138" s="86">
        <v>5485</v>
      </c>
      <c r="I138" s="82">
        <v>4</v>
      </c>
      <c r="J138" s="164">
        <f>หนองบัวลำภู!F51</f>
        <v>431555.86</v>
      </c>
      <c r="K138" s="170">
        <f>หนองบัวลำภู!AJ51</f>
        <v>528368.19999999995</v>
      </c>
      <c r="L138" s="87">
        <f>หนองบัวลำภู!AK51</f>
        <v>2639802.8600000003</v>
      </c>
      <c r="M138" s="87">
        <f>หนองบัวลำภู!AL51</f>
        <v>2700917.56</v>
      </c>
      <c r="N138" s="81"/>
      <c r="O138" s="81"/>
      <c r="P138" s="81"/>
      <c r="Q138" s="162">
        <f t="shared" si="16"/>
        <v>-61114.699999999721</v>
      </c>
      <c r="R138" s="84">
        <f t="shared" si="17"/>
        <v>481.27672926162268</v>
      </c>
    </row>
    <row r="139" spans="1:18">
      <c r="A139" s="82">
        <v>4</v>
      </c>
      <c r="B139" s="119" t="s">
        <v>355</v>
      </c>
      <c r="C139" s="81" t="s">
        <v>594</v>
      </c>
      <c r="D139" s="81" t="s">
        <v>400</v>
      </c>
      <c r="E139" s="81" t="s">
        <v>87</v>
      </c>
      <c r="F139" s="81" t="s">
        <v>483</v>
      </c>
      <c r="G139" s="81" t="s">
        <v>47</v>
      </c>
      <c r="H139" s="86">
        <v>3751</v>
      </c>
      <c r="I139" s="82">
        <v>3</v>
      </c>
      <c r="J139" s="164">
        <f>หนองบัวลำภู!F52</f>
        <v>20470.09</v>
      </c>
      <c r="K139" s="170">
        <f>หนองบัวลำภู!AJ52</f>
        <v>149151.80000000002</v>
      </c>
      <c r="L139" s="87">
        <f>หนองบัวลำภู!AK52</f>
        <v>1505265.5599999998</v>
      </c>
      <c r="M139" s="87">
        <f>หนองบัวลำภู!AL52</f>
        <v>1707642.29</v>
      </c>
      <c r="N139" s="81"/>
      <c r="O139" s="81"/>
      <c r="P139" s="81"/>
      <c r="Q139" s="162">
        <f t="shared" si="16"/>
        <v>-202376.73000000021</v>
      </c>
      <c r="R139" s="84">
        <f t="shared" si="17"/>
        <v>401.29713676352969</v>
      </c>
    </row>
    <row r="140" spans="1:18">
      <c r="A140" s="82">
        <v>5</v>
      </c>
      <c r="B140" s="119" t="s">
        <v>355</v>
      </c>
      <c r="C140" s="81" t="s">
        <v>594</v>
      </c>
      <c r="D140" s="81" t="s">
        <v>400</v>
      </c>
      <c r="E140" s="81" t="s">
        <v>87</v>
      </c>
      <c r="F140" s="81" t="s">
        <v>483</v>
      </c>
      <c r="G140" s="81" t="s">
        <v>48</v>
      </c>
      <c r="H140" s="86">
        <v>10743</v>
      </c>
      <c r="I140" s="82">
        <v>5</v>
      </c>
      <c r="J140" s="164">
        <f>หนองบัวลำภู!F53</f>
        <v>1371682.02</v>
      </c>
      <c r="K140" s="170">
        <f>หนองบัวลำภู!AJ53</f>
        <v>1635075.73</v>
      </c>
      <c r="L140" s="87">
        <f>หนองบัวลำภู!AK53</f>
        <v>4969877.63</v>
      </c>
      <c r="M140" s="87">
        <f>หนองบัวลำภู!AL53</f>
        <v>5394851.1100000003</v>
      </c>
      <c r="N140" s="81"/>
      <c r="O140" s="81"/>
      <c r="P140" s="81"/>
      <c r="Q140" s="162">
        <f t="shared" si="16"/>
        <v>-424973.48000000045</v>
      </c>
      <c r="R140" s="84">
        <f t="shared" si="17"/>
        <v>462.6154360979242</v>
      </c>
    </row>
    <row r="141" spans="1:18">
      <c r="A141" s="82">
        <v>6</v>
      </c>
      <c r="B141" s="119" t="s">
        <v>355</v>
      </c>
      <c r="C141" s="81" t="s">
        <v>594</v>
      </c>
      <c r="D141" s="81" t="s">
        <v>400</v>
      </c>
      <c r="E141" s="81" t="s">
        <v>87</v>
      </c>
      <c r="F141" s="81" t="s">
        <v>483</v>
      </c>
      <c r="G141" s="81" t="s">
        <v>49</v>
      </c>
      <c r="H141" s="86">
        <v>1439</v>
      </c>
      <c r="I141" s="82">
        <v>1</v>
      </c>
      <c r="J141" s="164">
        <f>หนองบัวลำภู!F54</f>
        <v>162906.09</v>
      </c>
      <c r="K141" s="170">
        <f>หนองบัวลำภู!AJ54</f>
        <v>224922.08000000002</v>
      </c>
      <c r="L141" s="87">
        <f>หนองบัวลำภู!AK54</f>
        <v>1057693.21</v>
      </c>
      <c r="M141" s="87">
        <f>หนองบัวลำภู!AL54</f>
        <v>1161653.97</v>
      </c>
      <c r="N141" s="81"/>
      <c r="O141" s="81"/>
      <c r="P141" s="81"/>
      <c r="Q141" s="162">
        <f t="shared" si="16"/>
        <v>-103960.76000000001</v>
      </c>
      <c r="R141" s="84">
        <f t="shared" si="17"/>
        <v>735.01960389159137</v>
      </c>
    </row>
    <row r="142" spans="1:18">
      <c r="A142" s="82">
        <v>7</v>
      </c>
      <c r="B142" s="119" t="s">
        <v>355</v>
      </c>
      <c r="C142" s="81" t="s">
        <v>594</v>
      </c>
      <c r="D142" s="81" t="s">
        <v>400</v>
      </c>
      <c r="E142" s="81" t="s">
        <v>87</v>
      </c>
      <c r="F142" s="81" t="s">
        <v>483</v>
      </c>
      <c r="G142" s="81" t="s">
        <v>50</v>
      </c>
      <c r="H142" s="86">
        <v>3582</v>
      </c>
      <c r="I142" s="82">
        <v>3</v>
      </c>
      <c r="J142" s="164">
        <f>หนองบัวลำภู!F55</f>
        <v>261090.26</v>
      </c>
      <c r="K142" s="170">
        <f>หนองบัวลำภู!AJ55</f>
        <v>269507.94000000006</v>
      </c>
      <c r="L142" s="87">
        <f>หนองบัวลำภู!AK55</f>
        <v>1443060.6600000001</v>
      </c>
      <c r="M142" s="87">
        <f>หนองบัวลำภู!AL55</f>
        <v>1635968.5899999999</v>
      </c>
      <c r="N142" s="81"/>
      <c r="O142" s="81"/>
      <c r="P142" s="81"/>
      <c r="Q142" s="162">
        <f t="shared" si="16"/>
        <v>-192907.9299999997</v>
      </c>
      <c r="R142" s="84">
        <f t="shared" si="17"/>
        <v>402.86450586264658</v>
      </c>
    </row>
    <row r="143" spans="1:18">
      <c r="A143" s="82">
        <v>8</v>
      </c>
      <c r="B143" s="119" t="s">
        <v>355</v>
      </c>
      <c r="C143" s="81" t="s">
        <v>594</v>
      </c>
      <c r="D143" s="81" t="s">
        <v>400</v>
      </c>
      <c r="E143" s="81" t="s">
        <v>87</v>
      </c>
      <c r="F143" s="81" t="s">
        <v>483</v>
      </c>
      <c r="G143" s="81" t="s">
        <v>51</v>
      </c>
      <c r="H143" s="86">
        <v>5678</v>
      </c>
      <c r="I143" s="82">
        <v>4</v>
      </c>
      <c r="J143" s="164">
        <f>หนองบัวลำภู!F56</f>
        <v>232002.64</v>
      </c>
      <c r="K143" s="170">
        <f>หนองบัวลำภู!AJ56</f>
        <v>361788.58</v>
      </c>
      <c r="L143" s="87">
        <f>หนองบัวลำภู!AK56</f>
        <v>2354612.0599999996</v>
      </c>
      <c r="M143" s="87">
        <f>หนองบัวลำภู!AL56</f>
        <v>2742785.7800000003</v>
      </c>
      <c r="N143" s="81"/>
      <c r="O143" s="81"/>
      <c r="P143" s="81"/>
      <c r="Q143" s="162">
        <f t="shared" si="16"/>
        <v>-388173.72000000067</v>
      </c>
      <c r="R143" s="84">
        <f t="shared" si="17"/>
        <v>414.69039450510735</v>
      </c>
    </row>
    <row r="144" spans="1:18">
      <c r="A144" s="82">
        <v>9</v>
      </c>
      <c r="B144" s="119" t="s">
        <v>355</v>
      </c>
      <c r="C144" s="81" t="s">
        <v>594</v>
      </c>
      <c r="D144" s="81" t="s">
        <v>400</v>
      </c>
      <c r="E144" s="81" t="s">
        <v>87</v>
      </c>
      <c r="F144" s="81" t="s">
        <v>483</v>
      </c>
      <c r="G144" s="81" t="s">
        <v>52</v>
      </c>
      <c r="H144" s="86">
        <v>2574</v>
      </c>
      <c r="I144" s="82">
        <v>2</v>
      </c>
      <c r="J144" s="164">
        <f>หนองบัวลำภู!F57</f>
        <v>328008.51</v>
      </c>
      <c r="K144" s="170">
        <f>หนองบัวลำภู!AJ57</f>
        <v>402768.95</v>
      </c>
      <c r="L144" s="87">
        <f>หนองบัวลำภู!AK57</f>
        <v>1211726.73</v>
      </c>
      <c r="M144" s="87">
        <f>หนองบัวลำภู!AL57</f>
        <v>1386548.87</v>
      </c>
      <c r="N144" s="81"/>
      <c r="O144" s="81"/>
      <c r="P144" s="81"/>
      <c r="Q144" s="162">
        <f t="shared" si="16"/>
        <v>-174822.14000000013</v>
      </c>
      <c r="R144" s="84">
        <f t="shared" si="17"/>
        <v>470.75630536130535</v>
      </c>
    </row>
    <row r="145" spans="1:18">
      <c r="A145" s="82">
        <v>10</v>
      </c>
      <c r="B145" s="119" t="s">
        <v>355</v>
      </c>
      <c r="C145" s="81" t="s">
        <v>594</v>
      </c>
      <c r="D145" s="81" t="s">
        <v>400</v>
      </c>
      <c r="E145" s="81" t="s">
        <v>87</v>
      </c>
      <c r="F145" s="81" t="s">
        <v>483</v>
      </c>
      <c r="G145" s="81" t="s">
        <v>53</v>
      </c>
      <c r="H145" s="86">
        <v>5385</v>
      </c>
      <c r="I145" s="82">
        <v>4</v>
      </c>
      <c r="J145" s="164">
        <f>หนองบัวลำภู!F58</f>
        <v>262686.2</v>
      </c>
      <c r="K145" s="170">
        <f>หนองบัวลำภู!AJ58</f>
        <v>374494.4</v>
      </c>
      <c r="L145" s="87">
        <f>หนองบัวลำภู!AK58</f>
        <v>2713054.33</v>
      </c>
      <c r="M145" s="87">
        <f>หนองบัวลำภู!AL58</f>
        <v>2883426.03</v>
      </c>
      <c r="N145" s="81"/>
      <c r="O145" s="81"/>
      <c r="P145" s="81"/>
      <c r="Q145" s="162">
        <f t="shared" si="16"/>
        <v>-170371.69999999972</v>
      </c>
      <c r="R145" s="84">
        <f t="shared" si="17"/>
        <v>503.81696007428042</v>
      </c>
    </row>
    <row r="146" spans="1:18">
      <c r="A146" s="82">
        <v>11</v>
      </c>
      <c r="B146" s="119" t="s">
        <v>355</v>
      </c>
      <c r="C146" s="81" t="s">
        <v>594</v>
      </c>
      <c r="D146" s="81" t="s">
        <v>400</v>
      </c>
      <c r="E146" s="81" t="s">
        <v>87</v>
      </c>
      <c r="F146" s="81" t="s">
        <v>483</v>
      </c>
      <c r="G146" s="81" t="s">
        <v>54</v>
      </c>
      <c r="H146" s="86">
        <v>3506</v>
      </c>
      <c r="I146" s="82">
        <v>3</v>
      </c>
      <c r="J146" s="164">
        <f>หนองบัวลำภู!F59</f>
        <v>434767.85</v>
      </c>
      <c r="K146" s="170">
        <f>หนองบัวลำภู!AJ59</f>
        <v>432227.05999999994</v>
      </c>
      <c r="L146" s="87">
        <f>หนองบัวลำภู!AK59</f>
        <v>2076837.03</v>
      </c>
      <c r="M146" s="87">
        <f>หนองบัวลำภู!AL59</f>
        <v>1746506.92</v>
      </c>
      <c r="N146" s="81"/>
      <c r="O146" s="81"/>
      <c r="P146" s="81"/>
      <c r="Q146" s="162">
        <f t="shared" si="16"/>
        <v>330330.1100000001</v>
      </c>
      <c r="R146" s="84">
        <f t="shared" si="17"/>
        <v>592.36652310325155</v>
      </c>
    </row>
    <row r="147" spans="1:18">
      <c r="A147" s="82">
        <v>12</v>
      </c>
      <c r="B147" s="119" t="s">
        <v>355</v>
      </c>
      <c r="C147" s="81" t="s">
        <v>594</v>
      </c>
      <c r="D147" s="81" t="s">
        <v>400</v>
      </c>
      <c r="E147" s="81" t="s">
        <v>87</v>
      </c>
      <c r="F147" s="81" t="s">
        <v>483</v>
      </c>
      <c r="G147" s="81" t="s">
        <v>55</v>
      </c>
      <c r="H147" s="86">
        <v>3046</v>
      </c>
      <c r="I147" s="82">
        <v>3</v>
      </c>
      <c r="J147" s="164">
        <f>หนองบัวลำภู!F60</f>
        <v>166361.35</v>
      </c>
      <c r="K147" s="170">
        <f>หนองบัวลำภู!AJ60</f>
        <v>177365.2</v>
      </c>
      <c r="L147" s="87">
        <f>หนองบัวลำภู!AK60</f>
        <v>1512472.56</v>
      </c>
      <c r="M147" s="87">
        <f>หนองบัวลำภู!AL60</f>
        <v>1704831.91</v>
      </c>
      <c r="N147" s="81"/>
      <c r="O147" s="81"/>
      <c r="P147" s="81"/>
      <c r="Q147" s="162">
        <f t="shared" si="16"/>
        <v>-192359.34999999986</v>
      </c>
      <c r="R147" s="84">
        <f t="shared" si="17"/>
        <v>496.54384766907424</v>
      </c>
    </row>
    <row r="148" spans="1:18">
      <c r="A148" s="82">
        <v>13</v>
      </c>
      <c r="B148" s="119" t="s">
        <v>355</v>
      </c>
      <c r="C148" s="81" t="s">
        <v>594</v>
      </c>
      <c r="D148" s="81" t="s">
        <v>400</v>
      </c>
      <c r="E148" s="81" t="s">
        <v>87</v>
      </c>
      <c r="F148" s="81" t="s">
        <v>483</v>
      </c>
      <c r="G148" s="81" t="s">
        <v>56</v>
      </c>
      <c r="H148" s="86">
        <v>1161</v>
      </c>
      <c r="I148" s="82">
        <v>1</v>
      </c>
      <c r="J148" s="164">
        <f>หนองบัวลำภู!F61</f>
        <v>233971.34</v>
      </c>
      <c r="K148" s="170">
        <f>หนองบัวลำภู!AJ61</f>
        <v>214735.22000000003</v>
      </c>
      <c r="L148" s="87">
        <f>หนองบัวลำภู!AK61</f>
        <v>674200.31</v>
      </c>
      <c r="M148" s="87">
        <f>หนองบัวลำภู!AL61</f>
        <v>711350.02999999991</v>
      </c>
      <c r="N148" s="81"/>
      <c r="O148" s="81"/>
      <c r="P148" s="81"/>
      <c r="Q148" s="162">
        <f t="shared" si="16"/>
        <v>-37149.719999999856</v>
      </c>
      <c r="R148" s="84">
        <f t="shared" si="17"/>
        <v>580.70655469422911</v>
      </c>
    </row>
    <row r="149" spans="1:18">
      <c r="A149" s="82">
        <v>14</v>
      </c>
      <c r="B149" s="119" t="s">
        <v>355</v>
      </c>
      <c r="C149" s="81" t="s">
        <v>594</v>
      </c>
      <c r="D149" s="81" t="s">
        <v>400</v>
      </c>
      <c r="E149" s="81" t="s">
        <v>87</v>
      </c>
      <c r="F149" s="81" t="s">
        <v>483</v>
      </c>
      <c r="G149" s="81" t="s">
        <v>57</v>
      </c>
      <c r="H149" s="86">
        <v>3705</v>
      </c>
      <c r="I149" s="82">
        <v>3</v>
      </c>
      <c r="J149" s="164">
        <f>หนองบัวลำภู!F62</f>
        <v>365473.31</v>
      </c>
      <c r="K149" s="170">
        <f>หนองบัวลำภู!AJ62</f>
        <v>446292.64</v>
      </c>
      <c r="L149" s="87">
        <f>หนองบัวลำภู!AK62</f>
        <v>2145495.3600000003</v>
      </c>
      <c r="M149" s="87">
        <f>หนองบัวลำภู!AL62</f>
        <v>2128686.66</v>
      </c>
      <c r="N149" s="81"/>
      <c r="O149" s="81"/>
      <c r="P149" s="81"/>
      <c r="Q149" s="162">
        <f t="shared" si="16"/>
        <v>16808.700000000186</v>
      </c>
      <c r="R149" s="84">
        <f t="shared" si="17"/>
        <v>579.08106882591107</v>
      </c>
    </row>
    <row r="150" spans="1:18">
      <c r="A150" s="82">
        <v>15</v>
      </c>
      <c r="B150" s="119" t="s">
        <v>355</v>
      </c>
      <c r="C150" s="81" t="s">
        <v>594</v>
      </c>
      <c r="D150" s="81" t="s">
        <v>400</v>
      </c>
      <c r="E150" s="81" t="s">
        <v>87</v>
      </c>
      <c r="F150" s="81" t="s">
        <v>483</v>
      </c>
      <c r="G150" s="81" t="s">
        <v>58</v>
      </c>
      <c r="H150" s="86">
        <v>6204</v>
      </c>
      <c r="I150" s="82">
        <v>5</v>
      </c>
      <c r="J150" s="164">
        <f>หนองบัวลำภู!F63</f>
        <v>552946.48</v>
      </c>
      <c r="K150" s="170">
        <f>หนองบัวลำภู!AJ63</f>
        <v>584058.41</v>
      </c>
      <c r="L150" s="87">
        <f>หนองบัวลำภู!AK63</f>
        <v>2761095.16</v>
      </c>
      <c r="M150" s="87">
        <f>หนองบัวลำภู!AL63</f>
        <v>3069612.22</v>
      </c>
      <c r="N150" s="81"/>
      <c r="O150" s="81"/>
      <c r="P150" s="81"/>
      <c r="Q150" s="162">
        <f t="shared" si="16"/>
        <v>-308517.06000000006</v>
      </c>
      <c r="R150" s="84">
        <f t="shared" si="17"/>
        <v>445.05079948420376</v>
      </c>
    </row>
    <row r="151" spans="1:18">
      <c r="A151" s="82">
        <v>16</v>
      </c>
      <c r="B151" s="119" t="s">
        <v>355</v>
      </c>
      <c r="C151" s="81" t="s">
        <v>594</v>
      </c>
      <c r="D151" s="81" t="s">
        <v>400</v>
      </c>
      <c r="E151" s="81" t="s">
        <v>87</v>
      </c>
      <c r="F151" s="81" t="s">
        <v>483</v>
      </c>
      <c r="G151" s="81" t="s">
        <v>59</v>
      </c>
      <c r="H151" s="86">
        <v>4810</v>
      </c>
      <c r="I151" s="82">
        <v>4</v>
      </c>
      <c r="J151" s="164">
        <f>หนองบัวลำภู!F64</f>
        <v>207901.43</v>
      </c>
      <c r="K151" s="170">
        <f>หนองบัวลำภู!AJ64</f>
        <v>634842.5199999999</v>
      </c>
      <c r="L151" s="87">
        <f>หนองบัวลำภู!AK64</f>
        <v>2726539.96</v>
      </c>
      <c r="M151" s="87">
        <f>หนองบัวลำภู!AL64</f>
        <v>2761685.0999999996</v>
      </c>
      <c r="N151" s="81"/>
      <c r="O151" s="81"/>
      <c r="P151" s="81"/>
      <c r="Q151" s="162">
        <f t="shared" si="16"/>
        <v>-35145.139999999665</v>
      </c>
      <c r="R151" s="84">
        <f t="shared" si="17"/>
        <v>566.84822453222455</v>
      </c>
    </row>
    <row r="152" spans="1:18">
      <c r="A152" s="82">
        <v>17</v>
      </c>
      <c r="B152" s="119" t="s">
        <v>355</v>
      </c>
      <c r="C152" s="81" t="s">
        <v>594</v>
      </c>
      <c r="D152" s="81" t="s">
        <v>400</v>
      </c>
      <c r="E152" s="81" t="s">
        <v>87</v>
      </c>
      <c r="F152" s="81" t="s">
        <v>483</v>
      </c>
      <c r="G152" s="81" t="s">
        <v>60</v>
      </c>
      <c r="H152" s="86">
        <v>3605</v>
      </c>
      <c r="I152" s="82">
        <v>3</v>
      </c>
      <c r="J152" s="164">
        <f>หนองบัวลำภู!F65</f>
        <v>217544.45</v>
      </c>
      <c r="K152" s="170">
        <f>หนองบัวลำภู!AJ65</f>
        <v>265256</v>
      </c>
      <c r="L152" s="87">
        <f>หนองบัวลำภู!AK65</f>
        <v>1816271.26</v>
      </c>
      <c r="M152" s="87">
        <f>หนองบัวลำภู!AL65</f>
        <v>2015527</v>
      </c>
      <c r="N152" s="81"/>
      <c r="O152" s="81"/>
      <c r="P152" s="81"/>
      <c r="Q152" s="162">
        <f t="shared" si="16"/>
        <v>-199255.74</v>
      </c>
      <c r="R152" s="84">
        <f t="shared" si="17"/>
        <v>503.82004438280165</v>
      </c>
    </row>
    <row r="153" spans="1:18">
      <c r="A153" s="82">
        <v>18</v>
      </c>
      <c r="B153" s="119" t="s">
        <v>355</v>
      </c>
      <c r="C153" s="81" t="s">
        <v>594</v>
      </c>
      <c r="D153" s="81" t="s">
        <v>400</v>
      </c>
      <c r="E153" s="81" t="s">
        <v>87</v>
      </c>
      <c r="F153" s="81" t="s">
        <v>483</v>
      </c>
      <c r="G153" s="81" t="s">
        <v>81</v>
      </c>
      <c r="H153" s="86">
        <v>3975</v>
      </c>
      <c r="I153" s="82">
        <v>3</v>
      </c>
      <c r="J153" s="164">
        <f>หนองบัวลำภู!F66</f>
        <v>340507.54</v>
      </c>
      <c r="K153" s="170">
        <f>หนองบัวลำภู!AJ66</f>
        <v>397158.99</v>
      </c>
      <c r="L153" s="87">
        <f>หนองบัวลำภู!AK66</f>
        <v>2023022.71</v>
      </c>
      <c r="M153" s="87">
        <f>หนองบัวลำภู!AL66</f>
        <v>2249087.5699999998</v>
      </c>
      <c r="N153" s="81"/>
      <c r="O153" s="81"/>
      <c r="P153" s="81"/>
      <c r="Q153" s="162">
        <f t="shared" si="16"/>
        <v>-226064.85999999987</v>
      </c>
      <c r="R153" s="84">
        <f t="shared" si="17"/>
        <v>508.93653081761005</v>
      </c>
    </row>
    <row r="154" spans="1:18" s="22" customFormat="1">
      <c r="A154" s="150">
        <v>4</v>
      </c>
      <c r="B154" s="151" t="s">
        <v>355</v>
      </c>
      <c r="C154" s="151"/>
      <c r="D154" s="151"/>
      <c r="E154" s="151" t="s">
        <v>379</v>
      </c>
      <c r="F154" s="151"/>
      <c r="G154" s="151" t="s">
        <v>596</v>
      </c>
      <c r="H154" s="153">
        <f>SUM(H136:H153)</f>
        <v>74769</v>
      </c>
      <c r="I154" s="150"/>
      <c r="J154" s="153">
        <f>SUM(J136:J153)</f>
        <v>6239083.2699999996</v>
      </c>
      <c r="K154" s="171">
        <f>SUM(K136:K153)</f>
        <v>8258653.3499999996</v>
      </c>
      <c r="L154" s="153">
        <f t="shared" ref="L154:M154" si="18">SUM(L136:L153)</f>
        <v>37006012.869999997</v>
      </c>
      <c r="M154" s="153">
        <f t="shared" si="18"/>
        <v>39316161.010000005</v>
      </c>
      <c r="N154" s="151">
        <v>17</v>
      </c>
      <c r="O154" s="151">
        <v>17</v>
      </c>
      <c r="P154" s="151">
        <f>N154-O154</f>
        <v>0</v>
      </c>
      <c r="Q154" s="163">
        <f t="shared" si="16"/>
        <v>-2310148.140000008</v>
      </c>
      <c r="R154" s="161">
        <f>L154/H154</f>
        <v>494.93791370755258</v>
      </c>
    </row>
    <row r="155" spans="1:18">
      <c r="A155" s="82">
        <v>1</v>
      </c>
      <c r="B155" s="119" t="s">
        <v>355</v>
      </c>
      <c r="C155" s="81" t="s">
        <v>597</v>
      </c>
      <c r="D155" s="81" t="s">
        <v>407</v>
      </c>
      <c r="E155" s="81" t="s">
        <v>88</v>
      </c>
      <c r="F155" s="81" t="s">
        <v>513</v>
      </c>
      <c r="G155" s="81" t="s">
        <v>598</v>
      </c>
      <c r="H155" s="86"/>
      <c r="I155" s="82"/>
      <c r="J155" s="164"/>
      <c r="K155" s="170"/>
      <c r="L155" s="87"/>
      <c r="M155" s="87"/>
      <c r="N155" s="81"/>
      <c r="O155" s="81"/>
      <c r="P155" s="81"/>
    </row>
    <row r="156" spans="1:18">
      <c r="A156" s="82">
        <v>2</v>
      </c>
      <c r="B156" s="119" t="s">
        <v>355</v>
      </c>
      <c r="C156" s="81" t="s">
        <v>597</v>
      </c>
      <c r="D156" s="81" t="s">
        <v>407</v>
      </c>
      <c r="E156" s="81" t="s">
        <v>88</v>
      </c>
      <c r="F156" s="81" t="s">
        <v>483</v>
      </c>
      <c r="G156" s="81" t="s">
        <v>61</v>
      </c>
      <c r="H156" s="86">
        <v>3237</v>
      </c>
      <c r="I156" s="82">
        <v>3</v>
      </c>
      <c r="J156" s="164">
        <f>หนองบัวลำภู!F67</f>
        <v>1094802.3700000001</v>
      </c>
      <c r="K156" s="170">
        <f>หนองบัวลำภู!AJ67</f>
        <v>1216020.9500000002</v>
      </c>
      <c r="L156" s="87">
        <f>หนองบัวลำภู!AK67</f>
        <v>1594203.1099999999</v>
      </c>
      <c r="M156" s="87">
        <f>หนองบัวลำภู!AL67</f>
        <v>1469711.37</v>
      </c>
      <c r="N156" s="81"/>
      <c r="O156" s="81"/>
      <c r="P156" s="81"/>
      <c r="Q156" s="162">
        <f t="shared" si="16"/>
        <v>124491.73999999976</v>
      </c>
      <c r="R156" s="84">
        <f t="shared" si="17"/>
        <v>492.49400988569658</v>
      </c>
    </row>
    <row r="157" spans="1:18">
      <c r="A157" s="82">
        <v>3</v>
      </c>
      <c r="B157" s="119" t="s">
        <v>355</v>
      </c>
      <c r="C157" s="81" t="s">
        <v>597</v>
      </c>
      <c r="D157" s="81" t="s">
        <v>407</v>
      </c>
      <c r="E157" s="81" t="s">
        <v>88</v>
      </c>
      <c r="F157" s="81" t="s">
        <v>483</v>
      </c>
      <c r="G157" s="81" t="s">
        <v>62</v>
      </c>
      <c r="H157" s="86">
        <v>3491</v>
      </c>
      <c r="I157" s="82">
        <v>3</v>
      </c>
      <c r="J157" s="164">
        <f>หนองบัวลำภู!F68</f>
        <v>526024.72</v>
      </c>
      <c r="K157" s="170">
        <f>หนองบัวลำภู!AJ68</f>
        <v>587873.1</v>
      </c>
      <c r="L157" s="87">
        <f>หนองบัวลำภู!AK68</f>
        <v>1360449.63</v>
      </c>
      <c r="M157" s="87">
        <f>หนองบัวลำภู!AL68</f>
        <v>1316095.2200000002</v>
      </c>
      <c r="N157" s="81"/>
      <c r="O157" s="81"/>
      <c r="P157" s="81"/>
      <c r="Q157" s="162">
        <f t="shared" si="16"/>
        <v>44354.409999999683</v>
      </c>
      <c r="R157" s="84">
        <f t="shared" si="17"/>
        <v>389.70198510455452</v>
      </c>
    </row>
    <row r="158" spans="1:18">
      <c r="A158" s="82">
        <v>4</v>
      </c>
      <c r="B158" s="119" t="s">
        <v>355</v>
      </c>
      <c r="C158" s="81" t="s">
        <v>597</v>
      </c>
      <c r="D158" s="81" t="s">
        <v>407</v>
      </c>
      <c r="E158" s="81" t="s">
        <v>88</v>
      </c>
      <c r="F158" s="81" t="s">
        <v>483</v>
      </c>
      <c r="G158" s="81" t="s">
        <v>63</v>
      </c>
      <c r="H158" s="86">
        <v>9784</v>
      </c>
      <c r="I158" s="82">
        <v>5</v>
      </c>
      <c r="J158" s="164">
        <f>หนองบัวลำภู!F69</f>
        <v>1009031.77</v>
      </c>
      <c r="K158" s="170">
        <f>หนองบัวลำภู!AJ69</f>
        <v>1337187.3900000001</v>
      </c>
      <c r="L158" s="87">
        <f>หนองบัวลำภู!AK69</f>
        <v>3394875.0700000003</v>
      </c>
      <c r="M158" s="87">
        <f>หนองบัวลำภู!AL69</f>
        <v>3457633.62</v>
      </c>
      <c r="N158" s="81"/>
      <c r="O158" s="81"/>
      <c r="P158" s="81"/>
      <c r="Q158" s="162">
        <f t="shared" si="16"/>
        <v>-62758.549999999814</v>
      </c>
      <c r="R158" s="84">
        <f t="shared" si="17"/>
        <v>346.98232522485694</v>
      </c>
    </row>
    <row r="159" spans="1:18">
      <c r="A159" s="82">
        <v>5</v>
      </c>
      <c r="B159" s="119" t="s">
        <v>355</v>
      </c>
      <c r="C159" s="81" t="s">
        <v>597</v>
      </c>
      <c r="D159" s="81" t="s">
        <v>407</v>
      </c>
      <c r="E159" s="81" t="s">
        <v>88</v>
      </c>
      <c r="F159" s="81" t="s">
        <v>483</v>
      </c>
      <c r="G159" s="81" t="s">
        <v>64</v>
      </c>
      <c r="H159" s="86">
        <v>2995</v>
      </c>
      <c r="I159" s="82">
        <v>2</v>
      </c>
      <c r="J159" s="164">
        <f>หนองบัวลำภู!F70</f>
        <v>312531.09000000003</v>
      </c>
      <c r="K159" s="170">
        <f>หนองบัวลำภู!AJ70</f>
        <v>426641.13</v>
      </c>
      <c r="L159" s="87">
        <f>หนองบัวลำภู!AK70</f>
        <v>1225017.17</v>
      </c>
      <c r="M159" s="87">
        <f>หนองบัวลำภู!AL70</f>
        <v>2025941.3199999998</v>
      </c>
      <c r="N159" s="81"/>
      <c r="O159" s="81"/>
      <c r="P159" s="81"/>
      <c r="Q159" s="162">
        <f t="shared" si="16"/>
        <v>-800924.14999999991</v>
      </c>
      <c r="R159" s="84">
        <f t="shared" si="17"/>
        <v>409.02075792988313</v>
      </c>
    </row>
    <row r="160" spans="1:18">
      <c r="A160" s="82">
        <v>6</v>
      </c>
      <c r="B160" s="119" t="s">
        <v>355</v>
      </c>
      <c r="C160" s="81" t="s">
        <v>597</v>
      </c>
      <c r="D160" s="81" t="s">
        <v>407</v>
      </c>
      <c r="E160" s="81" t="s">
        <v>88</v>
      </c>
      <c r="F160" s="81" t="s">
        <v>483</v>
      </c>
      <c r="G160" s="81" t="s">
        <v>65</v>
      </c>
      <c r="H160" s="86">
        <v>3883</v>
      </c>
      <c r="I160" s="82">
        <v>3</v>
      </c>
      <c r="J160" s="164">
        <f>หนองบัวลำภู!F71</f>
        <v>588792.52</v>
      </c>
      <c r="K160" s="170">
        <f>หนองบัวลำภู!AJ71</f>
        <v>821349.16</v>
      </c>
      <c r="L160" s="87">
        <f>หนองบัวลำภู!AK71</f>
        <v>1755909.99</v>
      </c>
      <c r="M160" s="87">
        <f>หนองบัวลำภู!AL71</f>
        <v>2364565.6500000004</v>
      </c>
      <c r="N160" s="81"/>
      <c r="O160" s="81"/>
      <c r="P160" s="81"/>
      <c r="Q160" s="162">
        <f t="shared" si="16"/>
        <v>-608655.66000000038</v>
      </c>
      <c r="R160" s="84">
        <f t="shared" si="17"/>
        <v>452.20447849600822</v>
      </c>
    </row>
    <row r="161" spans="1:18">
      <c r="A161" s="82">
        <v>7</v>
      </c>
      <c r="B161" s="119" t="s">
        <v>355</v>
      </c>
      <c r="C161" s="81" t="s">
        <v>597</v>
      </c>
      <c r="D161" s="81" t="s">
        <v>407</v>
      </c>
      <c r="E161" s="81" t="s">
        <v>88</v>
      </c>
      <c r="F161" s="81" t="s">
        <v>483</v>
      </c>
      <c r="G161" s="81" t="s">
        <v>66</v>
      </c>
      <c r="H161" s="86">
        <v>3290</v>
      </c>
      <c r="I161" s="82">
        <v>3</v>
      </c>
      <c r="J161" s="164">
        <f>หนองบัวลำภู!F72</f>
        <v>42919.33</v>
      </c>
      <c r="K161" s="170">
        <f>หนองบัวลำภู!AJ72</f>
        <v>215244.02</v>
      </c>
      <c r="L161" s="87">
        <f>หนองบัวลำภู!AK72</f>
        <v>1575423.44</v>
      </c>
      <c r="M161" s="87">
        <f>หนองบัวลำภู!AL72</f>
        <v>1795673.87</v>
      </c>
      <c r="N161" s="81"/>
      <c r="O161" s="81"/>
      <c r="P161" s="81"/>
      <c r="Q161" s="162">
        <f t="shared" si="16"/>
        <v>-220250.43000000017</v>
      </c>
      <c r="R161" s="84">
        <f t="shared" si="17"/>
        <v>478.85210942249239</v>
      </c>
    </row>
    <row r="162" spans="1:18">
      <c r="A162" s="82">
        <v>8</v>
      </c>
      <c r="B162" s="119" t="s">
        <v>355</v>
      </c>
      <c r="C162" s="81" t="s">
        <v>597</v>
      </c>
      <c r="D162" s="81" t="s">
        <v>407</v>
      </c>
      <c r="E162" s="81" t="s">
        <v>88</v>
      </c>
      <c r="F162" s="81" t="s">
        <v>483</v>
      </c>
      <c r="G162" s="81" t="s">
        <v>67</v>
      </c>
      <c r="H162" s="86">
        <v>3357</v>
      </c>
      <c r="I162" s="82">
        <v>3</v>
      </c>
      <c r="J162" s="164">
        <f>หนองบัวลำภู!F73</f>
        <v>320530.95</v>
      </c>
      <c r="K162" s="170">
        <f>หนองบัวลำภู!AJ73</f>
        <v>501500.16000000003</v>
      </c>
      <c r="L162" s="87">
        <f>หนองบัวลำภู!AK73</f>
        <v>1014023.8</v>
      </c>
      <c r="M162" s="87">
        <f>หนองบัวลำภู!AL73</f>
        <v>1022167.74</v>
      </c>
      <c r="N162" s="81"/>
      <c r="O162" s="81"/>
      <c r="P162" s="81"/>
      <c r="Q162" s="162">
        <f t="shared" si="16"/>
        <v>-8143.9399999999441</v>
      </c>
      <c r="R162" s="84">
        <f t="shared" si="17"/>
        <v>302.06249627643729</v>
      </c>
    </row>
    <row r="163" spans="1:18">
      <c r="A163" s="82">
        <v>9</v>
      </c>
      <c r="B163" s="119" t="s">
        <v>355</v>
      </c>
      <c r="C163" s="81" t="s">
        <v>597</v>
      </c>
      <c r="D163" s="81" t="s">
        <v>407</v>
      </c>
      <c r="E163" s="81" t="s">
        <v>88</v>
      </c>
      <c r="F163" s="81" t="s">
        <v>483</v>
      </c>
      <c r="G163" s="81" t="s">
        <v>68</v>
      </c>
      <c r="H163" s="86">
        <v>4937</v>
      </c>
      <c r="I163" s="82">
        <v>4</v>
      </c>
      <c r="J163" s="164">
        <f>หนองบัวลำภู!F74</f>
        <v>573949.78</v>
      </c>
      <c r="K163" s="170">
        <f>หนองบัวลำภู!AJ74</f>
        <v>426405.9</v>
      </c>
      <c r="L163" s="87">
        <f>หนองบัวลำภู!AK74</f>
        <v>1460870.94</v>
      </c>
      <c r="M163" s="87">
        <f>หนองบัวลำภู!AL74</f>
        <v>1870124.2999999998</v>
      </c>
      <c r="N163" s="81"/>
      <c r="O163" s="81"/>
      <c r="P163" s="81"/>
      <c r="Q163" s="162">
        <f t="shared" si="16"/>
        <v>-409253.35999999987</v>
      </c>
      <c r="R163" s="84">
        <f t="shared" si="17"/>
        <v>295.90256025926675</v>
      </c>
    </row>
    <row r="164" spans="1:18">
      <c r="A164" s="82">
        <v>10</v>
      </c>
      <c r="B164" s="119" t="s">
        <v>355</v>
      </c>
      <c r="C164" s="81" t="s">
        <v>597</v>
      </c>
      <c r="D164" s="81" t="s">
        <v>407</v>
      </c>
      <c r="E164" s="81" t="s">
        <v>88</v>
      </c>
      <c r="F164" s="81" t="s">
        <v>483</v>
      </c>
      <c r="G164" s="81" t="s">
        <v>69</v>
      </c>
      <c r="H164" s="86">
        <v>2893</v>
      </c>
      <c r="I164" s="82">
        <v>2</v>
      </c>
      <c r="J164" s="164">
        <f>หนองบัวลำภู!F75</f>
        <v>215992.31</v>
      </c>
      <c r="K164" s="170">
        <f>หนองบัวลำภู!AJ75</f>
        <v>300367.71000000002</v>
      </c>
      <c r="L164" s="87">
        <f>หนองบัวลำภู!AK75</f>
        <v>1359719.28</v>
      </c>
      <c r="M164" s="87">
        <f>หนองบัวลำภู!AL75</f>
        <v>1454760.8</v>
      </c>
      <c r="N164" s="81"/>
      <c r="O164" s="81"/>
      <c r="P164" s="81"/>
      <c r="Q164" s="162">
        <f t="shared" si="16"/>
        <v>-95041.520000000019</v>
      </c>
      <c r="R164" s="84">
        <f t="shared" si="17"/>
        <v>470.0032077428275</v>
      </c>
    </row>
    <row r="165" spans="1:18">
      <c r="A165" s="82">
        <v>11</v>
      </c>
      <c r="B165" s="119" t="s">
        <v>355</v>
      </c>
      <c r="C165" s="81" t="s">
        <v>597</v>
      </c>
      <c r="D165" s="81" t="s">
        <v>407</v>
      </c>
      <c r="E165" s="81" t="s">
        <v>88</v>
      </c>
      <c r="F165" s="81" t="s">
        <v>483</v>
      </c>
      <c r="G165" s="81" t="s">
        <v>70</v>
      </c>
      <c r="H165" s="86">
        <v>2351</v>
      </c>
      <c r="I165" s="82">
        <v>2</v>
      </c>
      <c r="J165" s="164">
        <f>หนองบัวลำภู!F76</f>
        <v>98877.17</v>
      </c>
      <c r="K165" s="170">
        <f>หนองบัวลำภู!AJ76</f>
        <v>159925.18</v>
      </c>
      <c r="L165" s="87">
        <f>หนองบัวลำภู!AK76</f>
        <v>1155316.58</v>
      </c>
      <c r="M165" s="87">
        <f>หนองบัวลำภู!AL76</f>
        <v>1464875.05</v>
      </c>
      <c r="N165" s="81"/>
      <c r="O165" s="81"/>
      <c r="P165" s="81"/>
      <c r="Q165" s="162">
        <f t="shared" si="16"/>
        <v>-309558.46999999997</v>
      </c>
      <c r="R165" s="84">
        <f t="shared" si="17"/>
        <v>491.41496384517228</v>
      </c>
    </row>
    <row r="166" spans="1:18">
      <c r="A166" s="82">
        <v>12</v>
      </c>
      <c r="B166" s="119" t="s">
        <v>355</v>
      </c>
      <c r="C166" s="81" t="s">
        <v>597</v>
      </c>
      <c r="D166" s="81" t="s">
        <v>407</v>
      </c>
      <c r="E166" s="81" t="s">
        <v>88</v>
      </c>
      <c r="F166" s="81" t="s">
        <v>483</v>
      </c>
      <c r="G166" s="81" t="s">
        <v>71</v>
      </c>
      <c r="H166" s="86">
        <v>4560</v>
      </c>
      <c r="I166" s="82">
        <v>4</v>
      </c>
      <c r="J166" s="164">
        <f>หนองบัวลำภู!F77</f>
        <v>741070.28</v>
      </c>
      <c r="K166" s="170">
        <f>หนองบัวลำภู!AJ77</f>
        <v>997397.51</v>
      </c>
      <c r="L166" s="87">
        <f>หนองบัวลำภู!AK77</f>
        <v>1939800.3699999999</v>
      </c>
      <c r="M166" s="87">
        <f>หนองบัวลำภู!AL77</f>
        <v>2095305.68</v>
      </c>
      <c r="N166" s="81"/>
      <c r="O166" s="81"/>
      <c r="P166" s="81"/>
      <c r="Q166" s="162">
        <f t="shared" si="16"/>
        <v>-155505.31000000006</v>
      </c>
      <c r="R166" s="84">
        <f t="shared" si="17"/>
        <v>425.39481798245612</v>
      </c>
    </row>
    <row r="167" spans="1:18">
      <c r="A167" s="82">
        <v>13</v>
      </c>
      <c r="B167" s="119" t="s">
        <v>355</v>
      </c>
      <c r="C167" s="81" t="s">
        <v>597</v>
      </c>
      <c r="D167" s="81" t="s">
        <v>407</v>
      </c>
      <c r="E167" s="81" t="s">
        <v>88</v>
      </c>
      <c r="F167" s="81" t="s">
        <v>483</v>
      </c>
      <c r="G167" s="81" t="s">
        <v>79</v>
      </c>
      <c r="H167" s="86">
        <v>1375</v>
      </c>
      <c r="I167" s="82">
        <v>1</v>
      </c>
      <c r="J167" s="164">
        <f>หนองบัวลำภู!F78</f>
        <v>320504.5</v>
      </c>
      <c r="K167" s="170">
        <f>หนองบัวลำภู!AJ78</f>
        <v>380541.12</v>
      </c>
      <c r="L167" s="87">
        <f>หนองบัวลำภู!AK78</f>
        <v>1216266.46</v>
      </c>
      <c r="M167" s="87">
        <f>หนองบัวลำภู!AL78</f>
        <v>1227909.3999999999</v>
      </c>
      <c r="N167" s="81"/>
      <c r="O167" s="81"/>
      <c r="P167" s="81"/>
      <c r="Q167" s="162">
        <f t="shared" si="16"/>
        <v>-11642.939999999944</v>
      </c>
      <c r="R167" s="84">
        <f t="shared" si="17"/>
        <v>884.55742545454541</v>
      </c>
    </row>
    <row r="168" spans="1:18">
      <c r="A168" s="82">
        <v>14</v>
      </c>
      <c r="B168" s="119" t="s">
        <v>355</v>
      </c>
      <c r="C168" s="81" t="s">
        <v>597</v>
      </c>
      <c r="D168" s="81" t="s">
        <v>407</v>
      </c>
      <c r="E168" s="81" t="s">
        <v>88</v>
      </c>
      <c r="F168" s="81" t="s">
        <v>483</v>
      </c>
      <c r="G168" s="81" t="s">
        <v>82</v>
      </c>
      <c r="H168" s="86">
        <v>2442</v>
      </c>
      <c r="I168" s="82">
        <v>2</v>
      </c>
      <c r="J168" s="164">
        <f>หนองบัวลำภู!F79</f>
        <v>476122.75</v>
      </c>
      <c r="K168" s="170">
        <f>หนองบัวลำภู!AJ79</f>
        <v>545754.58000000007</v>
      </c>
      <c r="L168" s="87">
        <f>หนองบัวลำภู!AK79</f>
        <v>825846.32000000007</v>
      </c>
      <c r="M168" s="87">
        <f>หนองบัวลำภู!AL79</f>
        <v>1267967.3799999999</v>
      </c>
      <c r="N168" s="81"/>
      <c r="O168" s="81"/>
      <c r="P168" s="81"/>
      <c r="Q168" s="162">
        <f t="shared" si="16"/>
        <v>-442121.05999999982</v>
      </c>
      <c r="R168" s="84">
        <f t="shared" si="17"/>
        <v>338.18440622440625</v>
      </c>
    </row>
    <row r="169" spans="1:18" s="22" customFormat="1">
      <c r="A169" s="150">
        <v>5</v>
      </c>
      <c r="B169" s="151" t="s">
        <v>355</v>
      </c>
      <c r="C169" s="151"/>
      <c r="D169" s="151"/>
      <c r="E169" s="151" t="s">
        <v>379</v>
      </c>
      <c r="F169" s="151"/>
      <c r="G169" s="151" t="s">
        <v>599</v>
      </c>
      <c r="H169" s="153">
        <f>SUM(H155:H168)</f>
        <v>48595</v>
      </c>
      <c r="I169" s="150"/>
      <c r="J169" s="153">
        <f>SUM(J155:J168)</f>
        <v>6321149.54</v>
      </c>
      <c r="K169" s="171">
        <f>SUM(K155:K168)</f>
        <v>7916207.9100000001</v>
      </c>
      <c r="L169" s="153">
        <f t="shared" ref="L169:M169" si="19">SUM(L155:L168)</f>
        <v>19877722.16</v>
      </c>
      <c r="M169" s="153">
        <f t="shared" si="19"/>
        <v>22832731.399999999</v>
      </c>
      <c r="N169" s="151">
        <v>13</v>
      </c>
      <c r="O169" s="151">
        <v>13</v>
      </c>
      <c r="P169" s="151">
        <f>N169-O169</f>
        <v>0</v>
      </c>
      <c r="Q169" s="163">
        <f t="shared" si="16"/>
        <v>-2955009.2399999984</v>
      </c>
      <c r="R169" s="161">
        <f>L169/H169</f>
        <v>409.0487120074082</v>
      </c>
    </row>
    <row r="170" spans="1:18">
      <c r="A170" s="82">
        <v>1</v>
      </c>
      <c r="B170" s="119" t="s">
        <v>355</v>
      </c>
      <c r="C170" s="81" t="s">
        <v>600</v>
      </c>
      <c r="D170" s="81" t="s">
        <v>414</v>
      </c>
      <c r="E170" s="81" t="s">
        <v>89</v>
      </c>
      <c r="F170" s="81" t="s">
        <v>513</v>
      </c>
      <c r="G170" s="81" t="s">
        <v>601</v>
      </c>
      <c r="H170" s="86"/>
      <c r="I170" s="82"/>
      <c r="J170" s="164"/>
      <c r="K170" s="170"/>
      <c r="L170" s="87"/>
      <c r="M170" s="87"/>
      <c r="N170" s="81"/>
      <c r="O170" s="81"/>
      <c r="P170" s="81"/>
    </row>
    <row r="171" spans="1:18">
      <c r="A171" s="82">
        <v>2</v>
      </c>
      <c r="B171" s="119" t="s">
        <v>355</v>
      </c>
      <c r="C171" s="81" t="s">
        <v>600</v>
      </c>
      <c r="D171" s="81" t="s">
        <v>414</v>
      </c>
      <c r="E171" s="81" t="s">
        <v>89</v>
      </c>
      <c r="F171" s="81" t="s">
        <v>483</v>
      </c>
      <c r="G171" s="81" t="s">
        <v>72</v>
      </c>
      <c r="H171" s="86">
        <v>4852</v>
      </c>
      <c r="I171" s="82">
        <v>4</v>
      </c>
      <c r="J171" s="164">
        <f>หนองบัวลำภู!F80</f>
        <v>358595.54</v>
      </c>
      <c r="K171" s="170">
        <f>หนองบัวลำภู!AJ80</f>
        <v>394658.06999999995</v>
      </c>
      <c r="L171" s="87">
        <f>หนองบัวลำภู!AK80</f>
        <v>2087559.5299999998</v>
      </c>
      <c r="M171" s="87">
        <f>หนองบัวลำภู!AL80</f>
        <v>2350870.52</v>
      </c>
      <c r="N171" s="81"/>
      <c r="O171" s="81"/>
      <c r="P171" s="81"/>
      <c r="Q171" s="162">
        <f t="shared" si="16"/>
        <v>-263310.99000000022</v>
      </c>
      <c r="R171" s="84">
        <f t="shared" si="17"/>
        <v>430.24722382522668</v>
      </c>
    </row>
    <row r="172" spans="1:18">
      <c r="A172" s="82">
        <v>3</v>
      </c>
      <c r="B172" s="119" t="s">
        <v>355</v>
      </c>
      <c r="C172" s="81" t="s">
        <v>600</v>
      </c>
      <c r="D172" s="81" t="s">
        <v>414</v>
      </c>
      <c r="E172" s="81" t="s">
        <v>89</v>
      </c>
      <c r="F172" s="81" t="s">
        <v>483</v>
      </c>
      <c r="G172" s="81" t="s">
        <v>73</v>
      </c>
      <c r="H172" s="86">
        <v>1903</v>
      </c>
      <c r="I172" s="82">
        <v>2</v>
      </c>
      <c r="J172" s="164">
        <f>หนองบัวลำภู!F81</f>
        <v>97503.18</v>
      </c>
      <c r="K172" s="170">
        <f>หนองบัวลำภู!AJ81</f>
        <v>142970.63</v>
      </c>
      <c r="L172" s="87">
        <f>หนองบัวลำภู!AK81</f>
        <v>737471.76</v>
      </c>
      <c r="M172" s="87">
        <f>หนองบัวลำภู!AL81</f>
        <v>912033.78</v>
      </c>
      <c r="N172" s="81"/>
      <c r="O172" s="81"/>
      <c r="P172" s="81"/>
      <c r="Q172" s="162">
        <f t="shared" si="16"/>
        <v>-174562.02000000002</v>
      </c>
      <c r="R172" s="84">
        <f t="shared" si="17"/>
        <v>387.5311403047819</v>
      </c>
    </row>
    <row r="173" spans="1:18">
      <c r="A173" s="82">
        <v>4</v>
      </c>
      <c r="B173" s="119" t="s">
        <v>355</v>
      </c>
      <c r="C173" s="81" t="s">
        <v>600</v>
      </c>
      <c r="D173" s="81" t="s">
        <v>414</v>
      </c>
      <c r="E173" s="81" t="s">
        <v>89</v>
      </c>
      <c r="F173" s="81" t="s">
        <v>483</v>
      </c>
      <c r="G173" s="81" t="s">
        <v>74</v>
      </c>
      <c r="H173" s="86">
        <v>4543</v>
      </c>
      <c r="I173" s="82">
        <v>4</v>
      </c>
      <c r="J173" s="164">
        <f>หนองบัวลำภู!F82</f>
        <v>156825.49</v>
      </c>
      <c r="K173" s="170">
        <f>หนองบัวลำภู!AJ82</f>
        <v>161816.72999999998</v>
      </c>
      <c r="L173" s="87">
        <f>หนองบัวลำภู!AK82</f>
        <v>1587025.33</v>
      </c>
      <c r="M173" s="87">
        <f>หนองบัวลำภู!AL82</f>
        <v>1857621.3800000001</v>
      </c>
      <c r="N173" s="81"/>
      <c r="O173" s="81"/>
      <c r="P173" s="81"/>
      <c r="Q173" s="162">
        <f t="shared" si="16"/>
        <v>-270596.05000000005</v>
      </c>
      <c r="R173" s="84">
        <f t="shared" si="17"/>
        <v>349.33421307506057</v>
      </c>
    </row>
    <row r="174" spans="1:18">
      <c r="A174" s="82">
        <v>5</v>
      </c>
      <c r="B174" s="119" t="s">
        <v>355</v>
      </c>
      <c r="C174" s="81" t="s">
        <v>600</v>
      </c>
      <c r="D174" s="81" t="s">
        <v>414</v>
      </c>
      <c r="E174" s="81" t="s">
        <v>89</v>
      </c>
      <c r="F174" s="81" t="s">
        <v>483</v>
      </c>
      <c r="G174" s="81" t="s">
        <v>75</v>
      </c>
      <c r="H174" s="86">
        <v>4808</v>
      </c>
      <c r="I174" s="82">
        <v>4</v>
      </c>
      <c r="J174" s="164">
        <f>หนองบัวลำภู!F83</f>
        <v>97151.17</v>
      </c>
      <c r="K174" s="170">
        <f>หนองบัวลำภู!AJ83</f>
        <v>179879.08</v>
      </c>
      <c r="L174" s="87">
        <f>หนองบัวลำภู!AK83</f>
        <v>1576157.01</v>
      </c>
      <c r="M174" s="87">
        <f>หนองบัวลำภู!AL83</f>
        <v>2226760.02</v>
      </c>
      <c r="N174" s="81"/>
      <c r="O174" s="81"/>
      <c r="P174" s="81"/>
      <c r="Q174" s="162">
        <f t="shared" si="16"/>
        <v>-650603.01</v>
      </c>
      <c r="R174" s="84">
        <f t="shared" si="17"/>
        <v>327.81967762063226</v>
      </c>
    </row>
    <row r="175" spans="1:18">
      <c r="A175" s="82">
        <v>6</v>
      </c>
      <c r="B175" s="119" t="s">
        <v>355</v>
      </c>
      <c r="C175" s="81" t="s">
        <v>600</v>
      </c>
      <c r="D175" s="81" t="s">
        <v>414</v>
      </c>
      <c r="E175" s="81" t="s">
        <v>89</v>
      </c>
      <c r="F175" s="81" t="s">
        <v>483</v>
      </c>
      <c r="G175" s="81" t="s">
        <v>76</v>
      </c>
      <c r="H175" s="86">
        <v>2181</v>
      </c>
      <c r="I175" s="82">
        <v>2</v>
      </c>
      <c r="J175" s="164">
        <f>หนองบัวลำภู!F84</f>
        <v>134545.92000000001</v>
      </c>
      <c r="K175" s="170">
        <f>หนองบัวลำภู!AJ84</f>
        <v>275309.3</v>
      </c>
      <c r="L175" s="87">
        <f>หนองบัวลำภู!AK84</f>
        <v>1329273.8600000001</v>
      </c>
      <c r="M175" s="87">
        <f>หนองบัวลำภู!AL84</f>
        <v>1563154.23</v>
      </c>
      <c r="N175" s="81"/>
      <c r="O175" s="81"/>
      <c r="P175" s="81"/>
      <c r="Q175" s="162">
        <f t="shared" si="16"/>
        <v>-233880.36999999988</v>
      </c>
      <c r="R175" s="84">
        <f t="shared" si="17"/>
        <v>609.47907381934897</v>
      </c>
    </row>
    <row r="176" spans="1:18">
      <c r="A176" s="82">
        <v>7</v>
      </c>
      <c r="B176" s="119" t="s">
        <v>355</v>
      </c>
      <c r="C176" s="81" t="s">
        <v>600</v>
      </c>
      <c r="D176" s="81" t="s">
        <v>414</v>
      </c>
      <c r="E176" s="81" t="s">
        <v>89</v>
      </c>
      <c r="F176" s="81" t="s">
        <v>483</v>
      </c>
      <c r="G176" s="81" t="s">
        <v>77</v>
      </c>
      <c r="H176" s="86">
        <v>5301</v>
      </c>
      <c r="I176" s="82">
        <v>4</v>
      </c>
      <c r="J176" s="164">
        <f>หนองบัวลำภู!F85</f>
        <v>428877.06</v>
      </c>
      <c r="K176" s="170">
        <f>หนองบัวลำภู!AJ85</f>
        <v>479936.51</v>
      </c>
      <c r="L176" s="87">
        <f>หนองบัวลำภู!AK85</f>
        <v>1920861.18</v>
      </c>
      <c r="M176" s="87">
        <f>หนองบัวลำภู!AL85</f>
        <v>1984906.8699999999</v>
      </c>
      <c r="N176" s="81"/>
      <c r="O176" s="81"/>
      <c r="P176" s="81"/>
      <c r="Q176" s="162">
        <f t="shared" si="16"/>
        <v>-64045.689999999944</v>
      </c>
      <c r="R176" s="84">
        <f t="shared" si="17"/>
        <v>362.35826825127333</v>
      </c>
    </row>
    <row r="177" spans="1:18">
      <c r="A177" s="82">
        <v>8</v>
      </c>
      <c r="B177" s="119" t="s">
        <v>355</v>
      </c>
      <c r="C177" s="81" t="s">
        <v>600</v>
      </c>
      <c r="D177" s="81" t="s">
        <v>414</v>
      </c>
      <c r="E177" s="81" t="s">
        <v>89</v>
      </c>
      <c r="F177" s="81" t="s">
        <v>483</v>
      </c>
      <c r="G177" s="81" t="s">
        <v>78</v>
      </c>
      <c r="H177" s="86">
        <v>3656</v>
      </c>
      <c r="I177" s="82">
        <v>3</v>
      </c>
      <c r="J177" s="164">
        <f>หนองบัวลำภู!F86</f>
        <v>458354.15</v>
      </c>
      <c r="K177" s="170">
        <f>หนองบัวลำภู!AJ86</f>
        <v>489141.67000000004</v>
      </c>
      <c r="L177" s="87">
        <f>หนองบัวลำภู!AK86</f>
        <v>1790423.12</v>
      </c>
      <c r="M177" s="87">
        <f>หนองบัวลำภู!AL86</f>
        <v>2007602.73</v>
      </c>
      <c r="N177" s="81"/>
      <c r="O177" s="81"/>
      <c r="P177" s="81"/>
      <c r="Q177" s="162">
        <f t="shared" si="16"/>
        <v>-217179.60999999987</v>
      </c>
      <c r="R177" s="84">
        <f t="shared" si="17"/>
        <v>489.72185995623636</v>
      </c>
    </row>
    <row r="178" spans="1:18" s="22" customFormat="1">
      <c r="A178" s="150">
        <v>6</v>
      </c>
      <c r="B178" s="151" t="s">
        <v>355</v>
      </c>
      <c r="C178" s="151"/>
      <c r="D178" s="151"/>
      <c r="E178" s="151" t="s">
        <v>379</v>
      </c>
      <c r="F178" s="151"/>
      <c r="G178" s="151" t="s">
        <v>602</v>
      </c>
      <c r="H178" s="153">
        <f>SUM(H170:H177)</f>
        <v>27244</v>
      </c>
      <c r="I178" s="150"/>
      <c r="J178" s="153">
        <f>SUM(J170:J177)</f>
        <v>1731852.5100000002</v>
      </c>
      <c r="K178" s="171">
        <f>SUM(K170:K177)</f>
        <v>2123711.9899999998</v>
      </c>
      <c r="L178" s="153">
        <f t="shared" ref="L178" si="20">SUM(L170:L177)</f>
        <v>11028771.789999999</v>
      </c>
      <c r="M178" s="153">
        <f>SUM(M170:M177)</f>
        <v>12902949.529999999</v>
      </c>
      <c r="N178" s="151">
        <v>7</v>
      </c>
      <c r="O178" s="151">
        <v>7</v>
      </c>
      <c r="P178" s="151">
        <f>N178-O178</f>
        <v>0</v>
      </c>
      <c r="Q178" s="163">
        <f t="shared" si="16"/>
        <v>-1874177.7400000002</v>
      </c>
      <c r="R178" s="161">
        <f t="shared" si="17"/>
        <v>404.81470378798997</v>
      </c>
    </row>
    <row r="179" spans="1:18" s="22" customFormat="1" ht="19.5" thickBot="1">
      <c r="A179" s="30"/>
      <c r="B179" s="88" t="s">
        <v>355</v>
      </c>
      <c r="C179" s="88" t="s">
        <v>355</v>
      </c>
      <c r="D179" s="88" t="s">
        <v>355</v>
      </c>
      <c r="E179" s="88" t="s">
        <v>355</v>
      </c>
      <c r="F179" s="88"/>
      <c r="G179" s="88" t="s">
        <v>603</v>
      </c>
      <c r="H179" s="250">
        <f>H105+H119+H135+H154+H169+H178</f>
        <v>336764</v>
      </c>
      <c r="I179" s="30"/>
      <c r="J179" s="165">
        <f>J105+J119+J135+J154+J169+J178</f>
        <v>32245419.149999999</v>
      </c>
      <c r="K179" s="172">
        <f>K105+K119+K135+K154+K169+K178</f>
        <v>39087614.300000004</v>
      </c>
      <c r="L179" s="165">
        <f t="shared" ref="L179" si="21">L105+L119+L135+L154+L169+L178</f>
        <v>157548457.60999998</v>
      </c>
      <c r="M179" s="165">
        <f>M105+M119+M135+M154+M169+M178</f>
        <v>171157487.86000001</v>
      </c>
      <c r="N179" s="88">
        <f>N105+N119+N135+N154+N169+N178</f>
        <v>83</v>
      </c>
      <c r="O179" s="88">
        <f>O105+O119+O135+O154+O169+O178</f>
        <v>83</v>
      </c>
      <c r="P179" s="88">
        <f>N179-O179</f>
        <v>0</v>
      </c>
      <c r="Q179" s="163">
        <f t="shared" si="16"/>
        <v>-13609030.25000003</v>
      </c>
      <c r="R179" s="161">
        <f t="shared" si="17"/>
        <v>467.83046171799833</v>
      </c>
    </row>
    <row r="180" spans="1:18" s="22" customFormat="1" ht="20.25" thickTop="1" thickBot="1">
      <c r="A180" s="197"/>
      <c r="B180" s="198"/>
      <c r="C180" s="198"/>
      <c r="D180" s="198"/>
      <c r="E180" s="321" t="s">
        <v>604</v>
      </c>
      <c r="F180" s="322"/>
      <c r="G180" s="323"/>
      <c r="H180" s="199"/>
      <c r="I180" s="197"/>
      <c r="J180" s="191">
        <f>J179/O179</f>
        <v>388499.02590361441</v>
      </c>
      <c r="K180" s="192">
        <f>K179/O179</f>
        <v>470935.11204819282</v>
      </c>
      <c r="L180" s="191">
        <f>L179/O179</f>
        <v>1898174.1880722889</v>
      </c>
      <c r="M180" s="191">
        <f>M179/O179</f>
        <v>2062138.4079518074</v>
      </c>
      <c r="N180" s="198"/>
      <c r="O180" s="198"/>
      <c r="P180" s="198"/>
      <c r="Q180" s="162">
        <f t="shared" si="16"/>
        <v>-163964.2198795185</v>
      </c>
      <c r="R180" s="84"/>
    </row>
    <row r="181" spans="1:18" s="22" customFormat="1" ht="19.5" thickTop="1">
      <c r="A181" s="154">
        <v>1</v>
      </c>
      <c r="B181" s="155" t="s">
        <v>356</v>
      </c>
      <c r="C181" s="155" t="s">
        <v>605</v>
      </c>
      <c r="D181" s="155" t="s">
        <v>606</v>
      </c>
      <c r="E181" s="155" t="s">
        <v>334</v>
      </c>
      <c r="F181" s="155" t="s">
        <v>607</v>
      </c>
      <c r="G181" s="155" t="s">
        <v>334</v>
      </c>
      <c r="H181" s="156"/>
      <c r="I181" s="154"/>
      <c r="J181" s="167"/>
      <c r="K181" s="174"/>
      <c r="L181" s="157"/>
      <c r="M181" s="157"/>
      <c r="N181" s="9"/>
      <c r="O181" s="9"/>
      <c r="P181" s="9"/>
      <c r="Q181" s="163"/>
      <c r="R181" s="161"/>
    </row>
    <row r="182" spans="1:18">
      <c r="A182" s="82">
        <v>2</v>
      </c>
      <c r="B182" s="81" t="s">
        <v>356</v>
      </c>
      <c r="C182" s="81" t="s">
        <v>605</v>
      </c>
      <c r="D182" s="81" t="s">
        <v>606</v>
      </c>
      <c r="E182" s="81" t="s">
        <v>334</v>
      </c>
      <c r="F182" s="81" t="s">
        <v>483</v>
      </c>
      <c r="G182" s="81" t="s">
        <v>1670</v>
      </c>
      <c r="H182" s="86">
        <v>6904</v>
      </c>
      <c r="I182" s="82">
        <v>5</v>
      </c>
      <c r="J182" s="164">
        <f>อุดรธานี!F16</f>
        <v>1143034.26</v>
      </c>
      <c r="K182" s="170">
        <f>อุดรธานี!AQ16</f>
        <v>1255445.32</v>
      </c>
      <c r="L182" s="87">
        <f>อุดรธานี!AR16</f>
        <v>4596417.4800000004</v>
      </c>
      <c r="M182" s="87">
        <f>อุดรธานี!AS16</f>
        <v>4553842.59</v>
      </c>
      <c r="N182" s="81"/>
      <c r="O182" s="81"/>
      <c r="P182" s="81"/>
      <c r="Q182" s="162">
        <f t="shared" si="16"/>
        <v>42574.890000000596</v>
      </c>
      <c r="R182" s="84">
        <f t="shared" si="17"/>
        <v>665.7615121668598</v>
      </c>
    </row>
    <row r="183" spans="1:18">
      <c r="A183" s="82">
        <v>3</v>
      </c>
      <c r="B183" s="81" t="s">
        <v>356</v>
      </c>
      <c r="C183" s="81" t="s">
        <v>605</v>
      </c>
      <c r="D183" s="81" t="s">
        <v>606</v>
      </c>
      <c r="E183" s="81" t="s">
        <v>334</v>
      </c>
      <c r="F183" s="81" t="s">
        <v>483</v>
      </c>
      <c r="G183" s="81" t="s">
        <v>111</v>
      </c>
      <c r="H183" s="86">
        <v>7854</v>
      </c>
      <c r="I183" s="82">
        <v>5</v>
      </c>
      <c r="J183" s="164">
        <f>อุดรธานี!F17</f>
        <v>1005635.73</v>
      </c>
      <c r="K183" s="170">
        <f>อุดรธานี!AQ17</f>
        <v>1269350.27</v>
      </c>
      <c r="L183" s="87">
        <f>อุดรธานี!AR17</f>
        <v>3524950.3000000003</v>
      </c>
      <c r="M183" s="87">
        <f>อุดรธานี!AS17</f>
        <v>3327745.3600000003</v>
      </c>
      <c r="N183" s="81"/>
      <c r="O183" s="81"/>
      <c r="P183" s="81"/>
      <c r="Q183" s="162">
        <f t="shared" si="16"/>
        <v>197204.93999999994</v>
      </c>
      <c r="R183" s="84">
        <f t="shared" si="17"/>
        <v>448.80956200662087</v>
      </c>
    </row>
    <row r="184" spans="1:18">
      <c r="A184" s="82">
        <v>4</v>
      </c>
      <c r="B184" s="81" t="s">
        <v>356</v>
      </c>
      <c r="C184" s="81" t="s">
        <v>605</v>
      </c>
      <c r="D184" s="81" t="s">
        <v>606</v>
      </c>
      <c r="E184" s="81" t="s">
        <v>334</v>
      </c>
      <c r="F184" s="81" t="s">
        <v>483</v>
      </c>
      <c r="G184" s="81" t="s">
        <v>112</v>
      </c>
      <c r="H184" s="86">
        <v>11376</v>
      </c>
      <c r="I184" s="82">
        <v>5</v>
      </c>
      <c r="J184" s="164">
        <f>อุดรธานี!F18</f>
        <v>4248676.47</v>
      </c>
      <c r="K184" s="170">
        <f>อุดรธานี!AQ18</f>
        <v>4314956.9699999988</v>
      </c>
      <c r="L184" s="87">
        <f>อุดรธานี!AR18</f>
        <v>4095459.5</v>
      </c>
      <c r="M184" s="87">
        <f>อุดรธานี!AS18</f>
        <v>4145457.55</v>
      </c>
      <c r="N184" s="81"/>
      <c r="O184" s="81"/>
      <c r="P184" s="81"/>
      <c r="Q184" s="162">
        <f t="shared" si="16"/>
        <v>-49998.049999999814</v>
      </c>
      <c r="R184" s="84">
        <f t="shared" si="17"/>
        <v>360.00874648382558</v>
      </c>
    </row>
    <row r="185" spans="1:18">
      <c r="A185" s="82">
        <v>5</v>
      </c>
      <c r="B185" s="81" t="s">
        <v>356</v>
      </c>
      <c r="C185" s="81" t="s">
        <v>605</v>
      </c>
      <c r="D185" s="81" t="s">
        <v>606</v>
      </c>
      <c r="E185" s="81" t="s">
        <v>334</v>
      </c>
      <c r="F185" s="81" t="s">
        <v>483</v>
      </c>
      <c r="G185" s="81" t="s">
        <v>113</v>
      </c>
      <c r="H185" s="86">
        <v>5535</v>
      </c>
      <c r="I185" s="82">
        <v>4</v>
      </c>
      <c r="J185" s="164">
        <f>อุดรธานี!F19</f>
        <v>1541126.57</v>
      </c>
      <c r="K185" s="170">
        <f>อุดรธานี!AQ19</f>
        <v>1717547.1600000001</v>
      </c>
      <c r="L185" s="87">
        <f>อุดรธานี!AR19</f>
        <v>3202691.01</v>
      </c>
      <c r="M185" s="87">
        <f>อุดรธานี!AS19</f>
        <v>3192157.22</v>
      </c>
      <c r="N185" s="81"/>
      <c r="O185" s="81"/>
      <c r="P185" s="81"/>
      <c r="Q185" s="162">
        <f t="shared" si="16"/>
        <v>10533.789999999572</v>
      </c>
      <c r="R185" s="84">
        <f t="shared" si="17"/>
        <v>578.62529539295394</v>
      </c>
    </row>
    <row r="186" spans="1:18">
      <c r="A186" s="82">
        <v>6</v>
      </c>
      <c r="B186" s="81" t="s">
        <v>356</v>
      </c>
      <c r="C186" s="81" t="s">
        <v>605</v>
      </c>
      <c r="D186" s="81" t="s">
        <v>606</v>
      </c>
      <c r="E186" s="81" t="s">
        <v>334</v>
      </c>
      <c r="F186" s="81" t="s">
        <v>483</v>
      </c>
      <c r="G186" s="81" t="s">
        <v>114</v>
      </c>
      <c r="H186" s="86">
        <v>4498</v>
      </c>
      <c r="I186" s="82">
        <v>3</v>
      </c>
      <c r="J186" s="164">
        <f>อุดรธานี!F20</f>
        <v>713504.2</v>
      </c>
      <c r="K186" s="170">
        <f>อุดรธานี!AQ20</f>
        <v>632280.32999999996</v>
      </c>
      <c r="L186" s="87">
        <f>อุดรธานี!AR20</f>
        <v>2381643.0599999996</v>
      </c>
      <c r="M186" s="87">
        <f>อุดรธานี!AS20</f>
        <v>2669461.3400000003</v>
      </c>
      <c r="N186" s="81"/>
      <c r="O186" s="81"/>
      <c r="P186" s="81"/>
      <c r="Q186" s="162">
        <f t="shared" si="16"/>
        <v>-287818.28000000073</v>
      </c>
      <c r="R186" s="84">
        <f t="shared" si="17"/>
        <v>529.4893419297465</v>
      </c>
    </row>
    <row r="187" spans="1:18">
      <c r="A187" s="82">
        <v>7</v>
      </c>
      <c r="B187" s="81" t="s">
        <v>356</v>
      </c>
      <c r="C187" s="81" t="s">
        <v>605</v>
      </c>
      <c r="D187" s="81" t="s">
        <v>606</v>
      </c>
      <c r="E187" s="81" t="s">
        <v>334</v>
      </c>
      <c r="F187" s="81" t="s">
        <v>483</v>
      </c>
      <c r="G187" s="81" t="s">
        <v>115</v>
      </c>
      <c r="H187" s="86">
        <v>8085</v>
      </c>
      <c r="I187" s="82">
        <v>5</v>
      </c>
      <c r="J187" s="164">
        <f>อุดรธานี!F21</f>
        <v>1632791.18</v>
      </c>
      <c r="K187" s="170">
        <f>อุดรธานี!AQ21</f>
        <v>2493633.9200000004</v>
      </c>
      <c r="L187" s="87">
        <f>อุดรธานี!AR21</f>
        <v>4321746.75</v>
      </c>
      <c r="M187" s="87">
        <f>อุดรธานี!AS21</f>
        <v>3950517.9699999997</v>
      </c>
      <c r="N187" s="81"/>
      <c r="O187" s="81"/>
      <c r="P187" s="81"/>
      <c r="Q187" s="162">
        <f t="shared" si="16"/>
        <v>371228.78000000026</v>
      </c>
      <c r="R187" s="84">
        <f t="shared" si="17"/>
        <v>534.53886827458257</v>
      </c>
    </row>
    <row r="188" spans="1:18">
      <c r="A188" s="82">
        <v>8</v>
      </c>
      <c r="B188" s="81" t="s">
        <v>356</v>
      </c>
      <c r="C188" s="81" t="s">
        <v>605</v>
      </c>
      <c r="D188" s="81" t="s">
        <v>606</v>
      </c>
      <c r="E188" s="81" t="s">
        <v>334</v>
      </c>
      <c r="F188" s="81" t="s">
        <v>483</v>
      </c>
      <c r="G188" s="81" t="s">
        <v>116</v>
      </c>
      <c r="H188" s="86">
        <v>8539</v>
      </c>
      <c r="I188" s="82">
        <v>5</v>
      </c>
      <c r="J188" s="164">
        <f>อุดรธานี!F22</f>
        <v>2004470.16</v>
      </c>
      <c r="K188" s="170">
        <f>อุดรธานี!AQ22</f>
        <v>2160329.56</v>
      </c>
      <c r="L188" s="87">
        <f>อุดรธานี!AR22</f>
        <v>3907763.07</v>
      </c>
      <c r="M188" s="87">
        <f>อุดรธานี!AS22</f>
        <v>3924516.2099999995</v>
      </c>
      <c r="N188" s="81"/>
      <c r="O188" s="81"/>
      <c r="P188" s="81"/>
      <c r="Q188" s="162">
        <f t="shared" si="16"/>
        <v>-16753.139999999665</v>
      </c>
      <c r="R188" s="84">
        <f t="shared" si="17"/>
        <v>457.63708513877503</v>
      </c>
    </row>
    <row r="189" spans="1:18">
      <c r="A189" s="82">
        <v>9</v>
      </c>
      <c r="B189" s="81" t="s">
        <v>356</v>
      </c>
      <c r="C189" s="81" t="s">
        <v>605</v>
      </c>
      <c r="D189" s="81" t="s">
        <v>606</v>
      </c>
      <c r="E189" s="81" t="s">
        <v>334</v>
      </c>
      <c r="F189" s="81" t="s">
        <v>483</v>
      </c>
      <c r="G189" s="81" t="s">
        <v>117</v>
      </c>
      <c r="H189" s="86">
        <v>4617</v>
      </c>
      <c r="I189" s="82">
        <v>4</v>
      </c>
      <c r="J189" s="164">
        <f>อุดรธานี!F23</f>
        <v>924878.4</v>
      </c>
      <c r="K189" s="170">
        <f>อุดรธานี!AQ23</f>
        <v>1017644.3400000001</v>
      </c>
      <c r="L189" s="87">
        <f>อุดรธานี!AR23</f>
        <v>3420061.52</v>
      </c>
      <c r="M189" s="87">
        <f>อุดรธานี!AS23</f>
        <v>3537193.9899999998</v>
      </c>
      <c r="N189" s="81"/>
      <c r="O189" s="81"/>
      <c r="P189" s="81"/>
      <c r="Q189" s="162">
        <f t="shared" si="16"/>
        <v>-117132.46999999974</v>
      </c>
      <c r="R189" s="84">
        <f t="shared" si="17"/>
        <v>740.75406541043969</v>
      </c>
    </row>
    <row r="190" spans="1:18">
      <c r="A190" s="82">
        <v>10</v>
      </c>
      <c r="B190" s="81" t="s">
        <v>356</v>
      </c>
      <c r="C190" s="81" t="s">
        <v>605</v>
      </c>
      <c r="D190" s="81" t="s">
        <v>606</v>
      </c>
      <c r="E190" s="81" t="s">
        <v>334</v>
      </c>
      <c r="F190" s="81" t="s">
        <v>483</v>
      </c>
      <c r="G190" s="81" t="s">
        <v>118</v>
      </c>
      <c r="H190" s="86">
        <v>8025</v>
      </c>
      <c r="I190" s="82">
        <v>5</v>
      </c>
      <c r="J190" s="164">
        <f>อุดรธานี!F24</f>
        <v>1694669.5</v>
      </c>
      <c r="K190" s="170">
        <f>อุดรธานี!AQ24</f>
        <v>2029206.73</v>
      </c>
      <c r="L190" s="87">
        <f>อุดรธานี!AR24</f>
        <v>4293109.8699999992</v>
      </c>
      <c r="M190" s="87">
        <f>อุดรธานี!AS24</f>
        <v>4666675.5999999996</v>
      </c>
      <c r="N190" s="81"/>
      <c r="O190" s="81"/>
      <c r="P190" s="81"/>
      <c r="Q190" s="162">
        <f t="shared" si="16"/>
        <v>-373565.73000000045</v>
      </c>
      <c r="R190" s="84">
        <f t="shared" si="17"/>
        <v>534.96696199376936</v>
      </c>
    </row>
    <row r="191" spans="1:18">
      <c r="A191" s="82">
        <v>11</v>
      </c>
      <c r="B191" s="81" t="s">
        <v>356</v>
      </c>
      <c r="C191" s="81" t="s">
        <v>605</v>
      </c>
      <c r="D191" s="81" t="s">
        <v>606</v>
      </c>
      <c r="E191" s="81" t="s">
        <v>334</v>
      </c>
      <c r="F191" s="81" t="s">
        <v>483</v>
      </c>
      <c r="G191" s="81" t="s">
        <v>119</v>
      </c>
      <c r="H191" s="86">
        <v>9296</v>
      </c>
      <c r="I191" s="82">
        <v>5</v>
      </c>
      <c r="J191" s="164">
        <f>อุดรธานี!F25</f>
        <v>2061052.45</v>
      </c>
      <c r="K191" s="248">
        <f>อุดรธานี!AQ25</f>
        <v>2947432.14</v>
      </c>
      <c r="L191" s="249">
        <f>อุดรธานี!AR25</f>
        <v>4856031.29</v>
      </c>
      <c r="M191" s="249">
        <f>อุดรธานี!AS25</f>
        <v>4458184.87</v>
      </c>
      <c r="N191" s="81"/>
      <c r="O191" s="81"/>
      <c r="P191" s="81"/>
      <c r="Q191" s="162">
        <f t="shared" si="16"/>
        <v>397846.41999999993</v>
      </c>
      <c r="R191" s="84">
        <f t="shared" si="17"/>
        <v>522.37858111015487</v>
      </c>
    </row>
    <row r="192" spans="1:18">
      <c r="A192" s="82">
        <v>12</v>
      </c>
      <c r="B192" s="81" t="s">
        <v>356</v>
      </c>
      <c r="C192" s="81" t="s">
        <v>605</v>
      </c>
      <c r="D192" s="81" t="s">
        <v>606</v>
      </c>
      <c r="E192" s="81" t="s">
        <v>334</v>
      </c>
      <c r="F192" s="81" t="s">
        <v>483</v>
      </c>
      <c r="G192" s="81" t="s">
        <v>120</v>
      </c>
      <c r="H192" s="86">
        <v>6137</v>
      </c>
      <c r="I192" s="82">
        <v>5</v>
      </c>
      <c r="J192" s="164">
        <f>อุดรธานี!F26</f>
        <v>1810540.52</v>
      </c>
      <c r="K192" s="170">
        <f>อุดรธานี!AQ26</f>
        <v>2300497.59</v>
      </c>
      <c r="L192" s="87">
        <f>อุดรธานี!AR26</f>
        <v>4580536.74</v>
      </c>
      <c r="M192" s="87">
        <f>อุดรธานี!AS26</f>
        <v>4013331.4799999995</v>
      </c>
      <c r="N192" s="81"/>
      <c r="O192" s="81"/>
      <c r="P192" s="81"/>
      <c r="Q192" s="162">
        <f t="shared" si="16"/>
        <v>567205.26000000071</v>
      </c>
      <c r="R192" s="84">
        <f t="shared" si="17"/>
        <v>746.3804366954538</v>
      </c>
    </row>
    <row r="193" spans="1:18">
      <c r="A193" s="82">
        <v>13</v>
      </c>
      <c r="B193" s="81" t="s">
        <v>356</v>
      </c>
      <c r="C193" s="81" t="s">
        <v>605</v>
      </c>
      <c r="D193" s="81" t="s">
        <v>606</v>
      </c>
      <c r="E193" s="81" t="s">
        <v>334</v>
      </c>
      <c r="F193" s="81" t="s">
        <v>483</v>
      </c>
      <c r="G193" s="81" t="s">
        <v>121</v>
      </c>
      <c r="H193" s="86">
        <v>5098</v>
      </c>
      <c r="I193" s="82">
        <v>4</v>
      </c>
      <c r="J193" s="164">
        <f>อุดรธานี!F27</f>
        <v>694817.71</v>
      </c>
      <c r="K193" s="170">
        <f>อุดรธานี!AQ27</f>
        <v>901210.6</v>
      </c>
      <c r="L193" s="87">
        <f>อุดรธานี!AR27</f>
        <v>2783532.3200000003</v>
      </c>
      <c r="M193" s="87">
        <f>อุดรธานี!AS27</f>
        <v>3038306.7899999996</v>
      </c>
      <c r="N193" s="81"/>
      <c r="O193" s="81"/>
      <c r="P193" s="81"/>
      <c r="Q193" s="162">
        <f t="shared" si="16"/>
        <v>-254774.46999999927</v>
      </c>
      <c r="R193" s="84">
        <f t="shared" si="17"/>
        <v>546.00477049823462</v>
      </c>
    </row>
    <row r="194" spans="1:18">
      <c r="A194" s="82">
        <v>14</v>
      </c>
      <c r="B194" s="81" t="s">
        <v>356</v>
      </c>
      <c r="C194" s="81" t="s">
        <v>605</v>
      </c>
      <c r="D194" s="81" t="s">
        <v>606</v>
      </c>
      <c r="E194" s="81" t="s">
        <v>334</v>
      </c>
      <c r="F194" s="81" t="s">
        <v>483</v>
      </c>
      <c r="G194" s="81" t="s">
        <v>1671</v>
      </c>
      <c r="H194" s="86">
        <v>10388</v>
      </c>
      <c r="I194" s="82">
        <v>5</v>
      </c>
      <c r="J194" s="164">
        <f>อุดรธานี!F28</f>
        <v>2706041.92</v>
      </c>
      <c r="K194" s="170">
        <f>อุดรธานี!AQ28</f>
        <v>2818905.2</v>
      </c>
      <c r="L194" s="87">
        <f>อุดรธานี!AR28</f>
        <v>5516831.0800000001</v>
      </c>
      <c r="M194" s="87">
        <f>อุดรธานี!AS28</f>
        <v>4967547.2399999993</v>
      </c>
      <c r="N194" s="81"/>
      <c r="O194" s="81"/>
      <c r="P194" s="81"/>
      <c r="Q194" s="162">
        <f t="shared" si="16"/>
        <v>549283.84000000078</v>
      </c>
      <c r="R194" s="84">
        <f t="shared" si="17"/>
        <v>531.07730843280706</v>
      </c>
    </row>
    <row r="195" spans="1:18">
      <c r="A195" s="82">
        <v>15</v>
      </c>
      <c r="B195" s="81" t="s">
        <v>356</v>
      </c>
      <c r="C195" s="81" t="s">
        <v>605</v>
      </c>
      <c r="D195" s="81" t="s">
        <v>606</v>
      </c>
      <c r="E195" s="81" t="s">
        <v>334</v>
      </c>
      <c r="F195" s="81" t="s">
        <v>483</v>
      </c>
      <c r="G195" s="81" t="s">
        <v>123</v>
      </c>
      <c r="H195" s="86">
        <v>8779</v>
      </c>
      <c r="I195" s="82">
        <v>5</v>
      </c>
      <c r="J195" s="164">
        <f>อุดรธานี!F29</f>
        <v>847425.57</v>
      </c>
      <c r="K195" s="170">
        <f>อุดรธานี!AQ29</f>
        <v>1041650.5899999999</v>
      </c>
      <c r="L195" s="87">
        <f>อุดรธานี!AR29</f>
        <v>4545626.8900000006</v>
      </c>
      <c r="M195" s="87">
        <f>อุดรธานี!AS29</f>
        <v>4704912.43</v>
      </c>
      <c r="N195" s="81"/>
      <c r="O195" s="81"/>
      <c r="P195" s="81"/>
      <c r="Q195" s="162">
        <f t="shared" si="16"/>
        <v>-159285.53999999911</v>
      </c>
      <c r="R195" s="84">
        <f t="shared" si="17"/>
        <v>517.78413145005129</v>
      </c>
    </row>
    <row r="196" spans="1:18">
      <c r="A196" s="82">
        <v>16</v>
      </c>
      <c r="B196" s="81" t="s">
        <v>356</v>
      </c>
      <c r="C196" s="81" t="s">
        <v>605</v>
      </c>
      <c r="D196" s="81" t="s">
        <v>606</v>
      </c>
      <c r="E196" s="81" t="s">
        <v>334</v>
      </c>
      <c r="F196" s="81" t="s">
        <v>483</v>
      </c>
      <c r="G196" s="81" t="s">
        <v>124</v>
      </c>
      <c r="H196" s="86">
        <v>13821</v>
      </c>
      <c r="I196" s="82">
        <v>5</v>
      </c>
      <c r="J196" s="164">
        <f>อุดรธานี!F30</f>
        <v>2720779.76</v>
      </c>
      <c r="K196" s="170">
        <f>อุดรธานี!AQ30</f>
        <v>3045075.81</v>
      </c>
      <c r="L196" s="87">
        <f>อุดรธานี!AR30</f>
        <v>5859846.2699999996</v>
      </c>
      <c r="M196" s="87">
        <f>อุดรธานี!AS30</f>
        <v>5812119.3200000003</v>
      </c>
      <c r="N196" s="81"/>
      <c r="O196" s="81"/>
      <c r="P196" s="81"/>
      <c r="Q196" s="162">
        <f t="shared" si="16"/>
        <v>47726.949999999255</v>
      </c>
      <c r="R196" s="84">
        <f t="shared" si="17"/>
        <v>423.98135228999348</v>
      </c>
    </row>
    <row r="197" spans="1:18">
      <c r="A197" s="82">
        <v>17</v>
      </c>
      <c r="B197" s="81" t="s">
        <v>356</v>
      </c>
      <c r="C197" s="81" t="s">
        <v>605</v>
      </c>
      <c r="D197" s="81" t="s">
        <v>606</v>
      </c>
      <c r="E197" s="81" t="s">
        <v>334</v>
      </c>
      <c r="F197" s="81" t="s">
        <v>483</v>
      </c>
      <c r="G197" s="81" t="s">
        <v>125</v>
      </c>
      <c r="H197" s="86">
        <v>6605</v>
      </c>
      <c r="I197" s="82">
        <v>5</v>
      </c>
      <c r="J197" s="164">
        <f>อุดรธานี!F31</f>
        <v>1569826.7</v>
      </c>
      <c r="K197" s="170">
        <f>อุดรธานี!AQ31</f>
        <v>1821386.29</v>
      </c>
      <c r="L197" s="87">
        <f>อุดรธานี!AR31</f>
        <v>4798102.59</v>
      </c>
      <c r="M197" s="87">
        <f>อุดรธานี!AS31</f>
        <v>4496421.3499999996</v>
      </c>
      <c r="N197" s="81"/>
      <c r="O197" s="81"/>
      <c r="P197" s="81"/>
      <c r="Q197" s="162">
        <f t="shared" si="16"/>
        <v>301681.24000000022</v>
      </c>
      <c r="R197" s="84">
        <f t="shared" si="17"/>
        <v>726.43491143073425</v>
      </c>
    </row>
    <row r="198" spans="1:18">
      <c r="A198" s="82">
        <v>18</v>
      </c>
      <c r="B198" s="81" t="s">
        <v>356</v>
      </c>
      <c r="C198" s="81" t="s">
        <v>605</v>
      </c>
      <c r="D198" s="81" t="s">
        <v>606</v>
      </c>
      <c r="E198" s="81" t="s">
        <v>334</v>
      </c>
      <c r="F198" s="81" t="s">
        <v>483</v>
      </c>
      <c r="G198" s="81" t="s">
        <v>126</v>
      </c>
      <c r="H198" s="86">
        <v>4845</v>
      </c>
      <c r="I198" s="82">
        <v>4</v>
      </c>
      <c r="J198" s="164">
        <f>อุดรธานี!F32</f>
        <v>1349651.68</v>
      </c>
      <c r="K198" s="170">
        <f>อุดรธานี!AQ32</f>
        <v>1337846.17</v>
      </c>
      <c r="L198" s="87">
        <f>อุดรธานี!AR32</f>
        <v>2539008.84</v>
      </c>
      <c r="M198" s="87">
        <f>อุดรธานี!AS32</f>
        <v>2636348.1900000004</v>
      </c>
      <c r="N198" s="81"/>
      <c r="O198" s="81"/>
      <c r="P198" s="81"/>
      <c r="Q198" s="162">
        <f t="shared" si="16"/>
        <v>-97339.350000000559</v>
      </c>
      <c r="R198" s="84">
        <f t="shared" si="17"/>
        <v>524.04723219814241</v>
      </c>
    </row>
    <row r="199" spans="1:18">
      <c r="A199" s="82">
        <v>19</v>
      </c>
      <c r="B199" s="81" t="s">
        <v>356</v>
      </c>
      <c r="C199" s="81" t="s">
        <v>605</v>
      </c>
      <c r="D199" s="81" t="s">
        <v>606</v>
      </c>
      <c r="E199" s="81" t="s">
        <v>334</v>
      </c>
      <c r="F199" s="81" t="s">
        <v>483</v>
      </c>
      <c r="G199" s="81" t="s">
        <v>127</v>
      </c>
      <c r="H199" s="86">
        <v>5126</v>
      </c>
      <c r="I199" s="82">
        <v>4</v>
      </c>
      <c r="J199" s="164">
        <f>อุดรธานี!F33</f>
        <v>1301398.74</v>
      </c>
      <c r="K199" s="170">
        <f>อุดรธานี!AQ33</f>
        <v>1755178.7</v>
      </c>
      <c r="L199" s="87">
        <f>อุดรธานี!AR33</f>
        <v>3065141.3600000003</v>
      </c>
      <c r="M199" s="87">
        <f>อุดรธานี!AS33</f>
        <v>4067120.1</v>
      </c>
      <c r="N199" s="81"/>
      <c r="O199" s="81"/>
      <c r="P199" s="81"/>
      <c r="Q199" s="162">
        <f t="shared" ref="Q199:Q262" si="22">L199-M199</f>
        <v>-1001978.7399999998</v>
      </c>
      <c r="R199" s="84">
        <f t="shared" ref="R199:R262" si="23">L199/H199</f>
        <v>597.95968786578237</v>
      </c>
    </row>
    <row r="200" spans="1:18">
      <c r="A200" s="82">
        <v>20</v>
      </c>
      <c r="B200" s="81" t="s">
        <v>356</v>
      </c>
      <c r="C200" s="81" t="s">
        <v>605</v>
      </c>
      <c r="D200" s="81" t="s">
        <v>606</v>
      </c>
      <c r="E200" s="81" t="s">
        <v>334</v>
      </c>
      <c r="F200" s="81" t="s">
        <v>483</v>
      </c>
      <c r="G200" s="81" t="s">
        <v>128</v>
      </c>
      <c r="H200" s="86">
        <v>4886</v>
      </c>
      <c r="I200" s="82">
        <v>4</v>
      </c>
      <c r="J200" s="164">
        <f>อุดรธานี!F34</f>
        <v>1595588.72</v>
      </c>
      <c r="K200" s="170">
        <f>อุดรธานี!AQ34</f>
        <v>1925210.2999999998</v>
      </c>
      <c r="L200" s="87">
        <f>อุดรธานี!AR34</f>
        <v>3526029.57</v>
      </c>
      <c r="M200" s="87">
        <f>อุดรธานี!AS34</f>
        <v>3159330.96</v>
      </c>
      <c r="N200" s="81"/>
      <c r="O200" s="81"/>
      <c r="P200" s="81"/>
      <c r="Q200" s="162">
        <f t="shared" si="22"/>
        <v>366698.60999999987</v>
      </c>
      <c r="R200" s="84">
        <f t="shared" si="23"/>
        <v>721.65975644699142</v>
      </c>
    </row>
    <row r="201" spans="1:18">
      <c r="A201" s="82">
        <v>21</v>
      </c>
      <c r="B201" s="81" t="s">
        <v>356</v>
      </c>
      <c r="C201" s="81" t="s">
        <v>605</v>
      </c>
      <c r="D201" s="81" t="s">
        <v>606</v>
      </c>
      <c r="E201" s="81" t="s">
        <v>334</v>
      </c>
      <c r="F201" s="81" t="s">
        <v>483</v>
      </c>
      <c r="G201" s="81" t="s">
        <v>1556</v>
      </c>
      <c r="H201" s="86">
        <v>4684</v>
      </c>
      <c r="I201" s="82">
        <v>4</v>
      </c>
      <c r="J201" s="164">
        <f>อุดรธานี!F35</f>
        <v>1208075.97</v>
      </c>
      <c r="K201" s="170">
        <f>อุดรธานี!AQ35</f>
        <v>1256755.68</v>
      </c>
      <c r="L201" s="87">
        <f>อุดรธานี!AR35</f>
        <v>2946821.22</v>
      </c>
      <c r="M201" s="87">
        <f>อุดรธานี!AS35</f>
        <v>2845383.21</v>
      </c>
      <c r="N201" s="81"/>
      <c r="O201" s="81"/>
      <c r="P201" s="81"/>
      <c r="Q201" s="162">
        <f t="shared" si="22"/>
        <v>101438.01000000024</v>
      </c>
      <c r="R201" s="84">
        <f t="shared" si="23"/>
        <v>629.12494022203248</v>
      </c>
    </row>
    <row r="202" spans="1:18">
      <c r="A202" s="82">
        <v>22</v>
      </c>
      <c r="B202" s="81" t="s">
        <v>356</v>
      </c>
      <c r="C202" s="81" t="s">
        <v>605</v>
      </c>
      <c r="D202" s="81" t="s">
        <v>606</v>
      </c>
      <c r="E202" s="81" t="s">
        <v>334</v>
      </c>
      <c r="F202" s="81" t="s">
        <v>483</v>
      </c>
      <c r="G202" s="81" t="s">
        <v>130</v>
      </c>
      <c r="H202" s="86">
        <v>7160</v>
      </c>
      <c r="I202" s="82">
        <v>5</v>
      </c>
      <c r="J202" s="164">
        <f>อุดรธานี!F36</f>
        <v>1878584.75</v>
      </c>
      <c r="K202" s="170">
        <f>อุดรธานี!AQ36</f>
        <v>1893928.6700000002</v>
      </c>
      <c r="L202" s="87">
        <f>อุดรธานี!AR36</f>
        <v>4143528.0500000003</v>
      </c>
      <c r="M202" s="87">
        <f>อุดรธานี!AS36</f>
        <v>3900009.16</v>
      </c>
      <c r="N202" s="81"/>
      <c r="O202" s="81"/>
      <c r="P202" s="81"/>
      <c r="Q202" s="162">
        <f t="shared" si="22"/>
        <v>243518.89000000013</v>
      </c>
      <c r="R202" s="84">
        <f t="shared" si="23"/>
        <v>578.70503491620116</v>
      </c>
    </row>
    <row r="203" spans="1:18">
      <c r="A203" s="82">
        <v>23</v>
      </c>
      <c r="B203" s="81" t="s">
        <v>356</v>
      </c>
      <c r="C203" s="81" t="s">
        <v>605</v>
      </c>
      <c r="D203" s="81" t="s">
        <v>606</v>
      </c>
      <c r="E203" s="81" t="s">
        <v>334</v>
      </c>
      <c r="F203" s="81" t="s">
        <v>483</v>
      </c>
      <c r="G203" s="81" t="s">
        <v>1672</v>
      </c>
      <c r="H203" s="86">
        <v>5368</v>
      </c>
      <c r="I203" s="82">
        <v>4</v>
      </c>
      <c r="J203" s="164">
        <f>อุดรธานี!F37</f>
        <v>1855761.87</v>
      </c>
      <c r="K203" s="170">
        <f>อุดรธานี!AQ37</f>
        <v>1955350.6300000001</v>
      </c>
      <c r="L203" s="87">
        <f>อุดรธานี!AR37</f>
        <v>2838799.25</v>
      </c>
      <c r="M203" s="87">
        <f>อุดรธานี!AS37</f>
        <v>2832102.58</v>
      </c>
      <c r="N203" s="81"/>
      <c r="O203" s="81"/>
      <c r="P203" s="81"/>
      <c r="Q203" s="162">
        <f t="shared" si="22"/>
        <v>6696.6699999999255</v>
      </c>
      <c r="R203" s="84">
        <f t="shared" si="23"/>
        <v>528.83741616989573</v>
      </c>
    </row>
    <row r="204" spans="1:18">
      <c r="A204" s="82">
        <v>24</v>
      </c>
      <c r="B204" s="81" t="s">
        <v>356</v>
      </c>
      <c r="C204" s="81" t="s">
        <v>605</v>
      </c>
      <c r="D204" s="81" t="s">
        <v>606</v>
      </c>
      <c r="E204" s="81" t="s">
        <v>334</v>
      </c>
      <c r="F204" s="81" t="s">
        <v>483</v>
      </c>
      <c r="G204" s="81" t="s">
        <v>132</v>
      </c>
      <c r="H204" s="86">
        <v>5870</v>
      </c>
      <c r="I204" s="82">
        <v>4</v>
      </c>
      <c r="J204" s="164">
        <f>อุดรธานี!F38</f>
        <v>1313092.43</v>
      </c>
      <c r="K204" s="170">
        <f>อุดรธานี!AQ38</f>
        <v>1693088.29</v>
      </c>
      <c r="L204" s="87">
        <f>อุดรธานี!AR38</f>
        <v>3524578.45</v>
      </c>
      <c r="M204" s="87">
        <f>อุดรธานี!AS38</f>
        <v>3083233.83</v>
      </c>
      <c r="N204" s="81"/>
      <c r="O204" s="81"/>
      <c r="P204" s="81"/>
      <c r="Q204" s="162">
        <f t="shared" si="22"/>
        <v>441344.62000000011</v>
      </c>
      <c r="R204" s="84">
        <f t="shared" si="23"/>
        <v>600.43925894378197</v>
      </c>
    </row>
    <row r="205" spans="1:18">
      <c r="A205" s="82">
        <v>25</v>
      </c>
      <c r="B205" s="81" t="s">
        <v>356</v>
      </c>
      <c r="C205" s="81" t="s">
        <v>605</v>
      </c>
      <c r="D205" s="81" t="s">
        <v>606</v>
      </c>
      <c r="E205" s="81" t="s">
        <v>334</v>
      </c>
      <c r="F205" s="81" t="s">
        <v>483</v>
      </c>
      <c r="G205" s="81" t="s">
        <v>133</v>
      </c>
      <c r="H205" s="86">
        <v>3793</v>
      </c>
      <c r="I205" s="82">
        <v>3</v>
      </c>
      <c r="J205" s="164">
        <f>อุดรธานี!F39</f>
        <v>1096414.25</v>
      </c>
      <c r="K205" s="170">
        <f>อุดรธานี!AQ39</f>
        <v>1301715.18</v>
      </c>
      <c r="L205" s="87">
        <f>อุดรธานี!AR39</f>
        <v>2668891.7000000002</v>
      </c>
      <c r="M205" s="87">
        <f>อุดรธานี!AS39</f>
        <v>2615302.1799999997</v>
      </c>
      <c r="N205" s="81"/>
      <c r="O205" s="81"/>
      <c r="P205" s="81"/>
      <c r="Q205" s="162">
        <f t="shared" si="22"/>
        <v>53589.520000000484</v>
      </c>
      <c r="R205" s="84">
        <f t="shared" si="23"/>
        <v>703.63609280253104</v>
      </c>
    </row>
    <row r="206" spans="1:18">
      <c r="A206" s="82">
        <v>26</v>
      </c>
      <c r="B206" s="81" t="s">
        <v>356</v>
      </c>
      <c r="C206" s="81" t="s">
        <v>605</v>
      </c>
      <c r="D206" s="81" t="s">
        <v>606</v>
      </c>
      <c r="E206" s="81" t="s">
        <v>334</v>
      </c>
      <c r="F206" s="81" t="s">
        <v>483</v>
      </c>
      <c r="G206" s="81" t="s">
        <v>1557</v>
      </c>
      <c r="H206" s="86">
        <v>6053</v>
      </c>
      <c r="I206" s="82">
        <v>5</v>
      </c>
      <c r="J206" s="164">
        <f>อุดรธานี!F40</f>
        <v>1253260.8700000001</v>
      </c>
      <c r="K206" s="170">
        <f>อุดรธานี!AQ40</f>
        <v>1394536.35</v>
      </c>
      <c r="L206" s="87">
        <f>อุดรธานี!AR40</f>
        <v>2411965.2000000002</v>
      </c>
      <c r="M206" s="87">
        <f>อุดรธานี!AS40</f>
        <v>2968254.3</v>
      </c>
      <c r="N206" s="81"/>
      <c r="O206" s="81"/>
      <c r="P206" s="81"/>
      <c r="Q206" s="162">
        <f t="shared" si="22"/>
        <v>-556289.09999999963</v>
      </c>
      <c r="R206" s="84">
        <f t="shared" si="23"/>
        <v>398.47434330084258</v>
      </c>
    </row>
    <row r="207" spans="1:18">
      <c r="A207" s="82">
        <v>27</v>
      </c>
      <c r="B207" s="81" t="s">
        <v>356</v>
      </c>
      <c r="C207" s="81" t="s">
        <v>605</v>
      </c>
      <c r="D207" s="81" t="s">
        <v>606</v>
      </c>
      <c r="E207" s="81" t="s">
        <v>334</v>
      </c>
      <c r="F207" s="81" t="s">
        <v>483</v>
      </c>
      <c r="G207" s="81" t="s">
        <v>288</v>
      </c>
      <c r="H207" s="86">
        <v>7865</v>
      </c>
      <c r="I207" s="82">
        <v>5</v>
      </c>
      <c r="J207" s="164">
        <f>อุดรธานี!F41</f>
        <v>1611503.78</v>
      </c>
      <c r="K207" s="170">
        <f>อุดรธานี!AQ41</f>
        <v>1926067.1500000001</v>
      </c>
      <c r="L207" s="87">
        <f>อุดรธานี!AR41</f>
        <v>2588505.7199999997</v>
      </c>
      <c r="M207" s="87">
        <f>อุดรธานี!AS41</f>
        <v>3012521.52</v>
      </c>
      <c r="N207" s="81"/>
      <c r="O207" s="81"/>
      <c r="P207" s="81"/>
      <c r="Q207" s="162">
        <f t="shared" si="22"/>
        <v>-424015.80000000028</v>
      </c>
      <c r="R207" s="84">
        <f t="shared" si="23"/>
        <v>329.11706547997454</v>
      </c>
    </row>
    <row r="208" spans="1:18">
      <c r="A208" s="82">
        <v>28</v>
      </c>
      <c r="B208" s="81" t="s">
        <v>356</v>
      </c>
      <c r="C208" s="81" t="s">
        <v>605</v>
      </c>
      <c r="D208" s="81" t="s">
        <v>606</v>
      </c>
      <c r="E208" s="81" t="s">
        <v>334</v>
      </c>
      <c r="F208" s="81" t="s">
        <v>483</v>
      </c>
      <c r="G208" s="81" t="s">
        <v>289</v>
      </c>
      <c r="H208" s="86">
        <v>2654</v>
      </c>
      <c r="I208" s="82">
        <v>2</v>
      </c>
      <c r="J208" s="164">
        <f>อุดรธานี!F42</f>
        <v>812473.98</v>
      </c>
      <c r="K208" s="170">
        <f>อุดรธานี!AQ42</f>
        <v>788130.39</v>
      </c>
      <c r="L208" s="87">
        <f>อุดรธานี!AR42</f>
        <v>1613617.0699999998</v>
      </c>
      <c r="M208" s="87">
        <f>อุดรธานี!AS42</f>
        <v>1865246.12</v>
      </c>
      <c r="N208" s="81"/>
      <c r="O208" s="81"/>
      <c r="P208" s="81"/>
      <c r="Q208" s="162">
        <f t="shared" si="22"/>
        <v>-251629.05000000028</v>
      </c>
      <c r="R208" s="84">
        <f t="shared" si="23"/>
        <v>607.9943745290127</v>
      </c>
    </row>
    <row r="209" spans="1:18">
      <c r="A209" s="82">
        <v>29</v>
      </c>
      <c r="B209" s="81" t="s">
        <v>356</v>
      </c>
      <c r="C209" s="81" t="s">
        <v>605</v>
      </c>
      <c r="D209" s="81" t="s">
        <v>606</v>
      </c>
      <c r="E209" s="81" t="s">
        <v>334</v>
      </c>
      <c r="F209" s="81" t="s">
        <v>483</v>
      </c>
      <c r="G209" s="81" t="s">
        <v>317</v>
      </c>
      <c r="H209" s="86">
        <v>5308</v>
      </c>
      <c r="I209" s="82">
        <v>4</v>
      </c>
      <c r="J209" s="164">
        <f>อุดรธานี!F43</f>
        <v>1476845.24</v>
      </c>
      <c r="K209" s="170">
        <f>อุดรธานี!AQ43</f>
        <v>1605245.75</v>
      </c>
      <c r="L209" s="87">
        <f>อุดรธานี!AR43</f>
        <v>2434166.75</v>
      </c>
      <c r="M209" s="87">
        <f>อุดรธานี!AS43</f>
        <v>2301960.56</v>
      </c>
      <c r="N209" s="81"/>
      <c r="O209" s="81"/>
      <c r="P209" s="81"/>
      <c r="Q209" s="162">
        <f t="shared" si="22"/>
        <v>132206.18999999994</v>
      </c>
      <c r="R209" s="84">
        <f t="shared" si="23"/>
        <v>458.58454220045212</v>
      </c>
    </row>
    <row r="210" spans="1:18" s="22" customFormat="1">
      <c r="A210" s="150">
        <v>1</v>
      </c>
      <c r="B210" s="151" t="s">
        <v>356</v>
      </c>
      <c r="C210" s="151"/>
      <c r="D210" s="151"/>
      <c r="E210" s="151" t="s">
        <v>379</v>
      </c>
      <c r="F210" s="151"/>
      <c r="G210" s="151" t="s">
        <v>608</v>
      </c>
      <c r="H210" s="152">
        <f>SUM(H181:H209)</f>
        <v>189169</v>
      </c>
      <c r="I210" s="150"/>
      <c r="J210" s="153">
        <f>SUM(J181:J209)</f>
        <v>44071923.379999988</v>
      </c>
      <c r="K210" s="171">
        <f>SUM(K181:K209)</f>
        <v>50599606.079999998</v>
      </c>
      <c r="L210" s="153">
        <f t="shared" ref="L210:M210" si="24">SUM(L181:L209)</f>
        <v>100985402.92</v>
      </c>
      <c r="M210" s="153">
        <f t="shared" si="24"/>
        <v>100745204.01999998</v>
      </c>
      <c r="N210" s="151">
        <v>28</v>
      </c>
      <c r="O210" s="151">
        <v>27</v>
      </c>
      <c r="P210" s="151">
        <f>N210-O210</f>
        <v>1</v>
      </c>
      <c r="Q210" s="163">
        <f t="shared" si="22"/>
        <v>240198.90000002086</v>
      </c>
      <c r="R210" s="161">
        <f>L210/H210</f>
        <v>533.83695489218633</v>
      </c>
    </row>
    <row r="211" spans="1:18">
      <c r="A211" s="82">
        <v>1</v>
      </c>
      <c r="B211" s="81" t="s">
        <v>356</v>
      </c>
      <c r="C211" s="81" t="s">
        <v>609</v>
      </c>
      <c r="D211" s="81" t="s">
        <v>387</v>
      </c>
      <c r="E211" s="81" t="s">
        <v>335</v>
      </c>
      <c r="F211" s="81" t="s">
        <v>513</v>
      </c>
      <c r="G211" s="81" t="s">
        <v>610</v>
      </c>
      <c r="H211" s="86"/>
      <c r="I211" s="82"/>
      <c r="J211" s="164"/>
      <c r="K211" s="170"/>
      <c r="L211" s="87"/>
      <c r="M211" s="87"/>
      <c r="N211" s="81"/>
      <c r="O211" s="81"/>
      <c r="P211" s="81"/>
    </row>
    <row r="212" spans="1:18">
      <c r="A212" s="82">
        <v>2</v>
      </c>
      <c r="B212" s="81" t="s">
        <v>356</v>
      </c>
      <c r="C212" s="81" t="s">
        <v>609</v>
      </c>
      <c r="D212" s="81" t="s">
        <v>387</v>
      </c>
      <c r="E212" s="81" t="s">
        <v>335</v>
      </c>
      <c r="F212" s="81" t="s">
        <v>483</v>
      </c>
      <c r="G212" s="81" t="s">
        <v>1558</v>
      </c>
      <c r="H212" s="86">
        <v>3359</v>
      </c>
      <c r="I212" s="82">
        <v>3</v>
      </c>
      <c r="J212" s="164">
        <f>อุดรธานี!F44</f>
        <v>508675.79</v>
      </c>
      <c r="K212" s="170">
        <f>อุดรธานี!AQ44</f>
        <v>546680.4</v>
      </c>
      <c r="L212" s="87">
        <f>อุดรธานี!AR44</f>
        <v>1938974.29</v>
      </c>
      <c r="M212" s="87">
        <f>อุดรธานี!AS44</f>
        <v>2305969.89</v>
      </c>
      <c r="N212" s="81"/>
      <c r="O212" s="81"/>
      <c r="P212" s="81"/>
      <c r="Q212" s="162">
        <f t="shared" si="22"/>
        <v>-366995.60000000009</v>
      </c>
      <c r="R212" s="84">
        <f t="shared" si="23"/>
        <v>577.24748139327187</v>
      </c>
    </row>
    <row r="213" spans="1:18">
      <c r="A213" s="82">
        <v>3</v>
      </c>
      <c r="B213" s="81" t="s">
        <v>356</v>
      </c>
      <c r="C213" s="81" t="s">
        <v>609</v>
      </c>
      <c r="D213" s="81" t="s">
        <v>387</v>
      </c>
      <c r="E213" s="81" t="s">
        <v>335</v>
      </c>
      <c r="F213" s="81" t="s">
        <v>483</v>
      </c>
      <c r="G213" s="81" t="s">
        <v>1559</v>
      </c>
      <c r="H213" s="86">
        <v>3931</v>
      </c>
      <c r="I213" s="82">
        <v>3</v>
      </c>
      <c r="J213" s="164">
        <f>อุดรธานี!F45</f>
        <v>870120.45</v>
      </c>
      <c r="K213" s="170">
        <f>อุดรธานี!AQ45</f>
        <v>880119.7</v>
      </c>
      <c r="L213" s="87">
        <f>อุดรธานี!AR45</f>
        <v>2179867.13</v>
      </c>
      <c r="M213" s="87">
        <f>อุดรธานี!AS45</f>
        <v>2443000.4</v>
      </c>
      <c r="N213" s="81"/>
      <c r="O213" s="81"/>
      <c r="P213" s="81"/>
      <c r="Q213" s="162">
        <f t="shared" si="22"/>
        <v>-263133.27</v>
      </c>
      <c r="R213" s="84">
        <f t="shared" si="23"/>
        <v>554.53246756550493</v>
      </c>
    </row>
    <row r="214" spans="1:18">
      <c r="A214" s="82">
        <v>4</v>
      </c>
      <c r="B214" s="81" t="s">
        <v>356</v>
      </c>
      <c r="C214" s="81" t="s">
        <v>609</v>
      </c>
      <c r="D214" s="81" t="s">
        <v>387</v>
      </c>
      <c r="E214" s="81" t="s">
        <v>335</v>
      </c>
      <c r="F214" s="81" t="s">
        <v>483</v>
      </c>
      <c r="G214" s="81" t="s">
        <v>1560</v>
      </c>
      <c r="H214" s="86">
        <v>3732</v>
      </c>
      <c r="I214" s="82">
        <v>3</v>
      </c>
      <c r="J214" s="164">
        <f>อุดรธานี!F46</f>
        <v>683098.08</v>
      </c>
      <c r="K214" s="170">
        <f>อุดรธานี!AQ46</f>
        <v>724160.49</v>
      </c>
      <c r="L214" s="87">
        <f>อุดรธานี!AR46</f>
        <v>3633100.7199999997</v>
      </c>
      <c r="M214" s="87">
        <f>อุดรธานี!AS46</f>
        <v>3839137.14</v>
      </c>
      <c r="N214" s="81"/>
      <c r="O214" s="81"/>
      <c r="P214" s="81"/>
      <c r="Q214" s="162">
        <f t="shared" si="22"/>
        <v>-206036.42000000039</v>
      </c>
      <c r="R214" s="84">
        <f t="shared" si="23"/>
        <v>973.49965702036434</v>
      </c>
    </row>
    <row r="215" spans="1:18">
      <c r="A215" s="82">
        <v>5</v>
      </c>
      <c r="B215" s="81" t="s">
        <v>356</v>
      </c>
      <c r="C215" s="81" t="s">
        <v>609</v>
      </c>
      <c r="D215" s="81" t="s">
        <v>387</v>
      </c>
      <c r="E215" s="81" t="s">
        <v>335</v>
      </c>
      <c r="F215" s="81" t="s">
        <v>483</v>
      </c>
      <c r="G215" s="81" t="s">
        <v>1561</v>
      </c>
      <c r="H215" s="86">
        <v>3470</v>
      </c>
      <c r="I215" s="82">
        <v>3</v>
      </c>
      <c r="J215" s="164">
        <f>อุดรธานี!F47</f>
        <v>287937.71000000002</v>
      </c>
      <c r="K215" s="170">
        <f>อุดรธานี!AQ47</f>
        <v>338826.97000000003</v>
      </c>
      <c r="L215" s="87">
        <f>อุดรธานี!AR47</f>
        <v>2301701.63</v>
      </c>
      <c r="M215" s="87">
        <f>อุดรธานี!AS47</f>
        <v>2454314.16</v>
      </c>
      <c r="N215" s="81"/>
      <c r="O215" s="81"/>
      <c r="P215" s="81"/>
      <c r="Q215" s="162">
        <f t="shared" si="22"/>
        <v>-152612.53000000026</v>
      </c>
      <c r="R215" s="84">
        <f t="shared" si="23"/>
        <v>663.31459077809791</v>
      </c>
    </row>
    <row r="216" spans="1:18">
      <c r="A216" s="82">
        <v>6</v>
      </c>
      <c r="B216" s="81" t="s">
        <v>356</v>
      </c>
      <c r="C216" s="81" t="s">
        <v>609</v>
      </c>
      <c r="D216" s="81" t="s">
        <v>387</v>
      </c>
      <c r="E216" s="81" t="s">
        <v>335</v>
      </c>
      <c r="F216" s="81" t="s">
        <v>483</v>
      </c>
      <c r="G216" s="81" t="s">
        <v>1562</v>
      </c>
      <c r="H216" s="86">
        <v>7498</v>
      </c>
      <c r="I216" s="82">
        <v>5</v>
      </c>
      <c r="J216" s="164">
        <f>อุดรธานี!F48</f>
        <v>624196.67000000004</v>
      </c>
      <c r="K216" s="170">
        <f>อุดรธานี!AQ48</f>
        <v>706561.34000000008</v>
      </c>
      <c r="L216" s="87">
        <f>อุดรธานี!AR48</f>
        <v>4999273.6899999995</v>
      </c>
      <c r="M216" s="87">
        <f>อุดรธานี!AS48</f>
        <v>5474579.9400000004</v>
      </c>
      <c r="N216" s="81"/>
      <c r="O216" s="81"/>
      <c r="P216" s="81"/>
      <c r="Q216" s="162">
        <f t="shared" si="22"/>
        <v>-475306.25000000093</v>
      </c>
      <c r="R216" s="84">
        <f t="shared" si="23"/>
        <v>666.74762469991992</v>
      </c>
    </row>
    <row r="217" spans="1:18">
      <c r="A217" s="82">
        <v>7</v>
      </c>
      <c r="B217" s="81" t="s">
        <v>356</v>
      </c>
      <c r="C217" s="81" t="s">
        <v>609</v>
      </c>
      <c r="D217" s="81" t="s">
        <v>387</v>
      </c>
      <c r="E217" s="81" t="s">
        <v>335</v>
      </c>
      <c r="F217" s="81" t="s">
        <v>483</v>
      </c>
      <c r="G217" s="81" t="s">
        <v>1563</v>
      </c>
      <c r="H217" s="86">
        <v>7191</v>
      </c>
      <c r="I217" s="82">
        <v>5</v>
      </c>
      <c r="J217" s="164">
        <f>อุดรธานี!F49</f>
        <v>377855.51</v>
      </c>
      <c r="K217" s="170">
        <f>อุดรธานี!AQ49</f>
        <v>521116.32</v>
      </c>
      <c r="L217" s="87">
        <f>อุดรธานี!AR49</f>
        <v>3896156.04</v>
      </c>
      <c r="M217" s="87">
        <f>อุดรธานี!AS49</f>
        <v>4619387.1399999997</v>
      </c>
      <c r="N217" s="81"/>
      <c r="O217" s="81"/>
      <c r="P217" s="81"/>
      <c r="Q217" s="162">
        <f t="shared" si="22"/>
        <v>-723231.09999999963</v>
      </c>
      <c r="R217" s="84">
        <f t="shared" si="23"/>
        <v>541.81004589069676</v>
      </c>
    </row>
    <row r="218" spans="1:18">
      <c r="A218" s="82">
        <v>8</v>
      </c>
      <c r="B218" s="81" t="s">
        <v>356</v>
      </c>
      <c r="C218" s="81" t="s">
        <v>609</v>
      </c>
      <c r="D218" s="81" t="s">
        <v>387</v>
      </c>
      <c r="E218" s="81" t="s">
        <v>335</v>
      </c>
      <c r="F218" s="81" t="s">
        <v>483</v>
      </c>
      <c r="G218" s="81" t="s">
        <v>1564</v>
      </c>
      <c r="H218" s="86">
        <v>2981</v>
      </c>
      <c r="I218" s="82">
        <v>2</v>
      </c>
      <c r="J218" s="164">
        <f>อุดรธานี!F50</f>
        <v>572106.6</v>
      </c>
      <c r="K218" s="170">
        <f>อุดรธานี!AQ50</f>
        <v>576374.66999999993</v>
      </c>
      <c r="L218" s="87">
        <f>อุดรธานี!AR50</f>
        <v>2393575.8600000003</v>
      </c>
      <c r="M218" s="87">
        <f>อุดรธานี!AS50</f>
        <v>2408039.12</v>
      </c>
      <c r="N218" s="81"/>
      <c r="O218" s="81"/>
      <c r="P218" s="81"/>
      <c r="Q218" s="162">
        <f t="shared" si="22"/>
        <v>-14463.259999999776</v>
      </c>
      <c r="R218" s="84">
        <f t="shared" si="23"/>
        <v>802.9439315665885</v>
      </c>
    </row>
    <row r="219" spans="1:18">
      <c r="A219" s="82">
        <v>9</v>
      </c>
      <c r="B219" s="81" t="s">
        <v>356</v>
      </c>
      <c r="C219" s="81" t="s">
        <v>609</v>
      </c>
      <c r="D219" s="81" t="s">
        <v>387</v>
      </c>
      <c r="E219" s="81" t="s">
        <v>335</v>
      </c>
      <c r="F219" s="81" t="s">
        <v>483</v>
      </c>
      <c r="G219" s="81" t="s">
        <v>1565</v>
      </c>
      <c r="H219" s="86">
        <v>3469</v>
      </c>
      <c r="I219" s="82">
        <v>3</v>
      </c>
      <c r="J219" s="164">
        <f>อุดรธานี!F51</f>
        <v>218615.81</v>
      </c>
      <c r="K219" s="170">
        <f>อุดรธานี!AQ51</f>
        <v>257261.31</v>
      </c>
      <c r="L219" s="87">
        <f>อุดรธานี!AR51</f>
        <v>2258263.8600000003</v>
      </c>
      <c r="M219" s="87">
        <f>อุดรธานี!AS51</f>
        <v>2153682.85</v>
      </c>
      <c r="N219" s="81"/>
      <c r="O219" s="81"/>
      <c r="P219" s="81"/>
      <c r="Q219" s="162">
        <f t="shared" si="22"/>
        <v>104581.01000000024</v>
      </c>
      <c r="R219" s="84">
        <f t="shared" si="23"/>
        <v>650.98410492937455</v>
      </c>
    </row>
    <row r="220" spans="1:18">
      <c r="A220" s="82">
        <v>10</v>
      </c>
      <c r="B220" s="81" t="s">
        <v>356</v>
      </c>
      <c r="C220" s="81" t="s">
        <v>609</v>
      </c>
      <c r="D220" s="81" t="s">
        <v>387</v>
      </c>
      <c r="E220" s="81" t="s">
        <v>335</v>
      </c>
      <c r="F220" s="81" t="s">
        <v>483</v>
      </c>
      <c r="G220" s="81" t="s">
        <v>1566</v>
      </c>
      <c r="H220" s="86">
        <v>1883</v>
      </c>
      <c r="I220" s="82">
        <v>2</v>
      </c>
      <c r="J220" s="164">
        <f>อุดรธานี!F52</f>
        <v>199698.69</v>
      </c>
      <c r="K220" s="170">
        <f>อุดรธานี!AQ52</f>
        <v>265747.24</v>
      </c>
      <c r="L220" s="87">
        <f>อุดรธานี!AR52</f>
        <v>1990243.8599999999</v>
      </c>
      <c r="M220" s="87">
        <f>อุดรธานี!AS52</f>
        <v>2260503.8199999998</v>
      </c>
      <c r="N220" s="81"/>
      <c r="O220" s="81"/>
      <c r="P220" s="81"/>
      <c r="Q220" s="162">
        <f t="shared" si="22"/>
        <v>-270259.95999999996</v>
      </c>
      <c r="R220" s="84">
        <f t="shared" si="23"/>
        <v>1056.9537227827934</v>
      </c>
    </row>
    <row r="221" spans="1:18">
      <c r="A221" s="82">
        <v>11</v>
      </c>
      <c r="B221" s="81" t="s">
        <v>356</v>
      </c>
      <c r="C221" s="81" t="s">
        <v>609</v>
      </c>
      <c r="D221" s="81" t="s">
        <v>387</v>
      </c>
      <c r="E221" s="81" t="s">
        <v>335</v>
      </c>
      <c r="F221" s="81" t="s">
        <v>483</v>
      </c>
      <c r="G221" s="81" t="s">
        <v>1567</v>
      </c>
      <c r="H221" s="86">
        <v>3742</v>
      </c>
      <c r="I221" s="82">
        <v>3</v>
      </c>
      <c r="J221" s="164">
        <f>อุดรธานี!F53</f>
        <v>138344.14000000001</v>
      </c>
      <c r="K221" s="170">
        <f>อุดรธานี!AQ53</f>
        <v>209361.32</v>
      </c>
      <c r="L221" s="87">
        <f>อุดรธานี!AR53</f>
        <v>2166349.84</v>
      </c>
      <c r="M221" s="87">
        <f>อุดรธานี!AS53</f>
        <v>3201286.46</v>
      </c>
      <c r="N221" s="81"/>
      <c r="O221" s="81"/>
      <c r="P221" s="81"/>
      <c r="Q221" s="162">
        <f t="shared" si="22"/>
        <v>-1034936.6200000001</v>
      </c>
      <c r="R221" s="84">
        <f t="shared" si="23"/>
        <v>578.92833778727947</v>
      </c>
    </row>
    <row r="222" spans="1:18">
      <c r="A222" s="82">
        <v>12</v>
      </c>
      <c r="B222" s="81" t="s">
        <v>356</v>
      </c>
      <c r="C222" s="81" t="s">
        <v>609</v>
      </c>
      <c r="D222" s="81" t="s">
        <v>387</v>
      </c>
      <c r="E222" s="81" t="s">
        <v>335</v>
      </c>
      <c r="F222" s="81" t="s">
        <v>483</v>
      </c>
      <c r="G222" s="81" t="s">
        <v>1568</v>
      </c>
      <c r="H222" s="86">
        <v>3069</v>
      </c>
      <c r="I222" s="82">
        <v>3</v>
      </c>
      <c r="J222" s="164">
        <f>อุดรธานี!F54</f>
        <v>447974.69</v>
      </c>
      <c r="K222" s="170">
        <f>อุดรธานี!AQ54</f>
        <v>435475.04000000004</v>
      </c>
      <c r="L222" s="87">
        <f>อุดรธานี!AR54</f>
        <v>1979558.72</v>
      </c>
      <c r="M222" s="87">
        <f>อุดรธานี!AS54</f>
        <v>2478648.5100000002</v>
      </c>
      <c r="N222" s="81"/>
      <c r="O222" s="81"/>
      <c r="P222" s="81"/>
      <c r="Q222" s="162">
        <f t="shared" si="22"/>
        <v>-499089.79000000027</v>
      </c>
      <c r="R222" s="84">
        <f t="shared" si="23"/>
        <v>645.01750407298789</v>
      </c>
    </row>
    <row r="223" spans="1:18" s="22" customFormat="1">
      <c r="A223" s="150">
        <v>2</v>
      </c>
      <c r="B223" s="151" t="s">
        <v>356</v>
      </c>
      <c r="C223" s="151"/>
      <c r="D223" s="151"/>
      <c r="E223" s="151" t="s">
        <v>379</v>
      </c>
      <c r="F223" s="151"/>
      <c r="G223" s="151" t="s">
        <v>611</v>
      </c>
      <c r="H223" s="153">
        <f>SUM(H211:H222)</f>
        <v>44325</v>
      </c>
      <c r="I223" s="150"/>
      <c r="J223" s="153">
        <f>SUM(J211:J222)</f>
        <v>4928624.1400000006</v>
      </c>
      <c r="K223" s="171">
        <f>SUM(K211:K222)</f>
        <v>5461684.8000000007</v>
      </c>
      <c r="L223" s="153">
        <f t="shared" ref="L223:M223" si="25">SUM(L211:L222)</f>
        <v>29737065.639999997</v>
      </c>
      <c r="M223" s="153">
        <f t="shared" si="25"/>
        <v>33638549.430000007</v>
      </c>
      <c r="N223" s="151">
        <v>11</v>
      </c>
      <c r="O223" s="151">
        <v>11</v>
      </c>
      <c r="P223" s="151">
        <f>N223-O223</f>
        <v>0</v>
      </c>
      <c r="Q223" s="163">
        <f t="shared" si="22"/>
        <v>-3901483.7900000103</v>
      </c>
      <c r="R223" s="161">
        <f>L223/H223</f>
        <v>670.88698567399877</v>
      </c>
    </row>
    <row r="224" spans="1:18">
      <c r="A224" s="82">
        <v>1</v>
      </c>
      <c r="B224" s="81" t="s">
        <v>356</v>
      </c>
      <c r="C224" s="81" t="s">
        <v>320</v>
      </c>
      <c r="D224" s="81" t="s">
        <v>394</v>
      </c>
      <c r="E224" s="81" t="s">
        <v>321</v>
      </c>
      <c r="F224" s="81" t="s">
        <v>513</v>
      </c>
      <c r="G224" s="81" t="s">
        <v>612</v>
      </c>
      <c r="H224" s="86"/>
      <c r="I224" s="82"/>
      <c r="J224" s="164"/>
      <c r="K224" s="170"/>
      <c r="L224" s="87"/>
      <c r="M224" s="87"/>
      <c r="N224" s="81"/>
      <c r="O224" s="81"/>
      <c r="P224" s="81"/>
    </row>
    <row r="225" spans="1:18">
      <c r="A225" s="82">
        <v>2</v>
      </c>
      <c r="B225" s="81" t="s">
        <v>356</v>
      </c>
      <c r="C225" s="81" t="s">
        <v>320</v>
      </c>
      <c r="D225" s="81" t="s">
        <v>394</v>
      </c>
      <c r="E225" s="81" t="s">
        <v>321</v>
      </c>
      <c r="F225" s="81" t="s">
        <v>483</v>
      </c>
      <c r="G225" s="81" t="s">
        <v>1673</v>
      </c>
      <c r="H225" s="86">
        <v>3175</v>
      </c>
      <c r="I225" s="82">
        <v>3</v>
      </c>
      <c r="J225" s="164">
        <f>อุดรธานี!F55</f>
        <v>683186.65</v>
      </c>
      <c r="K225" s="170">
        <f>อุดรธานี!AQ55</f>
        <v>899892.56</v>
      </c>
      <c r="L225" s="87">
        <f>อุดรธานี!AR55</f>
        <v>2187350.81</v>
      </c>
      <c r="M225" s="87">
        <f>อุดรธานี!AS55</f>
        <v>2007602.08</v>
      </c>
      <c r="N225" s="81"/>
      <c r="O225" s="81"/>
      <c r="P225" s="81"/>
      <c r="Q225" s="162">
        <f t="shared" si="22"/>
        <v>179748.72999999998</v>
      </c>
      <c r="R225" s="84">
        <f t="shared" si="23"/>
        <v>688.92938897637794</v>
      </c>
    </row>
    <row r="226" spans="1:18">
      <c r="A226" s="82">
        <v>3</v>
      </c>
      <c r="B226" s="81" t="s">
        <v>356</v>
      </c>
      <c r="C226" s="81" t="s">
        <v>320</v>
      </c>
      <c r="D226" s="81" t="s">
        <v>394</v>
      </c>
      <c r="E226" s="81" t="s">
        <v>321</v>
      </c>
      <c r="F226" s="81" t="s">
        <v>483</v>
      </c>
      <c r="G226" s="81" t="s">
        <v>1674</v>
      </c>
      <c r="H226" s="86">
        <v>3286</v>
      </c>
      <c r="I226" s="82">
        <v>3</v>
      </c>
      <c r="J226" s="164">
        <f>อุดรธานี!F56</f>
        <v>200635.08</v>
      </c>
      <c r="K226" s="170">
        <f>อุดรธานี!AQ56</f>
        <v>423321.11</v>
      </c>
      <c r="L226" s="87">
        <f>อุดรธานี!AR56</f>
        <v>3041794.65</v>
      </c>
      <c r="M226" s="87">
        <f>อุดรธานี!AS56</f>
        <v>3029027.14</v>
      </c>
      <c r="N226" s="81"/>
      <c r="O226" s="81"/>
      <c r="P226" s="81"/>
      <c r="Q226" s="162">
        <f t="shared" si="22"/>
        <v>12767.509999999776</v>
      </c>
      <c r="R226" s="84">
        <f t="shared" si="23"/>
        <v>925.68309494826531</v>
      </c>
    </row>
    <row r="227" spans="1:18">
      <c r="A227" s="82">
        <v>4</v>
      </c>
      <c r="B227" s="81" t="s">
        <v>356</v>
      </c>
      <c r="C227" s="81" t="s">
        <v>320</v>
      </c>
      <c r="D227" s="81" t="s">
        <v>394</v>
      </c>
      <c r="E227" s="81" t="s">
        <v>321</v>
      </c>
      <c r="F227" s="81" t="s">
        <v>483</v>
      </c>
      <c r="G227" s="81" t="s">
        <v>1675</v>
      </c>
      <c r="H227" s="86">
        <v>3033</v>
      </c>
      <c r="I227" s="82">
        <v>3</v>
      </c>
      <c r="J227" s="164">
        <f>อุดรธานี!F57</f>
        <v>174359.12</v>
      </c>
      <c r="K227" s="170">
        <f>อุดรธานี!AQ57</f>
        <v>115887.76</v>
      </c>
      <c r="L227" s="87">
        <f>อุดรธานี!AR57</f>
        <v>1736221.71</v>
      </c>
      <c r="M227" s="87">
        <f>อุดรธานี!AS57</f>
        <v>1876369.32</v>
      </c>
      <c r="N227" s="81"/>
      <c r="O227" s="81"/>
      <c r="P227" s="81"/>
      <c r="Q227" s="162">
        <f t="shared" si="22"/>
        <v>-140147.6100000001</v>
      </c>
      <c r="R227" s="84">
        <f t="shared" si="23"/>
        <v>572.44368941641937</v>
      </c>
    </row>
    <row r="228" spans="1:18">
      <c r="A228" s="82">
        <v>5</v>
      </c>
      <c r="B228" s="81" t="s">
        <v>356</v>
      </c>
      <c r="C228" s="81" t="s">
        <v>320</v>
      </c>
      <c r="D228" s="81" t="s">
        <v>394</v>
      </c>
      <c r="E228" s="81" t="s">
        <v>321</v>
      </c>
      <c r="F228" s="81" t="s">
        <v>483</v>
      </c>
      <c r="G228" s="81" t="s">
        <v>1676</v>
      </c>
      <c r="H228" s="86">
        <v>2571</v>
      </c>
      <c r="I228" s="82">
        <v>2</v>
      </c>
      <c r="J228" s="164">
        <f>อุดรธานี!F58</f>
        <v>305709.15000000002</v>
      </c>
      <c r="K228" s="170">
        <f>อุดรธานี!AQ58</f>
        <v>486216.65</v>
      </c>
      <c r="L228" s="87">
        <f>อุดรธานี!AR58</f>
        <v>2694873.13</v>
      </c>
      <c r="M228" s="87">
        <f>อุดรธานี!AS58</f>
        <v>2638521.9400000004</v>
      </c>
      <c r="N228" s="81"/>
      <c r="O228" s="81"/>
      <c r="P228" s="81"/>
      <c r="Q228" s="162">
        <f t="shared" si="22"/>
        <v>56351.189999999478</v>
      </c>
      <c r="R228" s="84">
        <f t="shared" si="23"/>
        <v>1048.180914041229</v>
      </c>
    </row>
    <row r="229" spans="1:18">
      <c r="A229" s="82">
        <v>6</v>
      </c>
      <c r="B229" s="81" t="s">
        <v>356</v>
      </c>
      <c r="C229" s="81" t="s">
        <v>320</v>
      </c>
      <c r="D229" s="81" t="s">
        <v>394</v>
      </c>
      <c r="E229" s="81" t="s">
        <v>321</v>
      </c>
      <c r="F229" s="81" t="s">
        <v>483</v>
      </c>
      <c r="G229" s="81" t="s">
        <v>333</v>
      </c>
      <c r="H229" s="86">
        <v>5320</v>
      </c>
      <c r="I229" s="82">
        <v>4</v>
      </c>
      <c r="J229" s="164">
        <f>อุดรธานี!F59</f>
        <v>887566.6</v>
      </c>
      <c r="K229" s="170">
        <f>อุดรธานี!AQ59</f>
        <v>1741635.7199999997</v>
      </c>
      <c r="L229" s="87">
        <f>อุดรธานี!AR59</f>
        <v>3750516.38</v>
      </c>
      <c r="M229" s="87">
        <f>อุดรธานี!AS59</f>
        <v>2663137.42</v>
      </c>
      <c r="N229" s="81"/>
      <c r="O229" s="81"/>
      <c r="P229" s="81"/>
      <c r="Q229" s="162">
        <f t="shared" si="22"/>
        <v>1087378.96</v>
      </c>
      <c r="R229" s="84">
        <f t="shared" si="23"/>
        <v>704.98428195488725</v>
      </c>
    </row>
    <row r="230" spans="1:18">
      <c r="A230" s="82">
        <v>7</v>
      </c>
      <c r="B230" s="81" t="s">
        <v>356</v>
      </c>
      <c r="C230" s="81" t="s">
        <v>320</v>
      </c>
      <c r="D230" s="81" t="s">
        <v>394</v>
      </c>
      <c r="E230" s="81" t="s">
        <v>321</v>
      </c>
      <c r="F230" s="81" t="s">
        <v>483</v>
      </c>
      <c r="G230" s="81" t="s">
        <v>1677</v>
      </c>
      <c r="H230" s="86">
        <v>2252</v>
      </c>
      <c r="I230" s="82">
        <v>2</v>
      </c>
      <c r="J230" s="164">
        <f>อุดรธานี!F60</f>
        <v>673761.93</v>
      </c>
      <c r="K230" s="170">
        <f>อุดรธานี!AQ60</f>
        <v>816165.2300000001</v>
      </c>
      <c r="L230" s="87">
        <f>อุดรธานี!AR60</f>
        <v>1919057.49</v>
      </c>
      <c r="M230" s="87">
        <f>อุดรธานี!AS60</f>
        <v>1875865.98</v>
      </c>
      <c r="N230" s="81"/>
      <c r="O230" s="81"/>
      <c r="P230" s="81"/>
      <c r="Q230" s="162">
        <f t="shared" si="22"/>
        <v>43191.510000000009</v>
      </c>
      <c r="R230" s="84">
        <f t="shared" si="23"/>
        <v>852.15696714031969</v>
      </c>
    </row>
    <row r="231" spans="1:18">
      <c r="A231" s="82">
        <v>8</v>
      </c>
      <c r="B231" s="81" t="s">
        <v>356</v>
      </c>
      <c r="C231" s="81" t="s">
        <v>320</v>
      </c>
      <c r="D231" s="81" t="s">
        <v>394</v>
      </c>
      <c r="E231" s="81" t="s">
        <v>321</v>
      </c>
      <c r="F231" s="81" t="s">
        <v>483</v>
      </c>
      <c r="G231" s="81" t="s">
        <v>1678</v>
      </c>
      <c r="H231" s="86">
        <v>2615</v>
      </c>
      <c r="I231" s="82">
        <v>2</v>
      </c>
      <c r="J231" s="164">
        <f>อุดรธานี!F61</f>
        <v>282398.09000000003</v>
      </c>
      <c r="K231" s="170">
        <f>อุดรธานี!AQ61</f>
        <v>459513.08</v>
      </c>
      <c r="L231" s="87">
        <f>อุดรธานี!AR61</f>
        <v>2090274.0799999998</v>
      </c>
      <c r="M231" s="87">
        <f>อุดรธานี!AS61</f>
        <v>1950153.2000000002</v>
      </c>
      <c r="N231" s="81"/>
      <c r="O231" s="81"/>
      <c r="P231" s="81"/>
      <c r="Q231" s="162">
        <f t="shared" si="22"/>
        <v>140120.87999999966</v>
      </c>
      <c r="R231" s="84">
        <f t="shared" si="23"/>
        <v>799.33999235181636</v>
      </c>
    </row>
    <row r="232" spans="1:18">
      <c r="A232" s="82">
        <v>9</v>
      </c>
      <c r="B232" s="81" t="s">
        <v>356</v>
      </c>
      <c r="C232" s="81" t="s">
        <v>320</v>
      </c>
      <c r="D232" s="81" t="s">
        <v>394</v>
      </c>
      <c r="E232" s="81" t="s">
        <v>321</v>
      </c>
      <c r="F232" s="81" t="s">
        <v>483</v>
      </c>
      <c r="G232" s="81" t="s">
        <v>1679</v>
      </c>
      <c r="H232" s="86">
        <v>7141</v>
      </c>
      <c r="I232" s="82">
        <v>5</v>
      </c>
      <c r="J232" s="164">
        <f>อุดรธานี!F62</f>
        <v>425862.92</v>
      </c>
      <c r="K232" s="170">
        <f>อุดรธานี!AQ62</f>
        <v>518618.12</v>
      </c>
      <c r="L232" s="87">
        <f>อุดรธานี!AR62</f>
        <v>3729057.91</v>
      </c>
      <c r="M232" s="87">
        <f>อุดรธานี!AS62</f>
        <v>3773914.5900000003</v>
      </c>
      <c r="N232" s="81"/>
      <c r="O232" s="81"/>
      <c r="P232" s="81"/>
      <c r="Q232" s="162">
        <f t="shared" si="22"/>
        <v>-44856.680000000168</v>
      </c>
      <c r="R232" s="84">
        <f t="shared" si="23"/>
        <v>522.20388040890634</v>
      </c>
    </row>
    <row r="233" spans="1:18">
      <c r="A233" s="82">
        <v>10</v>
      </c>
      <c r="B233" s="81" t="s">
        <v>356</v>
      </c>
      <c r="C233" s="81" t="s">
        <v>320</v>
      </c>
      <c r="D233" s="81" t="s">
        <v>394</v>
      </c>
      <c r="E233" s="81" t="s">
        <v>321</v>
      </c>
      <c r="F233" s="81" t="s">
        <v>483</v>
      </c>
      <c r="G233" s="81" t="s">
        <v>1680</v>
      </c>
      <c r="H233" s="86">
        <v>6948</v>
      </c>
      <c r="I233" s="82">
        <v>5</v>
      </c>
      <c r="J233" s="164">
        <f>อุดรธานี!F63</f>
        <v>577132.23</v>
      </c>
      <c r="K233" s="170">
        <f>อุดรธานี!AQ63</f>
        <v>915755.30999999994</v>
      </c>
      <c r="L233" s="87">
        <f>อุดรธานี!AR63</f>
        <v>3468422.2199999997</v>
      </c>
      <c r="M233" s="87">
        <f>อุดรธานี!AS63</f>
        <v>3134405.68</v>
      </c>
      <c r="N233" s="81"/>
      <c r="O233" s="81"/>
      <c r="P233" s="81"/>
      <c r="Q233" s="162">
        <f t="shared" si="22"/>
        <v>334016.53999999957</v>
      </c>
      <c r="R233" s="84">
        <f t="shared" si="23"/>
        <v>499.19721070811738</v>
      </c>
    </row>
    <row r="234" spans="1:18">
      <c r="A234" s="82">
        <v>11</v>
      </c>
      <c r="B234" s="81" t="s">
        <v>356</v>
      </c>
      <c r="C234" s="81" t="s">
        <v>320</v>
      </c>
      <c r="D234" s="81" t="s">
        <v>394</v>
      </c>
      <c r="E234" s="81" t="s">
        <v>321</v>
      </c>
      <c r="F234" s="81" t="s">
        <v>483</v>
      </c>
      <c r="G234" s="81" t="s">
        <v>1681</v>
      </c>
      <c r="H234" s="86">
        <v>3704</v>
      </c>
      <c r="I234" s="82">
        <v>3</v>
      </c>
      <c r="J234" s="164">
        <f>อุดรธานี!F64</f>
        <v>93870.84</v>
      </c>
      <c r="K234" s="170">
        <f>อุดรธานี!AQ64</f>
        <v>213810.06</v>
      </c>
      <c r="L234" s="87">
        <f>อุดรธานี!AR64</f>
        <v>2539140.67</v>
      </c>
      <c r="M234" s="87">
        <f>อุดรธานี!AS64</f>
        <v>2862697.2</v>
      </c>
      <c r="N234" s="81"/>
      <c r="O234" s="81"/>
      <c r="P234" s="81"/>
      <c r="Q234" s="162">
        <f t="shared" si="22"/>
        <v>-323556.53000000026</v>
      </c>
      <c r="R234" s="84">
        <f t="shared" si="23"/>
        <v>685.5131398488121</v>
      </c>
    </row>
    <row r="235" spans="1:18">
      <c r="A235" s="82">
        <v>12</v>
      </c>
      <c r="B235" s="81" t="s">
        <v>356</v>
      </c>
      <c r="C235" s="81" t="s">
        <v>320</v>
      </c>
      <c r="D235" s="81" t="s">
        <v>394</v>
      </c>
      <c r="E235" s="81" t="s">
        <v>321</v>
      </c>
      <c r="F235" s="81" t="s">
        <v>483</v>
      </c>
      <c r="G235" s="81" t="s">
        <v>1682</v>
      </c>
      <c r="H235" s="86">
        <v>2752</v>
      </c>
      <c r="I235" s="82">
        <v>2</v>
      </c>
      <c r="J235" s="164">
        <f>อุดรธานี!F65</f>
        <v>291125.63</v>
      </c>
      <c r="K235" s="170">
        <f>อุดรธานี!AQ65</f>
        <v>447836.37000000005</v>
      </c>
      <c r="L235" s="87">
        <f>อุดรธานี!AR65</f>
        <v>2211007.91</v>
      </c>
      <c r="M235" s="87">
        <f>อุดรธานี!AS65</f>
        <v>2217940.27</v>
      </c>
      <c r="N235" s="81"/>
      <c r="O235" s="81"/>
      <c r="P235" s="81"/>
      <c r="Q235" s="162">
        <f t="shared" si="22"/>
        <v>-6932.3599999998696</v>
      </c>
      <c r="R235" s="84">
        <f t="shared" si="23"/>
        <v>803.41857194767442</v>
      </c>
    </row>
    <row r="236" spans="1:18" s="22" customFormat="1">
      <c r="A236" s="150">
        <v>3</v>
      </c>
      <c r="B236" s="151" t="s">
        <v>356</v>
      </c>
      <c r="C236" s="151"/>
      <c r="D236" s="151"/>
      <c r="E236" s="151" t="s">
        <v>379</v>
      </c>
      <c r="F236" s="151"/>
      <c r="G236" s="151" t="s">
        <v>613</v>
      </c>
      <c r="H236" s="153">
        <f>SUM(H224:H235)</f>
        <v>42797</v>
      </c>
      <c r="I236" s="150"/>
      <c r="J236" s="153">
        <f>SUM(J224:J235)</f>
        <v>4595608.2399999993</v>
      </c>
      <c r="K236" s="171">
        <f>SUM(K224:K235)</f>
        <v>7038651.9699999997</v>
      </c>
      <c r="L236" s="153">
        <f t="shared" ref="L236:M236" si="26">SUM(L224:L235)</f>
        <v>29367716.959999997</v>
      </c>
      <c r="M236" s="153">
        <f t="shared" si="26"/>
        <v>28029634.82</v>
      </c>
      <c r="N236" s="151">
        <v>11</v>
      </c>
      <c r="O236" s="151">
        <v>11</v>
      </c>
      <c r="P236" s="151">
        <v>0</v>
      </c>
      <c r="Q236" s="163">
        <f t="shared" si="22"/>
        <v>1338082.1399999969</v>
      </c>
      <c r="R236" s="161">
        <f>L236/H236</f>
        <v>686.20971002640363</v>
      </c>
    </row>
    <row r="237" spans="1:18">
      <c r="A237" s="82">
        <v>1</v>
      </c>
      <c r="B237" s="81" t="s">
        <v>356</v>
      </c>
      <c r="C237" s="81" t="s">
        <v>322</v>
      </c>
      <c r="D237" s="81" t="s">
        <v>401</v>
      </c>
      <c r="E237" s="81" t="s">
        <v>323</v>
      </c>
      <c r="F237" s="81" t="s">
        <v>480</v>
      </c>
      <c r="G237" s="81" t="s">
        <v>614</v>
      </c>
      <c r="H237" s="86"/>
      <c r="I237" s="82"/>
      <c r="J237" s="164"/>
      <c r="K237" s="170"/>
      <c r="L237" s="87"/>
      <c r="M237" s="87"/>
      <c r="N237" s="81"/>
      <c r="O237" s="81"/>
      <c r="P237" s="81"/>
    </row>
    <row r="238" spans="1:18">
      <c r="A238" s="82">
        <v>2</v>
      </c>
      <c r="B238" s="81" t="s">
        <v>356</v>
      </c>
      <c r="C238" s="81" t="s">
        <v>322</v>
      </c>
      <c r="D238" s="81" t="s">
        <v>401</v>
      </c>
      <c r="E238" s="81" t="s">
        <v>323</v>
      </c>
      <c r="F238" s="81" t="s">
        <v>483</v>
      </c>
      <c r="G238" s="81" t="s">
        <v>1569</v>
      </c>
      <c r="H238" s="86">
        <v>4777</v>
      </c>
      <c r="I238" s="82">
        <v>4</v>
      </c>
      <c r="J238" s="164">
        <f>อุดรธานี!F66</f>
        <v>1116667.04</v>
      </c>
      <c r="K238" s="170">
        <f>อุดรธานี!AQ66</f>
        <v>1074277.1800000002</v>
      </c>
      <c r="L238" s="87">
        <f>อุดรธานี!AR66</f>
        <v>2887010.9699999997</v>
      </c>
      <c r="M238" s="87">
        <f>อุดรธานี!AS66</f>
        <v>2968673.6100000003</v>
      </c>
      <c r="N238" s="81"/>
      <c r="O238" s="81"/>
      <c r="P238" s="81"/>
      <c r="Q238" s="162">
        <f t="shared" si="22"/>
        <v>-81662.640000000596</v>
      </c>
      <c r="R238" s="84">
        <f t="shared" si="23"/>
        <v>604.35649361523963</v>
      </c>
    </row>
    <row r="239" spans="1:18">
      <c r="A239" s="82">
        <v>3</v>
      </c>
      <c r="B239" s="81" t="s">
        <v>356</v>
      </c>
      <c r="C239" s="81" t="s">
        <v>322</v>
      </c>
      <c r="D239" s="81" t="s">
        <v>401</v>
      </c>
      <c r="E239" s="81" t="s">
        <v>323</v>
      </c>
      <c r="F239" s="81" t="s">
        <v>483</v>
      </c>
      <c r="G239" s="81" t="s">
        <v>1555</v>
      </c>
      <c r="H239" s="86">
        <v>8626</v>
      </c>
      <c r="I239" s="82">
        <v>5</v>
      </c>
      <c r="J239" s="164">
        <f>อุดรธานี!F67</f>
        <v>1029702.68</v>
      </c>
      <c r="K239" s="170">
        <f>อุดรธานี!AQ67</f>
        <v>1617131.5899999999</v>
      </c>
      <c r="L239" s="87">
        <f>อุดรธานี!AR67</f>
        <v>6916613.5800000001</v>
      </c>
      <c r="M239" s="87">
        <f>อุดรธานี!AS67</f>
        <v>5918854.96</v>
      </c>
      <c r="N239" s="81"/>
      <c r="O239" s="81"/>
      <c r="P239" s="81"/>
      <c r="Q239" s="162">
        <f t="shared" si="22"/>
        <v>997758.62000000011</v>
      </c>
      <c r="R239" s="84">
        <f t="shared" si="23"/>
        <v>801.83324600046376</v>
      </c>
    </row>
    <row r="240" spans="1:18">
      <c r="A240" s="82">
        <v>4</v>
      </c>
      <c r="B240" s="81" t="s">
        <v>356</v>
      </c>
      <c r="C240" s="81" t="s">
        <v>322</v>
      </c>
      <c r="D240" s="81" t="s">
        <v>401</v>
      </c>
      <c r="E240" s="81" t="s">
        <v>323</v>
      </c>
      <c r="F240" s="81" t="s">
        <v>483</v>
      </c>
      <c r="G240" s="81" t="s">
        <v>1472</v>
      </c>
      <c r="H240" s="86">
        <v>4748</v>
      </c>
      <c r="I240" s="82">
        <v>4</v>
      </c>
      <c r="J240" s="164">
        <f>อุดรธานี!F68</f>
        <v>639252.82999999996</v>
      </c>
      <c r="K240" s="170">
        <f>อุดรธานี!AQ68</f>
        <v>863581.04</v>
      </c>
      <c r="L240" s="87">
        <f>อุดรธานี!AR68</f>
        <v>2480186.12</v>
      </c>
      <c r="M240" s="87">
        <f>อุดรธานี!AS68</f>
        <v>2151349.0699999994</v>
      </c>
      <c r="N240" s="81"/>
      <c r="O240" s="81"/>
      <c r="P240" s="81"/>
      <c r="Q240" s="162">
        <f t="shared" si="22"/>
        <v>328837.05000000075</v>
      </c>
      <c r="R240" s="84">
        <f t="shared" si="23"/>
        <v>522.36438921651222</v>
      </c>
    </row>
    <row r="241" spans="1:18">
      <c r="A241" s="82">
        <v>5</v>
      </c>
      <c r="B241" s="81" t="s">
        <v>356</v>
      </c>
      <c r="C241" s="81" t="s">
        <v>322</v>
      </c>
      <c r="D241" s="81" t="s">
        <v>401</v>
      </c>
      <c r="E241" s="81" t="s">
        <v>323</v>
      </c>
      <c r="F241" s="81" t="s">
        <v>483</v>
      </c>
      <c r="G241" s="81" t="s">
        <v>1473</v>
      </c>
      <c r="H241" s="86">
        <v>2942</v>
      </c>
      <c r="I241" s="82">
        <v>2</v>
      </c>
      <c r="J241" s="164">
        <f>อุดรธานี!F69</f>
        <v>542789.74</v>
      </c>
      <c r="K241" s="170">
        <f>อุดรธานี!AQ69</f>
        <v>517380.05999999994</v>
      </c>
      <c r="L241" s="87">
        <f>อุดรธานี!AR69</f>
        <v>2607522.84</v>
      </c>
      <c r="M241" s="87">
        <f>อุดรธานี!AS69</f>
        <v>2372632.2599999998</v>
      </c>
      <c r="N241" s="81"/>
      <c r="O241" s="81"/>
      <c r="P241" s="81"/>
      <c r="Q241" s="162">
        <f t="shared" si="22"/>
        <v>234890.58000000007</v>
      </c>
      <c r="R241" s="84">
        <f t="shared" si="23"/>
        <v>886.30959891230452</v>
      </c>
    </row>
    <row r="242" spans="1:18">
      <c r="A242" s="82">
        <v>6</v>
      </c>
      <c r="B242" s="81" t="s">
        <v>356</v>
      </c>
      <c r="C242" s="81" t="s">
        <v>322</v>
      </c>
      <c r="D242" s="81" t="s">
        <v>401</v>
      </c>
      <c r="E242" s="81" t="s">
        <v>323</v>
      </c>
      <c r="F242" s="81" t="s">
        <v>483</v>
      </c>
      <c r="G242" s="81" t="s">
        <v>1474</v>
      </c>
      <c r="H242" s="86">
        <v>7498</v>
      </c>
      <c r="I242" s="82">
        <v>5</v>
      </c>
      <c r="J242" s="164">
        <f>อุดรธานี!F70</f>
        <v>639212.03</v>
      </c>
      <c r="K242" s="170">
        <f>อุดรธานี!AQ70</f>
        <v>668386.33000000007</v>
      </c>
      <c r="L242" s="87">
        <f>อุดรธานี!AR70</f>
        <v>3150386.69</v>
      </c>
      <c r="M242" s="87">
        <f>อุดรธานี!AS70</f>
        <v>3200686.1300000004</v>
      </c>
      <c r="N242" s="81"/>
      <c r="O242" s="81"/>
      <c r="P242" s="81"/>
      <c r="Q242" s="162">
        <f t="shared" si="22"/>
        <v>-50299.44000000041</v>
      </c>
      <c r="R242" s="84">
        <f t="shared" si="23"/>
        <v>420.16360229394502</v>
      </c>
    </row>
    <row r="243" spans="1:18">
      <c r="A243" s="82">
        <v>7</v>
      </c>
      <c r="B243" s="81" t="s">
        <v>356</v>
      </c>
      <c r="C243" s="81" t="s">
        <v>322</v>
      </c>
      <c r="D243" s="81" t="s">
        <v>401</v>
      </c>
      <c r="E243" s="81" t="s">
        <v>323</v>
      </c>
      <c r="F243" s="81" t="s">
        <v>483</v>
      </c>
      <c r="G243" s="81" t="s">
        <v>1475</v>
      </c>
      <c r="H243" s="86">
        <v>5826</v>
      </c>
      <c r="I243" s="82">
        <v>4</v>
      </c>
      <c r="J243" s="164">
        <f>อุดรธานี!F71</f>
        <v>381503.43</v>
      </c>
      <c r="K243" s="170">
        <f>อุดรธานี!AQ71</f>
        <v>1019343.6299999999</v>
      </c>
      <c r="L243" s="87">
        <f>อุดรธานี!AR71</f>
        <v>4831159.16</v>
      </c>
      <c r="M243" s="87">
        <f>อุดรธานี!AS71</f>
        <v>3625894.62</v>
      </c>
      <c r="N243" s="81"/>
      <c r="O243" s="81"/>
      <c r="P243" s="81"/>
      <c r="Q243" s="162">
        <f t="shared" si="22"/>
        <v>1205264.54</v>
      </c>
      <c r="R243" s="84">
        <f t="shared" si="23"/>
        <v>829.24118777892215</v>
      </c>
    </row>
    <row r="244" spans="1:18">
      <c r="A244" s="82">
        <v>8</v>
      </c>
      <c r="B244" s="81" t="s">
        <v>356</v>
      </c>
      <c r="C244" s="81" t="s">
        <v>322</v>
      </c>
      <c r="D244" s="81" t="s">
        <v>401</v>
      </c>
      <c r="E244" s="81" t="s">
        <v>323</v>
      </c>
      <c r="F244" s="81" t="s">
        <v>483</v>
      </c>
      <c r="G244" s="81" t="s">
        <v>1476</v>
      </c>
      <c r="H244" s="86">
        <v>1932</v>
      </c>
      <c r="I244" s="82">
        <v>2</v>
      </c>
      <c r="J244" s="164">
        <f>อุดรธานี!F72</f>
        <v>270597.95</v>
      </c>
      <c r="K244" s="170">
        <f>อุดรธานี!AQ72</f>
        <v>367147.6</v>
      </c>
      <c r="L244" s="87">
        <f>อุดรธานี!AR72</f>
        <v>1871875.45</v>
      </c>
      <c r="M244" s="87">
        <f>อุดรธานี!AS72</f>
        <v>2044481.7799999998</v>
      </c>
      <c r="N244" s="81"/>
      <c r="O244" s="81"/>
      <c r="P244" s="81"/>
      <c r="Q244" s="162">
        <f t="shared" si="22"/>
        <v>-172606.32999999984</v>
      </c>
      <c r="R244" s="84">
        <f t="shared" si="23"/>
        <v>968.879632505176</v>
      </c>
    </row>
    <row r="245" spans="1:18">
      <c r="A245" s="82">
        <v>9</v>
      </c>
      <c r="B245" s="81" t="s">
        <v>356</v>
      </c>
      <c r="C245" s="81" t="s">
        <v>322</v>
      </c>
      <c r="D245" s="81" t="s">
        <v>401</v>
      </c>
      <c r="E245" s="81" t="s">
        <v>323</v>
      </c>
      <c r="F245" s="81" t="s">
        <v>483</v>
      </c>
      <c r="G245" s="81" t="s">
        <v>1477</v>
      </c>
      <c r="H245" s="86">
        <v>3533</v>
      </c>
      <c r="I245" s="82">
        <v>3</v>
      </c>
      <c r="J245" s="164">
        <f>อุดรธานี!F73</f>
        <v>765479.6</v>
      </c>
      <c r="K245" s="170">
        <f>อุดรธานี!AQ73</f>
        <v>734261.26</v>
      </c>
      <c r="L245" s="87">
        <f>อุดรธานี!AR73</f>
        <v>3058056.99</v>
      </c>
      <c r="M245" s="87">
        <f>อุดรธานี!AS73</f>
        <v>2968324.21</v>
      </c>
      <c r="N245" s="81"/>
      <c r="O245" s="81"/>
      <c r="P245" s="81"/>
      <c r="Q245" s="162">
        <f t="shared" si="22"/>
        <v>89732.780000000261</v>
      </c>
      <c r="R245" s="84">
        <f t="shared" si="23"/>
        <v>865.56948485706209</v>
      </c>
    </row>
    <row r="246" spans="1:18">
      <c r="A246" s="82">
        <v>10</v>
      </c>
      <c r="B246" s="81" t="s">
        <v>356</v>
      </c>
      <c r="C246" s="81" t="s">
        <v>322</v>
      </c>
      <c r="D246" s="81" t="s">
        <v>401</v>
      </c>
      <c r="E246" s="81" t="s">
        <v>323</v>
      </c>
      <c r="F246" s="81" t="s">
        <v>483</v>
      </c>
      <c r="G246" s="81" t="s">
        <v>1478</v>
      </c>
      <c r="H246" s="86">
        <v>4453</v>
      </c>
      <c r="I246" s="82">
        <v>3</v>
      </c>
      <c r="J246" s="164">
        <f>อุดรธานี!F74</f>
        <v>585642.34</v>
      </c>
      <c r="K246" s="170">
        <f>อุดรธานี!AQ74</f>
        <v>810853.42999999993</v>
      </c>
      <c r="L246" s="87">
        <f>อุดรธานี!AR74</f>
        <v>2674993</v>
      </c>
      <c r="M246" s="87">
        <f>อุดรธานี!AS74</f>
        <v>2497893.9299999997</v>
      </c>
      <c r="N246" s="81"/>
      <c r="O246" s="81"/>
      <c r="P246" s="81"/>
      <c r="Q246" s="162">
        <f t="shared" si="22"/>
        <v>177099.0700000003</v>
      </c>
      <c r="R246" s="84">
        <f t="shared" si="23"/>
        <v>600.71704468897371</v>
      </c>
    </row>
    <row r="247" spans="1:18">
      <c r="A247" s="82">
        <v>11</v>
      </c>
      <c r="B247" s="81" t="s">
        <v>356</v>
      </c>
      <c r="C247" s="81" t="s">
        <v>322</v>
      </c>
      <c r="D247" s="81" t="s">
        <v>401</v>
      </c>
      <c r="E247" s="81" t="s">
        <v>323</v>
      </c>
      <c r="F247" s="81" t="s">
        <v>483</v>
      </c>
      <c r="G247" s="81" t="s">
        <v>1479</v>
      </c>
      <c r="H247" s="86">
        <v>3123</v>
      </c>
      <c r="I247" s="82">
        <v>3</v>
      </c>
      <c r="J247" s="164">
        <f>อุดรธานี!F75</f>
        <v>124880.07</v>
      </c>
      <c r="K247" s="170">
        <f>อุดรธานี!AQ75</f>
        <v>117795.55000000002</v>
      </c>
      <c r="L247" s="87">
        <f>อุดรธานี!AR75</f>
        <v>2138234.0499999998</v>
      </c>
      <c r="M247" s="87">
        <f>อุดรธานี!AS75</f>
        <v>2140379.13</v>
      </c>
      <c r="N247" s="81"/>
      <c r="O247" s="81"/>
      <c r="P247" s="81"/>
      <c r="Q247" s="162">
        <f t="shared" si="22"/>
        <v>-2145.0800000000745</v>
      </c>
      <c r="R247" s="84">
        <f t="shared" si="23"/>
        <v>684.67308677553626</v>
      </c>
    </row>
    <row r="248" spans="1:18">
      <c r="A248" s="82">
        <v>12</v>
      </c>
      <c r="B248" s="81" t="s">
        <v>356</v>
      </c>
      <c r="C248" s="81" t="s">
        <v>322</v>
      </c>
      <c r="D248" s="81" t="s">
        <v>401</v>
      </c>
      <c r="E248" s="81" t="s">
        <v>323</v>
      </c>
      <c r="F248" s="81" t="s">
        <v>483</v>
      </c>
      <c r="G248" s="81" t="s">
        <v>1480</v>
      </c>
      <c r="H248" s="86">
        <v>4434</v>
      </c>
      <c r="I248" s="82">
        <v>3</v>
      </c>
      <c r="J248" s="164">
        <f>อุดรธานี!F76</f>
        <v>374995.95</v>
      </c>
      <c r="K248" s="170">
        <f>อุดรธานี!AQ76</f>
        <v>772656.53</v>
      </c>
      <c r="L248" s="87">
        <f>อุดรธานี!AR76</f>
        <v>3341339.8</v>
      </c>
      <c r="M248" s="87">
        <f>อุดรธานี!AS76</f>
        <v>2852352.7600000002</v>
      </c>
      <c r="N248" s="81"/>
      <c r="O248" s="81"/>
      <c r="P248" s="81"/>
      <c r="Q248" s="162">
        <f t="shared" si="22"/>
        <v>488987.03999999957</v>
      </c>
      <c r="R248" s="84">
        <f t="shared" si="23"/>
        <v>753.572350022553</v>
      </c>
    </row>
    <row r="249" spans="1:18">
      <c r="A249" s="82">
        <v>13</v>
      </c>
      <c r="B249" s="81" t="s">
        <v>356</v>
      </c>
      <c r="C249" s="81" t="s">
        <v>322</v>
      </c>
      <c r="D249" s="81" t="s">
        <v>401</v>
      </c>
      <c r="E249" s="81" t="s">
        <v>323</v>
      </c>
      <c r="F249" s="81" t="s">
        <v>483</v>
      </c>
      <c r="G249" s="81" t="s">
        <v>1481</v>
      </c>
      <c r="H249" s="86">
        <v>2518</v>
      </c>
      <c r="I249" s="82">
        <v>2</v>
      </c>
      <c r="J249" s="164">
        <f>อุดรธานี!F77</f>
        <v>266296.11</v>
      </c>
      <c r="K249" s="170">
        <f>อุดรธานี!AQ77</f>
        <v>237625.90999999997</v>
      </c>
      <c r="L249" s="87">
        <f>อุดรธานี!AR77</f>
        <v>2403555.7999999998</v>
      </c>
      <c r="M249" s="87">
        <f>อุดรธานี!AS77</f>
        <v>2523421.3199999998</v>
      </c>
      <c r="N249" s="81"/>
      <c r="O249" s="81"/>
      <c r="P249" s="81"/>
      <c r="Q249" s="162">
        <f t="shared" si="22"/>
        <v>-119865.52000000002</v>
      </c>
      <c r="R249" s="84">
        <f t="shared" si="23"/>
        <v>954.54956314535343</v>
      </c>
    </row>
    <row r="250" spans="1:18">
      <c r="A250" s="82">
        <v>14</v>
      </c>
      <c r="B250" s="81" t="s">
        <v>356</v>
      </c>
      <c r="C250" s="81" t="s">
        <v>322</v>
      </c>
      <c r="D250" s="81" t="s">
        <v>401</v>
      </c>
      <c r="E250" s="81" t="s">
        <v>323</v>
      </c>
      <c r="F250" s="81" t="s">
        <v>483</v>
      </c>
      <c r="G250" s="119" t="s">
        <v>1482</v>
      </c>
      <c r="H250" s="86">
        <v>4354</v>
      </c>
      <c r="I250" s="82">
        <v>3</v>
      </c>
      <c r="J250" s="164">
        <f>อุดรธานี!F78</f>
        <v>285436.84000000003</v>
      </c>
      <c r="K250" s="170">
        <f>อุดรธานี!AQ78</f>
        <v>235126.61000000004</v>
      </c>
      <c r="L250" s="87">
        <f>อุดรธานี!AR78</f>
        <v>2467074.7200000002</v>
      </c>
      <c r="M250" s="87">
        <f>อุดรธานี!AS78</f>
        <v>2286447.0699999998</v>
      </c>
      <c r="N250" s="81"/>
      <c r="O250" s="81"/>
      <c r="P250" s="81"/>
      <c r="Q250" s="162">
        <f t="shared" si="22"/>
        <v>180627.65000000037</v>
      </c>
      <c r="R250" s="84">
        <f t="shared" si="23"/>
        <v>566.62258153422147</v>
      </c>
    </row>
    <row r="251" spans="1:18">
      <c r="A251" s="82">
        <v>15</v>
      </c>
      <c r="B251" s="81" t="s">
        <v>356</v>
      </c>
      <c r="C251" s="81" t="s">
        <v>322</v>
      </c>
      <c r="D251" s="81" t="s">
        <v>401</v>
      </c>
      <c r="E251" s="81" t="s">
        <v>323</v>
      </c>
      <c r="F251" s="81" t="s">
        <v>483</v>
      </c>
      <c r="G251" s="81" t="s">
        <v>1483</v>
      </c>
      <c r="H251" s="86">
        <v>2453</v>
      </c>
      <c r="I251" s="82">
        <v>2</v>
      </c>
      <c r="J251" s="164">
        <f>อุดรธานี!F79</f>
        <v>231592.14</v>
      </c>
      <c r="K251" s="170">
        <f>อุดรธานี!AQ79</f>
        <v>724602.41</v>
      </c>
      <c r="L251" s="87">
        <f>อุดรธานี!AR79</f>
        <v>3217404.19</v>
      </c>
      <c r="M251" s="87">
        <f>อุดรธานี!AS79</f>
        <v>2481569.96</v>
      </c>
      <c r="N251" s="81"/>
      <c r="O251" s="81"/>
      <c r="P251" s="81"/>
      <c r="Q251" s="162">
        <f t="shared" si="22"/>
        <v>735834.23</v>
      </c>
      <c r="R251" s="84">
        <f t="shared" si="23"/>
        <v>1311.6201345291479</v>
      </c>
    </row>
    <row r="252" spans="1:18">
      <c r="A252" s="82">
        <v>16</v>
      </c>
      <c r="B252" s="81" t="s">
        <v>356</v>
      </c>
      <c r="C252" s="81" t="s">
        <v>322</v>
      </c>
      <c r="D252" s="81" t="s">
        <v>401</v>
      </c>
      <c r="E252" s="81" t="s">
        <v>323</v>
      </c>
      <c r="F252" s="81" t="s">
        <v>483</v>
      </c>
      <c r="G252" s="119" t="s">
        <v>1484</v>
      </c>
      <c r="H252" s="86">
        <v>5408</v>
      </c>
      <c r="I252" s="82">
        <v>4</v>
      </c>
      <c r="J252" s="164">
        <f>อุดรธานี!F80</f>
        <v>475092.49</v>
      </c>
      <c r="K252" s="170">
        <f>อุดรธานี!AQ80</f>
        <v>673669.65</v>
      </c>
      <c r="L252" s="87">
        <f>อุดรธานี!AR80</f>
        <v>3453142.3200000003</v>
      </c>
      <c r="M252" s="87">
        <f>อุดรธานี!AS80</f>
        <v>3134622.8400000003</v>
      </c>
      <c r="N252" s="81"/>
      <c r="O252" s="81"/>
      <c r="P252" s="81"/>
      <c r="Q252" s="162">
        <f t="shared" si="22"/>
        <v>318519.48</v>
      </c>
      <c r="R252" s="84">
        <f t="shared" si="23"/>
        <v>638.52483727810659</v>
      </c>
    </row>
    <row r="253" spans="1:18" s="131" customFormat="1">
      <c r="A253" s="97">
        <v>17</v>
      </c>
      <c r="B253" s="95" t="s">
        <v>356</v>
      </c>
      <c r="C253" s="95" t="s">
        <v>322</v>
      </c>
      <c r="D253" s="95" t="s">
        <v>401</v>
      </c>
      <c r="E253" s="95" t="s">
        <v>323</v>
      </c>
      <c r="F253" s="95" t="s">
        <v>483</v>
      </c>
      <c r="G253" s="95" t="s">
        <v>1485</v>
      </c>
      <c r="H253" s="96">
        <v>5671</v>
      </c>
      <c r="I253" s="97">
        <v>4</v>
      </c>
      <c r="J253" s="87">
        <f>อุดรธานี!F81</f>
        <v>816054.31</v>
      </c>
      <c r="K253" s="175">
        <f>อุดรธานี!AQ81</f>
        <v>1415083.7000000002</v>
      </c>
      <c r="L253" s="87">
        <f>อุดรธานี!AR81</f>
        <v>3901705.78</v>
      </c>
      <c r="M253" s="87">
        <f>อุดรธานี!AS81</f>
        <v>3239610.06</v>
      </c>
      <c r="N253" s="95"/>
      <c r="O253" s="95"/>
      <c r="P253" s="95"/>
      <c r="Q253" s="162">
        <f t="shared" si="22"/>
        <v>662095.71999999974</v>
      </c>
      <c r="R253" s="84">
        <f t="shared" si="23"/>
        <v>688.01018867924529</v>
      </c>
    </row>
    <row r="254" spans="1:18">
      <c r="A254" s="82">
        <v>18</v>
      </c>
      <c r="B254" s="81" t="s">
        <v>356</v>
      </c>
      <c r="C254" s="81" t="s">
        <v>322</v>
      </c>
      <c r="D254" s="81" t="s">
        <v>401</v>
      </c>
      <c r="E254" s="81" t="s">
        <v>323</v>
      </c>
      <c r="F254" s="81" t="s">
        <v>483</v>
      </c>
      <c r="G254" s="81" t="s">
        <v>1486</v>
      </c>
      <c r="H254" s="86">
        <v>2878</v>
      </c>
      <c r="I254" s="82">
        <v>2</v>
      </c>
      <c r="J254" s="164">
        <f>อุดรธานี!F82</f>
        <v>793166.91</v>
      </c>
      <c r="K254" s="170">
        <f>อุดรธานี!AQ82</f>
        <v>948009.89</v>
      </c>
      <c r="L254" s="87">
        <f>อุดรธานี!AR82</f>
        <v>2921156.55</v>
      </c>
      <c r="M254" s="87">
        <f>อุดรธานี!AS82</f>
        <v>2585990.9499999997</v>
      </c>
      <c r="N254" s="81"/>
      <c r="O254" s="81"/>
      <c r="P254" s="81"/>
      <c r="Q254" s="162">
        <f t="shared" si="22"/>
        <v>335165.60000000009</v>
      </c>
      <c r="R254" s="84">
        <f t="shared" si="23"/>
        <v>1014.9953266157053</v>
      </c>
    </row>
    <row r="255" spans="1:18" s="22" customFormat="1">
      <c r="A255" s="150">
        <v>4</v>
      </c>
      <c r="B255" s="151" t="s">
        <v>356</v>
      </c>
      <c r="C255" s="151"/>
      <c r="D255" s="151"/>
      <c r="E255" s="151" t="s">
        <v>379</v>
      </c>
      <c r="F255" s="151"/>
      <c r="G255" s="151" t="s">
        <v>615</v>
      </c>
      <c r="H255" s="153">
        <f>SUM(H237:H253)</f>
        <v>72296</v>
      </c>
      <c r="I255" s="150"/>
      <c r="J255" s="153">
        <f>SUM(J237:J253)</f>
        <v>8545195.5500000007</v>
      </c>
      <c r="K255" s="171">
        <f>SUM(K237:K253)</f>
        <v>11848922.48</v>
      </c>
      <c r="L255" s="153">
        <f t="shared" ref="L255:M255" si="27">SUM(L237:L253)</f>
        <v>51400261.460000001</v>
      </c>
      <c r="M255" s="153">
        <f t="shared" si="27"/>
        <v>46407193.710000008</v>
      </c>
      <c r="N255" s="151">
        <v>17</v>
      </c>
      <c r="O255" s="151">
        <v>17</v>
      </c>
      <c r="P255" s="151">
        <f>N255-O255</f>
        <v>0</v>
      </c>
      <c r="Q255" s="163">
        <f t="shared" si="22"/>
        <v>4993067.7499999925</v>
      </c>
      <c r="R255" s="161">
        <f>L255/H255</f>
        <v>710.96964507026667</v>
      </c>
    </row>
    <row r="256" spans="1:18">
      <c r="A256" s="82">
        <v>1</v>
      </c>
      <c r="B256" s="81" t="s">
        <v>356</v>
      </c>
      <c r="C256" s="81" t="s">
        <v>324</v>
      </c>
      <c r="D256" s="81" t="s">
        <v>415</v>
      </c>
      <c r="E256" s="81" t="s">
        <v>325</v>
      </c>
      <c r="F256" s="81" t="s">
        <v>513</v>
      </c>
      <c r="G256" s="81" t="s">
        <v>616</v>
      </c>
      <c r="H256" s="86"/>
      <c r="I256" s="82"/>
      <c r="J256" s="164"/>
      <c r="K256" s="170"/>
      <c r="L256" s="87"/>
      <c r="M256" s="87"/>
      <c r="N256" s="81"/>
      <c r="O256" s="81"/>
      <c r="P256" s="81"/>
    </row>
    <row r="257" spans="1:18">
      <c r="A257" s="82">
        <v>2</v>
      </c>
      <c r="B257" s="81" t="s">
        <v>356</v>
      </c>
      <c r="C257" s="81" t="s">
        <v>324</v>
      </c>
      <c r="D257" s="81" t="s">
        <v>415</v>
      </c>
      <c r="E257" s="81" t="s">
        <v>325</v>
      </c>
      <c r="F257" s="81" t="s">
        <v>483</v>
      </c>
      <c r="G257" s="81" t="s">
        <v>166</v>
      </c>
      <c r="H257" s="86">
        <v>3706</v>
      </c>
      <c r="I257" s="82">
        <v>3</v>
      </c>
      <c r="J257" s="164">
        <f>อุดรธานี!F83</f>
        <v>91718.97</v>
      </c>
      <c r="K257" s="170">
        <f>อุดรธานี!AQ83</f>
        <v>64760.489999999991</v>
      </c>
      <c r="L257" s="87">
        <f>อุดรธานี!AR83</f>
        <v>2381137.2000000002</v>
      </c>
      <c r="M257" s="87">
        <f>อุดรธานี!AS83</f>
        <v>2591295.77</v>
      </c>
      <c r="N257" s="81"/>
      <c r="O257" s="81"/>
      <c r="P257" s="81"/>
      <c r="Q257" s="162">
        <f t="shared" si="22"/>
        <v>-210158.56999999983</v>
      </c>
      <c r="R257" s="84">
        <f t="shared" si="23"/>
        <v>642.50868861305992</v>
      </c>
    </row>
    <row r="258" spans="1:18">
      <c r="A258" s="82">
        <v>3</v>
      </c>
      <c r="B258" s="81" t="s">
        <v>356</v>
      </c>
      <c r="C258" s="81" t="s">
        <v>324</v>
      </c>
      <c r="D258" s="81" t="s">
        <v>415</v>
      </c>
      <c r="E258" s="81" t="s">
        <v>325</v>
      </c>
      <c r="F258" s="81" t="s">
        <v>483</v>
      </c>
      <c r="G258" s="81" t="s">
        <v>167</v>
      </c>
      <c r="H258" s="86">
        <v>5162</v>
      </c>
      <c r="I258" s="82">
        <v>4</v>
      </c>
      <c r="J258" s="164">
        <f>อุดรธานี!F84</f>
        <v>97052.23</v>
      </c>
      <c r="K258" s="170">
        <f>อุดรธานี!AQ84</f>
        <v>-165814.72000000003</v>
      </c>
      <c r="L258" s="87">
        <f>อุดรธานี!AR84</f>
        <v>3185157.6</v>
      </c>
      <c r="M258" s="87">
        <f>อุดรธานี!AS84</f>
        <v>3691334.1500000004</v>
      </c>
      <c r="N258" s="81"/>
      <c r="O258" s="81"/>
      <c r="P258" s="81"/>
      <c r="Q258" s="162">
        <f t="shared" si="22"/>
        <v>-506176.55000000028</v>
      </c>
      <c r="R258" s="84">
        <f t="shared" si="23"/>
        <v>617.03944207671452</v>
      </c>
    </row>
    <row r="259" spans="1:18">
      <c r="A259" s="82">
        <v>4</v>
      </c>
      <c r="B259" s="81" t="s">
        <v>356</v>
      </c>
      <c r="C259" s="81" t="s">
        <v>324</v>
      </c>
      <c r="D259" s="81" t="s">
        <v>415</v>
      </c>
      <c r="E259" s="81" t="s">
        <v>325</v>
      </c>
      <c r="F259" s="81" t="s">
        <v>483</v>
      </c>
      <c r="G259" s="81" t="s">
        <v>168</v>
      </c>
      <c r="H259" s="86">
        <v>3052</v>
      </c>
      <c r="I259" s="82">
        <v>3</v>
      </c>
      <c r="J259" s="164">
        <f>อุดรธานี!F85</f>
        <v>694088.38</v>
      </c>
      <c r="K259" s="170">
        <f>อุดรธานี!AQ85</f>
        <v>752997.38</v>
      </c>
      <c r="L259" s="87">
        <f>อุดรธานี!AR85</f>
        <v>2429322.75</v>
      </c>
      <c r="M259" s="87">
        <f>อุดรธานี!AS85</f>
        <v>2135808.62</v>
      </c>
      <c r="N259" s="81"/>
      <c r="O259" s="81"/>
      <c r="P259" s="81"/>
      <c r="Q259" s="162">
        <f t="shared" si="22"/>
        <v>293514.12999999989</v>
      </c>
      <c r="R259" s="84">
        <f t="shared" si="23"/>
        <v>795.97730996068151</v>
      </c>
    </row>
    <row r="260" spans="1:18">
      <c r="A260" s="82">
        <v>5</v>
      </c>
      <c r="B260" s="81" t="s">
        <v>356</v>
      </c>
      <c r="C260" s="81" t="s">
        <v>324</v>
      </c>
      <c r="D260" s="81" t="s">
        <v>415</v>
      </c>
      <c r="E260" s="81" t="s">
        <v>325</v>
      </c>
      <c r="F260" s="81" t="s">
        <v>483</v>
      </c>
      <c r="G260" s="81" t="s">
        <v>169</v>
      </c>
      <c r="H260" s="86">
        <v>6259</v>
      </c>
      <c r="I260" s="82">
        <v>5</v>
      </c>
      <c r="J260" s="164">
        <f>อุดรธานี!F86</f>
        <v>129999.56</v>
      </c>
      <c r="K260" s="170">
        <f>อุดรธานี!AQ86</f>
        <v>44055.989999999991</v>
      </c>
      <c r="L260" s="87">
        <f>อุดรธานี!AR86</f>
        <v>3379020.1799999997</v>
      </c>
      <c r="M260" s="87">
        <f>อุดรธานี!AS86</f>
        <v>3202575.0700000003</v>
      </c>
      <c r="N260" s="81"/>
      <c r="O260" s="81"/>
      <c r="P260" s="81"/>
      <c r="Q260" s="162">
        <f t="shared" si="22"/>
        <v>176445.1099999994</v>
      </c>
      <c r="R260" s="84">
        <f t="shared" si="23"/>
        <v>539.86582201629653</v>
      </c>
    </row>
    <row r="261" spans="1:18">
      <c r="A261" s="82">
        <v>6</v>
      </c>
      <c r="B261" s="81" t="s">
        <v>356</v>
      </c>
      <c r="C261" s="81" t="s">
        <v>324</v>
      </c>
      <c r="D261" s="81" t="s">
        <v>415</v>
      </c>
      <c r="E261" s="81" t="s">
        <v>325</v>
      </c>
      <c r="F261" s="81" t="s">
        <v>483</v>
      </c>
      <c r="G261" s="81" t="s">
        <v>170</v>
      </c>
      <c r="H261" s="86">
        <v>3341</v>
      </c>
      <c r="I261" s="82">
        <v>3</v>
      </c>
      <c r="J261" s="164">
        <f>อุดรธานี!F87</f>
        <v>531866.78</v>
      </c>
      <c r="K261" s="170">
        <f>อุดรธานี!AQ87</f>
        <v>443907.27</v>
      </c>
      <c r="L261" s="87">
        <f>อุดรธานี!AR87</f>
        <v>1968443.26</v>
      </c>
      <c r="M261" s="87">
        <f>อุดรธานี!AS87</f>
        <v>1970340.95</v>
      </c>
      <c r="N261" s="81"/>
      <c r="O261" s="81"/>
      <c r="P261" s="81"/>
      <c r="Q261" s="162">
        <f t="shared" si="22"/>
        <v>-1897.6899999999441</v>
      </c>
      <c r="R261" s="84">
        <f t="shared" si="23"/>
        <v>589.17786890152649</v>
      </c>
    </row>
    <row r="262" spans="1:18">
      <c r="A262" s="82">
        <v>7</v>
      </c>
      <c r="B262" s="81" t="s">
        <v>356</v>
      </c>
      <c r="C262" s="81" t="s">
        <v>324</v>
      </c>
      <c r="D262" s="81" t="s">
        <v>415</v>
      </c>
      <c r="E262" s="81" t="s">
        <v>325</v>
      </c>
      <c r="F262" s="81" t="s">
        <v>483</v>
      </c>
      <c r="G262" s="81" t="s">
        <v>1685</v>
      </c>
      <c r="H262" s="86">
        <v>2336</v>
      </c>
      <c r="I262" s="82">
        <v>2</v>
      </c>
      <c r="J262" s="164">
        <f>อุดรธานี!F88</f>
        <v>291062.59999999998</v>
      </c>
      <c r="K262" s="170">
        <f>อุดรธานี!AQ88</f>
        <v>329270.52</v>
      </c>
      <c r="L262" s="87">
        <f>อุดรธานี!AR88</f>
        <v>1504599.38</v>
      </c>
      <c r="M262" s="87">
        <f>อุดรธานี!AS88</f>
        <v>1426701.1500000001</v>
      </c>
      <c r="N262" s="81"/>
      <c r="O262" s="81"/>
      <c r="P262" s="81"/>
      <c r="Q262" s="162">
        <f t="shared" si="22"/>
        <v>77898.229999999749</v>
      </c>
      <c r="R262" s="84">
        <f t="shared" si="23"/>
        <v>644.09220034246573</v>
      </c>
    </row>
    <row r="263" spans="1:18">
      <c r="A263" s="82">
        <v>8</v>
      </c>
      <c r="B263" s="81" t="s">
        <v>356</v>
      </c>
      <c r="C263" s="81" t="s">
        <v>324</v>
      </c>
      <c r="D263" s="81" t="s">
        <v>415</v>
      </c>
      <c r="E263" s="81" t="s">
        <v>325</v>
      </c>
      <c r="F263" s="81" t="s">
        <v>483</v>
      </c>
      <c r="G263" s="81" t="s">
        <v>1684</v>
      </c>
      <c r="H263" s="86">
        <v>2778</v>
      </c>
      <c r="I263" s="82">
        <v>2</v>
      </c>
      <c r="J263" s="164">
        <f>อุดรธานี!F89</f>
        <v>383040.35</v>
      </c>
      <c r="K263" s="170">
        <f>อุดรธานี!AQ89</f>
        <v>381909.73</v>
      </c>
      <c r="L263" s="87">
        <f>อุดรธานี!AR89</f>
        <v>2518535.06</v>
      </c>
      <c r="M263" s="87">
        <f>อุดรธานี!AS89</f>
        <v>2620416.5499999998</v>
      </c>
      <c r="N263" s="81"/>
      <c r="O263" s="81"/>
      <c r="P263" s="81"/>
      <c r="Q263" s="162">
        <f t="shared" ref="Q263:Q326" si="28">L263-M263</f>
        <v>-101881.48999999976</v>
      </c>
      <c r="R263" s="84">
        <f t="shared" ref="R263:R326" si="29">L263/H263</f>
        <v>906.60009359251262</v>
      </c>
    </row>
    <row r="264" spans="1:18">
      <c r="A264" s="82">
        <v>9</v>
      </c>
      <c r="B264" s="81" t="s">
        <v>356</v>
      </c>
      <c r="C264" s="81" t="s">
        <v>324</v>
      </c>
      <c r="D264" s="81" t="s">
        <v>415</v>
      </c>
      <c r="E264" s="81" t="s">
        <v>325</v>
      </c>
      <c r="F264" s="81" t="s">
        <v>483</v>
      </c>
      <c r="G264" s="81" t="s">
        <v>1683</v>
      </c>
      <c r="H264" s="86">
        <v>1705</v>
      </c>
      <c r="I264" s="82">
        <v>2</v>
      </c>
      <c r="J264" s="164">
        <f>อุดรธานี!F90</f>
        <v>547040.44999999995</v>
      </c>
      <c r="K264" s="170">
        <f>อุดรธานี!AQ90</f>
        <v>340298.8899999999</v>
      </c>
      <c r="L264" s="87">
        <f>อุดรธานี!AR90</f>
        <v>1107218.3799999999</v>
      </c>
      <c r="M264" s="87">
        <f>อุดรธานี!AS90</f>
        <v>719885.77999999991</v>
      </c>
      <c r="N264" s="81"/>
      <c r="O264" s="81"/>
      <c r="P264" s="81"/>
      <c r="Q264" s="162">
        <f t="shared" si="28"/>
        <v>387332.6</v>
      </c>
      <c r="R264" s="84">
        <f t="shared" si="29"/>
        <v>649.39494428152489</v>
      </c>
    </row>
    <row r="265" spans="1:18">
      <c r="A265" s="82">
        <v>10</v>
      </c>
      <c r="B265" s="81" t="s">
        <v>356</v>
      </c>
      <c r="C265" s="81" t="s">
        <v>324</v>
      </c>
      <c r="D265" s="81" t="s">
        <v>415</v>
      </c>
      <c r="E265" s="81" t="s">
        <v>325</v>
      </c>
      <c r="F265" s="81" t="s">
        <v>483</v>
      </c>
      <c r="G265" s="81" t="s">
        <v>295</v>
      </c>
      <c r="H265" s="86">
        <v>2505</v>
      </c>
      <c r="I265" s="82">
        <v>2</v>
      </c>
      <c r="J265" s="164">
        <f>อุดรธานี!F91</f>
        <v>590305.53</v>
      </c>
      <c r="K265" s="248">
        <f>อุดรธานี!AQ91</f>
        <v>496015.92000000004</v>
      </c>
      <c r="L265" s="249">
        <f>อุดรธานี!AR91</f>
        <v>1512604</v>
      </c>
      <c r="M265" s="249">
        <f>อุดรธานี!AS91</f>
        <v>1896775.1799999997</v>
      </c>
      <c r="N265" s="81"/>
      <c r="O265" s="81"/>
      <c r="P265" s="81"/>
      <c r="Q265" s="162">
        <f t="shared" si="28"/>
        <v>-384171.1799999997</v>
      </c>
      <c r="R265" s="84">
        <f t="shared" si="29"/>
        <v>603.83393213572856</v>
      </c>
    </row>
    <row r="266" spans="1:18" s="22" customFormat="1">
      <c r="A266" s="150">
        <v>5</v>
      </c>
      <c r="B266" s="151" t="s">
        <v>356</v>
      </c>
      <c r="C266" s="151"/>
      <c r="D266" s="151"/>
      <c r="E266" s="151" t="s">
        <v>379</v>
      </c>
      <c r="F266" s="151"/>
      <c r="G266" s="151" t="s">
        <v>617</v>
      </c>
      <c r="H266" s="153">
        <f>SUM(H248:H264)</f>
        <v>128351</v>
      </c>
      <c r="I266" s="150"/>
      <c r="J266" s="153">
        <f>SUM(J248:J264)</f>
        <v>14553699.620000001</v>
      </c>
      <c r="K266" s="171">
        <f>SUM(K256:K265)</f>
        <v>2687401.4699999997</v>
      </c>
      <c r="L266" s="153">
        <f t="shared" ref="L266:M266" si="30">SUM(L256:L265)</f>
        <v>19986037.809999999</v>
      </c>
      <c r="M266" s="153">
        <f t="shared" si="30"/>
        <v>20255133.219999999</v>
      </c>
      <c r="N266" s="151">
        <v>9</v>
      </c>
      <c r="O266" s="151">
        <v>8</v>
      </c>
      <c r="P266" s="151">
        <f>N266-O266</f>
        <v>1</v>
      </c>
      <c r="Q266" s="163">
        <f t="shared" si="28"/>
        <v>-269095.41000000015</v>
      </c>
      <c r="R266" s="161">
        <f>L266/H266</f>
        <v>155.71392361571003</v>
      </c>
    </row>
    <row r="267" spans="1:18">
      <c r="A267" s="82">
        <v>1</v>
      </c>
      <c r="B267" s="81" t="s">
        <v>356</v>
      </c>
      <c r="C267" s="81" t="s">
        <v>618</v>
      </c>
      <c r="D267" s="81" t="s">
        <v>422</v>
      </c>
      <c r="E267" s="81" t="s">
        <v>337</v>
      </c>
      <c r="F267" s="81" t="s">
        <v>513</v>
      </c>
      <c r="G267" s="81" t="s">
        <v>619</v>
      </c>
      <c r="H267" s="86"/>
      <c r="I267" s="82"/>
      <c r="J267" s="164"/>
      <c r="K267" s="170"/>
      <c r="L267" s="87"/>
      <c r="M267" s="87"/>
      <c r="N267" s="81"/>
      <c r="O267" s="81"/>
      <c r="P267" s="81"/>
    </row>
    <row r="268" spans="1:18">
      <c r="A268" s="82">
        <v>2</v>
      </c>
      <c r="B268" s="81" t="s">
        <v>356</v>
      </c>
      <c r="C268" s="81" t="s">
        <v>618</v>
      </c>
      <c r="D268" s="81" t="s">
        <v>422</v>
      </c>
      <c r="E268" s="81" t="s">
        <v>337</v>
      </c>
      <c r="F268" s="81" t="s">
        <v>483</v>
      </c>
      <c r="G268" s="81" t="s">
        <v>1487</v>
      </c>
      <c r="H268" s="86">
        <v>3553</v>
      </c>
      <c r="I268" s="82">
        <v>3</v>
      </c>
      <c r="J268" s="164">
        <f>อุดรธานี!F92</f>
        <v>409182.79</v>
      </c>
      <c r="K268" s="170">
        <f>อุดรธานี!AQ92</f>
        <v>502460.83000000007</v>
      </c>
      <c r="L268" s="87">
        <f>อุดรธานี!AR92</f>
        <v>2749213.8</v>
      </c>
      <c r="M268" s="87">
        <f>อุดรธานี!AS92</f>
        <v>2720497.34</v>
      </c>
      <c r="N268" s="81"/>
      <c r="O268" s="81"/>
      <c r="P268" s="81"/>
      <c r="Q268" s="162">
        <f t="shared" si="28"/>
        <v>28716.459999999963</v>
      </c>
      <c r="R268" s="84">
        <f t="shared" si="29"/>
        <v>773.77253025612151</v>
      </c>
    </row>
    <row r="269" spans="1:18">
      <c r="A269" s="82">
        <v>3</v>
      </c>
      <c r="B269" s="81" t="s">
        <v>356</v>
      </c>
      <c r="C269" s="81" t="s">
        <v>618</v>
      </c>
      <c r="D269" s="81" t="s">
        <v>422</v>
      </c>
      <c r="E269" s="81" t="s">
        <v>337</v>
      </c>
      <c r="F269" s="81" t="s">
        <v>483</v>
      </c>
      <c r="G269" s="81" t="s">
        <v>1488</v>
      </c>
      <c r="H269" s="86">
        <v>8154</v>
      </c>
      <c r="I269" s="82">
        <v>5</v>
      </c>
      <c r="J269" s="164">
        <f>อุดรธานี!F93</f>
        <v>539372.68000000005</v>
      </c>
      <c r="K269" s="170">
        <f>อุดรธานี!AQ93</f>
        <v>552223.20000000007</v>
      </c>
      <c r="L269" s="87">
        <f>อุดรธานี!AR93</f>
        <v>3354683.67</v>
      </c>
      <c r="M269" s="87">
        <f>อุดรธานี!AS93</f>
        <v>3605118.3099999996</v>
      </c>
      <c r="N269" s="81"/>
      <c r="O269" s="81"/>
      <c r="P269" s="81"/>
      <c r="Q269" s="162">
        <f t="shared" si="28"/>
        <v>-250434.63999999966</v>
      </c>
      <c r="R269" s="84">
        <f t="shared" si="29"/>
        <v>411.41570640176599</v>
      </c>
    </row>
    <row r="270" spans="1:18">
      <c r="A270" s="82">
        <v>4</v>
      </c>
      <c r="B270" s="81" t="s">
        <v>356</v>
      </c>
      <c r="C270" s="81" t="s">
        <v>618</v>
      </c>
      <c r="D270" s="81" t="s">
        <v>422</v>
      </c>
      <c r="E270" s="81" t="s">
        <v>337</v>
      </c>
      <c r="F270" s="81" t="s">
        <v>483</v>
      </c>
      <c r="G270" s="81" t="s">
        <v>1489</v>
      </c>
      <c r="H270" s="86">
        <v>7784</v>
      </c>
      <c r="I270" s="82">
        <v>5</v>
      </c>
      <c r="J270" s="164">
        <f>อุดรธานี!F94</f>
        <v>657474.69999999995</v>
      </c>
      <c r="K270" s="170">
        <f>อุดรธานี!AQ94</f>
        <v>872210.47</v>
      </c>
      <c r="L270" s="87">
        <f>อุดรธานี!AR94</f>
        <v>2935205.87</v>
      </c>
      <c r="M270" s="87">
        <f>อุดรธานี!AS94</f>
        <v>3023734</v>
      </c>
      <c r="N270" s="81"/>
      <c r="O270" s="81"/>
      <c r="P270" s="81"/>
      <c r="Q270" s="162">
        <f t="shared" si="28"/>
        <v>-88528.129999999888</v>
      </c>
      <c r="R270" s="84">
        <f t="shared" si="29"/>
        <v>377.0819463001028</v>
      </c>
    </row>
    <row r="271" spans="1:18">
      <c r="A271" s="82">
        <v>5</v>
      </c>
      <c r="B271" s="81" t="s">
        <v>356</v>
      </c>
      <c r="C271" s="81" t="s">
        <v>618</v>
      </c>
      <c r="D271" s="81" t="s">
        <v>422</v>
      </c>
      <c r="E271" s="81" t="s">
        <v>337</v>
      </c>
      <c r="F271" s="81" t="s">
        <v>483</v>
      </c>
      <c r="G271" s="81" t="s">
        <v>1490</v>
      </c>
      <c r="H271" s="86">
        <v>6608</v>
      </c>
      <c r="I271" s="82">
        <v>5</v>
      </c>
      <c r="J271" s="164">
        <f>อุดรธานี!F95</f>
        <v>376413.77</v>
      </c>
      <c r="K271" s="170">
        <f>อุดรธานี!AQ95</f>
        <v>401812.30000000005</v>
      </c>
      <c r="L271" s="87">
        <f>อุดรธานี!AR95</f>
        <v>3104666.6500000004</v>
      </c>
      <c r="M271" s="87">
        <f>อุดรธานี!AS95</f>
        <v>3432630.3100000005</v>
      </c>
      <c r="N271" s="81"/>
      <c r="O271" s="81"/>
      <c r="P271" s="81"/>
      <c r="Q271" s="162">
        <f t="shared" si="28"/>
        <v>-327963.66000000015</v>
      </c>
      <c r="R271" s="84">
        <f t="shared" si="29"/>
        <v>469.83454146489112</v>
      </c>
    </row>
    <row r="272" spans="1:18">
      <c r="A272" s="82">
        <v>6</v>
      </c>
      <c r="B272" s="81" t="s">
        <v>356</v>
      </c>
      <c r="C272" s="81" t="s">
        <v>618</v>
      </c>
      <c r="D272" s="81" t="s">
        <v>422</v>
      </c>
      <c r="E272" s="81" t="s">
        <v>337</v>
      </c>
      <c r="F272" s="81" t="s">
        <v>483</v>
      </c>
      <c r="G272" s="81" t="s">
        <v>1491</v>
      </c>
      <c r="H272" s="86">
        <v>4243</v>
      </c>
      <c r="I272" s="82">
        <v>3</v>
      </c>
      <c r="J272" s="164">
        <f>อุดรธานี!F96</f>
        <v>595375.12</v>
      </c>
      <c r="K272" s="170">
        <f>อุดรธานี!AQ96</f>
        <v>655578.05000000005</v>
      </c>
      <c r="L272" s="87">
        <f>อุดรธานี!AR96</f>
        <v>1923025.3</v>
      </c>
      <c r="M272" s="87">
        <f>อุดรธานี!AS96</f>
        <v>2227941.5099999998</v>
      </c>
      <c r="N272" s="81"/>
      <c r="O272" s="81"/>
      <c r="P272" s="81"/>
      <c r="Q272" s="162">
        <f t="shared" si="28"/>
        <v>-304916.20999999973</v>
      </c>
      <c r="R272" s="84">
        <f t="shared" si="29"/>
        <v>453.22302616073534</v>
      </c>
    </row>
    <row r="273" spans="1:18">
      <c r="A273" s="82">
        <v>7</v>
      </c>
      <c r="B273" s="81" t="s">
        <v>356</v>
      </c>
      <c r="C273" s="81" t="s">
        <v>618</v>
      </c>
      <c r="D273" s="81" t="s">
        <v>422</v>
      </c>
      <c r="E273" s="81" t="s">
        <v>337</v>
      </c>
      <c r="F273" s="81" t="s">
        <v>483</v>
      </c>
      <c r="G273" s="81" t="s">
        <v>1492</v>
      </c>
      <c r="H273" s="86">
        <v>8480</v>
      </c>
      <c r="I273" s="82">
        <v>5</v>
      </c>
      <c r="J273" s="164">
        <f>อุดรธานี!F97</f>
        <v>313612.34999999998</v>
      </c>
      <c r="K273" s="170">
        <f>อุดรธานี!AQ97</f>
        <v>346961.97</v>
      </c>
      <c r="L273" s="87">
        <f>อุดรธานี!AR97</f>
        <v>3800808.3999999994</v>
      </c>
      <c r="M273" s="87">
        <f>อุดรธานี!AS97</f>
        <v>4247676.4300000006</v>
      </c>
      <c r="N273" s="81"/>
      <c r="O273" s="81"/>
      <c r="P273" s="81"/>
      <c r="Q273" s="162">
        <f t="shared" si="28"/>
        <v>-446868.03000000119</v>
      </c>
      <c r="R273" s="84">
        <f t="shared" si="29"/>
        <v>448.20853773584901</v>
      </c>
    </row>
    <row r="274" spans="1:18">
      <c r="A274" s="82">
        <v>8</v>
      </c>
      <c r="B274" s="81" t="s">
        <v>356</v>
      </c>
      <c r="C274" s="81" t="s">
        <v>618</v>
      </c>
      <c r="D274" s="81" t="s">
        <v>422</v>
      </c>
      <c r="E274" s="81" t="s">
        <v>337</v>
      </c>
      <c r="F274" s="81" t="s">
        <v>483</v>
      </c>
      <c r="G274" s="81" t="s">
        <v>1493</v>
      </c>
      <c r="H274" s="86">
        <v>4259</v>
      </c>
      <c r="I274" s="82">
        <v>3</v>
      </c>
      <c r="J274" s="164">
        <f>อุดรธานี!F98</f>
        <v>239709.98</v>
      </c>
      <c r="K274" s="170">
        <f>อุดรธานี!AQ98</f>
        <v>134197.93</v>
      </c>
      <c r="L274" s="87">
        <f>อุดรธานี!AR98</f>
        <v>2681328.29</v>
      </c>
      <c r="M274" s="87">
        <f>อุดรธานี!AS98</f>
        <v>3070296.87</v>
      </c>
      <c r="N274" s="81"/>
      <c r="O274" s="81"/>
      <c r="P274" s="81"/>
      <c r="Q274" s="162">
        <f t="shared" si="28"/>
        <v>-388968.58000000007</v>
      </c>
      <c r="R274" s="84">
        <f t="shared" si="29"/>
        <v>629.56757220004692</v>
      </c>
    </row>
    <row r="275" spans="1:18">
      <c r="A275" s="82">
        <v>9</v>
      </c>
      <c r="B275" s="81" t="s">
        <v>356</v>
      </c>
      <c r="C275" s="81" t="s">
        <v>618</v>
      </c>
      <c r="D275" s="81" t="s">
        <v>422</v>
      </c>
      <c r="E275" s="81" t="s">
        <v>337</v>
      </c>
      <c r="F275" s="81" t="s">
        <v>483</v>
      </c>
      <c r="G275" s="81" t="s">
        <v>1494</v>
      </c>
      <c r="H275" s="86">
        <v>6093</v>
      </c>
      <c r="I275" s="82">
        <v>5</v>
      </c>
      <c r="J275" s="164">
        <f>อุดรธานี!F99</f>
        <v>519856.2</v>
      </c>
      <c r="K275" s="170">
        <f>อุดรธานี!AQ99</f>
        <v>1078555.2999999998</v>
      </c>
      <c r="L275" s="87">
        <f>อุดรธานี!AR99</f>
        <v>3673733.62</v>
      </c>
      <c r="M275" s="87">
        <f>อุดรธานี!AS99</f>
        <v>3646430.63</v>
      </c>
      <c r="N275" s="81"/>
      <c r="O275" s="81"/>
      <c r="P275" s="81"/>
      <c r="Q275" s="162">
        <f t="shared" si="28"/>
        <v>27302.990000000224</v>
      </c>
      <c r="R275" s="84">
        <f t="shared" si="29"/>
        <v>602.94331527982933</v>
      </c>
    </row>
    <row r="276" spans="1:18">
      <c r="A276" s="82">
        <v>10</v>
      </c>
      <c r="B276" s="81" t="s">
        <v>356</v>
      </c>
      <c r="C276" s="81" t="s">
        <v>618</v>
      </c>
      <c r="D276" s="81" t="s">
        <v>422</v>
      </c>
      <c r="E276" s="81" t="s">
        <v>337</v>
      </c>
      <c r="F276" s="81" t="s">
        <v>483</v>
      </c>
      <c r="G276" s="81" t="s">
        <v>1495</v>
      </c>
      <c r="H276" s="86">
        <v>4471</v>
      </c>
      <c r="I276" s="82">
        <v>3</v>
      </c>
      <c r="J276" s="164">
        <f>อุดรธานี!F100</f>
        <v>295580.18</v>
      </c>
      <c r="K276" s="170">
        <f>อุดรธานี!AQ100</f>
        <v>482572.74999999994</v>
      </c>
      <c r="L276" s="87">
        <f>อุดรธานี!AR100</f>
        <v>2856399.3200000003</v>
      </c>
      <c r="M276" s="87">
        <f>อุดรธานี!AS100</f>
        <v>3299974.19</v>
      </c>
      <c r="N276" s="81"/>
      <c r="O276" s="81"/>
      <c r="P276" s="81"/>
      <c r="Q276" s="162">
        <f t="shared" si="28"/>
        <v>-443574.86999999965</v>
      </c>
      <c r="R276" s="84">
        <f t="shared" si="29"/>
        <v>638.87258331469479</v>
      </c>
    </row>
    <row r="277" spans="1:18">
      <c r="A277" s="82">
        <v>11</v>
      </c>
      <c r="B277" s="81" t="s">
        <v>356</v>
      </c>
      <c r="C277" s="81" t="s">
        <v>618</v>
      </c>
      <c r="D277" s="81" t="s">
        <v>422</v>
      </c>
      <c r="E277" s="81" t="s">
        <v>337</v>
      </c>
      <c r="F277" s="81" t="s">
        <v>483</v>
      </c>
      <c r="G277" s="81" t="s">
        <v>1496</v>
      </c>
      <c r="H277" s="86">
        <v>6623</v>
      </c>
      <c r="I277" s="82">
        <v>5</v>
      </c>
      <c r="J277" s="164">
        <f>อุดรธานี!F101</f>
        <v>300159.81</v>
      </c>
      <c r="K277" s="170">
        <f>อุดรธานี!AQ101</f>
        <v>430254.4</v>
      </c>
      <c r="L277" s="87">
        <f>อุดรธานี!AR101</f>
        <v>3672489.3200000003</v>
      </c>
      <c r="M277" s="87">
        <f>อุดรธานี!AS101</f>
        <v>3848267.01</v>
      </c>
      <c r="N277" s="81"/>
      <c r="O277" s="81"/>
      <c r="P277" s="81"/>
      <c r="Q277" s="162">
        <f t="shared" si="28"/>
        <v>-175777.68999999948</v>
      </c>
      <c r="R277" s="84">
        <f t="shared" si="29"/>
        <v>554.50540842518501</v>
      </c>
    </row>
    <row r="278" spans="1:18">
      <c r="A278" s="82">
        <v>12</v>
      </c>
      <c r="B278" s="81" t="s">
        <v>356</v>
      </c>
      <c r="C278" s="81" t="s">
        <v>618</v>
      </c>
      <c r="D278" s="81" t="s">
        <v>422</v>
      </c>
      <c r="E278" s="81" t="s">
        <v>337</v>
      </c>
      <c r="F278" s="81" t="s">
        <v>483</v>
      </c>
      <c r="G278" s="81" t="s">
        <v>1497</v>
      </c>
      <c r="H278" s="86">
        <v>4220</v>
      </c>
      <c r="I278" s="82">
        <v>3</v>
      </c>
      <c r="J278" s="164">
        <f>อุดรธานี!F102</f>
        <v>298020.47999999998</v>
      </c>
      <c r="K278" s="170">
        <f>อุดรธานี!AQ102</f>
        <v>313589.92</v>
      </c>
      <c r="L278" s="87">
        <f>อุดรธานี!AR102</f>
        <v>2610728.2999999998</v>
      </c>
      <c r="M278" s="87">
        <f>อุดรธานี!AS102</f>
        <v>2883196.55</v>
      </c>
      <c r="N278" s="81"/>
      <c r="O278" s="81"/>
      <c r="P278" s="81"/>
      <c r="Q278" s="162">
        <f t="shared" si="28"/>
        <v>-272468.25</v>
      </c>
      <c r="R278" s="84">
        <f t="shared" si="29"/>
        <v>618.65599526066342</v>
      </c>
    </row>
    <row r="279" spans="1:18">
      <c r="A279" s="82">
        <v>13</v>
      </c>
      <c r="B279" s="81" t="s">
        <v>356</v>
      </c>
      <c r="C279" s="81" t="s">
        <v>618</v>
      </c>
      <c r="D279" s="81" t="s">
        <v>422</v>
      </c>
      <c r="E279" s="81" t="s">
        <v>337</v>
      </c>
      <c r="F279" s="81" t="s">
        <v>483</v>
      </c>
      <c r="G279" s="81" t="s">
        <v>1498</v>
      </c>
      <c r="H279" s="86">
        <v>5487</v>
      </c>
      <c r="I279" s="82">
        <v>4</v>
      </c>
      <c r="J279" s="164">
        <f>อุดรธานี!F103</f>
        <v>269677.05</v>
      </c>
      <c r="K279" s="170">
        <f>อุดรธานี!AQ103</f>
        <v>297323.31</v>
      </c>
      <c r="L279" s="87">
        <f>อุดรธานี!AR103</f>
        <v>2708748.3699999996</v>
      </c>
      <c r="M279" s="87">
        <f>อุดรธานี!AS103</f>
        <v>2882337.54</v>
      </c>
      <c r="N279" s="81"/>
      <c r="O279" s="81"/>
      <c r="P279" s="81"/>
      <c r="Q279" s="162">
        <f t="shared" si="28"/>
        <v>-173589.17000000039</v>
      </c>
      <c r="R279" s="84">
        <f t="shared" si="29"/>
        <v>493.66655184982682</v>
      </c>
    </row>
    <row r="280" spans="1:18">
      <c r="A280" s="82">
        <v>14</v>
      </c>
      <c r="B280" s="81" t="s">
        <v>356</v>
      </c>
      <c r="C280" s="81" t="s">
        <v>618</v>
      </c>
      <c r="D280" s="81" t="s">
        <v>422</v>
      </c>
      <c r="E280" s="81" t="s">
        <v>337</v>
      </c>
      <c r="F280" s="81" t="s">
        <v>483</v>
      </c>
      <c r="G280" s="81" t="s">
        <v>1499</v>
      </c>
      <c r="H280" s="86">
        <v>4317</v>
      </c>
      <c r="I280" s="82">
        <v>3</v>
      </c>
      <c r="J280" s="164">
        <f>อุดรธานี!F104</f>
        <v>416985.07</v>
      </c>
      <c r="K280" s="170">
        <f>อุดรธานี!AQ104</f>
        <v>456245.69000000006</v>
      </c>
      <c r="L280" s="87">
        <f>อุดรธานี!AR104</f>
        <v>3003576.96</v>
      </c>
      <c r="M280" s="87">
        <f>อุดรธานี!AS104</f>
        <v>2968109.02</v>
      </c>
      <c r="N280" s="81"/>
      <c r="O280" s="81"/>
      <c r="P280" s="81"/>
      <c r="Q280" s="162">
        <f t="shared" si="28"/>
        <v>35467.939999999944</v>
      </c>
      <c r="R280" s="84">
        <f t="shared" si="29"/>
        <v>695.75560806115357</v>
      </c>
    </row>
    <row r="281" spans="1:18">
      <c r="A281" s="82">
        <v>15</v>
      </c>
      <c r="B281" s="81" t="s">
        <v>356</v>
      </c>
      <c r="C281" s="81" t="s">
        <v>618</v>
      </c>
      <c r="D281" s="81" t="s">
        <v>422</v>
      </c>
      <c r="E281" s="81" t="s">
        <v>337</v>
      </c>
      <c r="F281" s="81" t="s">
        <v>483</v>
      </c>
      <c r="G281" s="81" t="s">
        <v>1500</v>
      </c>
      <c r="H281" s="86">
        <v>3306</v>
      </c>
      <c r="I281" s="82">
        <v>3</v>
      </c>
      <c r="J281" s="164">
        <f>อุดรธานี!F105</f>
        <v>253967.85</v>
      </c>
      <c r="K281" s="170">
        <f>อุดรธานี!AQ105</f>
        <v>303734.31999999995</v>
      </c>
      <c r="L281" s="87">
        <f>อุดรธานี!AR105</f>
        <v>1983902.86</v>
      </c>
      <c r="M281" s="87">
        <f>อุดรธานี!AS105</f>
        <v>2232284.5699999998</v>
      </c>
      <c r="N281" s="81"/>
      <c r="O281" s="81"/>
      <c r="P281" s="81"/>
      <c r="Q281" s="162">
        <f t="shared" si="28"/>
        <v>-248381.70999999973</v>
      </c>
      <c r="R281" s="84">
        <f t="shared" si="29"/>
        <v>600.09160919540238</v>
      </c>
    </row>
    <row r="282" spans="1:18" s="22" customFormat="1">
      <c r="A282" s="150">
        <v>6</v>
      </c>
      <c r="B282" s="151" t="s">
        <v>356</v>
      </c>
      <c r="C282" s="151"/>
      <c r="D282" s="151"/>
      <c r="E282" s="151" t="s">
        <v>379</v>
      </c>
      <c r="F282" s="151"/>
      <c r="G282" s="151" t="s">
        <v>620</v>
      </c>
      <c r="H282" s="153">
        <f>SUM(H267:H281)</f>
        <v>77598</v>
      </c>
      <c r="I282" s="150"/>
      <c r="J282" s="153">
        <f>SUM(J267:J281)</f>
        <v>5485388.0300000003</v>
      </c>
      <c r="K282" s="171">
        <f>SUM(K267:K281)</f>
        <v>6827720.4400000013</v>
      </c>
      <c r="L282" s="153">
        <f t="shared" ref="L282:M282" si="31">SUM(L267:L281)</f>
        <v>41058510.730000004</v>
      </c>
      <c r="M282" s="153">
        <f t="shared" si="31"/>
        <v>44088494.280000001</v>
      </c>
      <c r="N282" s="151">
        <v>14</v>
      </c>
      <c r="O282" s="151">
        <v>14</v>
      </c>
      <c r="P282" s="151">
        <f>N282-O282</f>
        <v>0</v>
      </c>
      <c r="Q282" s="163">
        <f t="shared" si="28"/>
        <v>-3029983.549999997</v>
      </c>
      <c r="R282" s="161">
        <f>L282/H282</f>
        <v>529.11815678239134</v>
      </c>
    </row>
    <row r="283" spans="1:18">
      <c r="A283" s="82">
        <v>1</v>
      </c>
      <c r="B283" s="81" t="s">
        <v>356</v>
      </c>
      <c r="C283" s="81" t="s">
        <v>621</v>
      </c>
      <c r="D283" s="81" t="s">
        <v>428</v>
      </c>
      <c r="E283" s="81" t="s">
        <v>338</v>
      </c>
      <c r="F283" s="81" t="s">
        <v>513</v>
      </c>
      <c r="G283" s="81" t="s">
        <v>622</v>
      </c>
      <c r="H283" s="86"/>
      <c r="I283" s="82"/>
      <c r="J283" s="164"/>
      <c r="K283" s="170"/>
      <c r="L283" s="87"/>
      <c r="M283" s="87"/>
      <c r="N283" s="81"/>
      <c r="O283" s="81"/>
      <c r="P283" s="81"/>
    </row>
    <row r="284" spans="1:18">
      <c r="A284" s="82">
        <v>2</v>
      </c>
      <c r="B284" s="81" t="s">
        <v>356</v>
      </c>
      <c r="C284" s="81" t="s">
        <v>621</v>
      </c>
      <c r="D284" s="81" t="s">
        <v>428</v>
      </c>
      <c r="E284" s="81" t="s">
        <v>338</v>
      </c>
      <c r="F284" s="81" t="s">
        <v>483</v>
      </c>
      <c r="G284" s="81" t="s">
        <v>187</v>
      </c>
      <c r="H284" s="86">
        <v>2510</v>
      </c>
      <c r="I284" s="82">
        <v>2</v>
      </c>
      <c r="J284" s="164">
        <f>อุดรธานี!F106</f>
        <v>536477.54</v>
      </c>
      <c r="K284" s="170">
        <f>อุดรธานี!AQ106</f>
        <v>617268.62</v>
      </c>
      <c r="L284" s="87">
        <f>อุดรธานี!AR106</f>
        <v>1724540.52</v>
      </c>
      <c r="M284" s="87">
        <f>อุดรธานี!AS106</f>
        <v>1637184.4100000001</v>
      </c>
      <c r="N284" s="81"/>
      <c r="O284" s="81"/>
      <c r="P284" s="81"/>
      <c r="Q284" s="162">
        <f t="shared" si="28"/>
        <v>87356.10999999987</v>
      </c>
      <c r="R284" s="84">
        <f t="shared" si="29"/>
        <v>687.06793625498005</v>
      </c>
    </row>
    <row r="285" spans="1:18">
      <c r="A285" s="82">
        <v>3</v>
      </c>
      <c r="B285" s="81" t="s">
        <v>356</v>
      </c>
      <c r="C285" s="81" t="s">
        <v>621</v>
      </c>
      <c r="D285" s="81" t="s">
        <v>428</v>
      </c>
      <c r="E285" s="81" t="s">
        <v>338</v>
      </c>
      <c r="F285" s="81" t="s">
        <v>483</v>
      </c>
      <c r="G285" s="81" t="s">
        <v>1501</v>
      </c>
      <c r="H285" s="86">
        <v>5410</v>
      </c>
      <c r="I285" s="82">
        <v>4</v>
      </c>
      <c r="J285" s="164">
        <f>อุดรธานี!F107</f>
        <v>481395.20000000001</v>
      </c>
      <c r="K285" s="170">
        <f>อุดรธานี!AQ107</f>
        <v>380452.44999999995</v>
      </c>
      <c r="L285" s="87">
        <f>อุดรธานี!AR107</f>
        <v>2902269.98</v>
      </c>
      <c r="M285" s="87">
        <f>อุดรธานี!AS107</f>
        <v>2916235.7199999997</v>
      </c>
      <c r="N285" s="81"/>
      <c r="O285" s="81"/>
      <c r="P285" s="81"/>
      <c r="Q285" s="162">
        <f t="shared" si="28"/>
        <v>-13965.739999999758</v>
      </c>
      <c r="R285" s="84">
        <f t="shared" si="29"/>
        <v>536.46395194085028</v>
      </c>
    </row>
    <row r="286" spans="1:18">
      <c r="A286" s="82">
        <v>4</v>
      </c>
      <c r="B286" s="81" t="s">
        <v>356</v>
      </c>
      <c r="C286" s="81" t="s">
        <v>621</v>
      </c>
      <c r="D286" s="81" t="s">
        <v>428</v>
      </c>
      <c r="E286" s="81" t="s">
        <v>338</v>
      </c>
      <c r="F286" s="81" t="s">
        <v>483</v>
      </c>
      <c r="G286" s="81" t="s">
        <v>189</v>
      </c>
      <c r="H286" s="86">
        <v>2621</v>
      </c>
      <c r="I286" s="82">
        <v>2</v>
      </c>
      <c r="J286" s="164">
        <f>อุดรธานี!F108</f>
        <v>303519.90999999997</v>
      </c>
      <c r="K286" s="170">
        <f>อุดรธานี!AQ108</f>
        <v>304153.82999999996</v>
      </c>
      <c r="L286" s="87">
        <f>อุดรธานี!AR108</f>
        <v>1871197.18</v>
      </c>
      <c r="M286" s="87">
        <f>อุดรธานี!AS108</f>
        <v>1880657.45</v>
      </c>
      <c r="N286" s="81"/>
      <c r="O286" s="81"/>
      <c r="P286" s="81"/>
      <c r="Q286" s="162">
        <f t="shared" si="28"/>
        <v>-9460.2700000000186</v>
      </c>
      <c r="R286" s="84">
        <f t="shared" si="29"/>
        <v>713.92490652422737</v>
      </c>
    </row>
    <row r="287" spans="1:18">
      <c r="A287" s="82">
        <v>5</v>
      </c>
      <c r="B287" s="81" t="s">
        <v>356</v>
      </c>
      <c r="C287" s="81" t="s">
        <v>621</v>
      </c>
      <c r="D287" s="81" t="s">
        <v>428</v>
      </c>
      <c r="E287" s="81" t="s">
        <v>338</v>
      </c>
      <c r="F287" s="81" t="s">
        <v>483</v>
      </c>
      <c r="G287" s="81" t="s">
        <v>190</v>
      </c>
      <c r="H287" s="86">
        <v>3282</v>
      </c>
      <c r="I287" s="82">
        <v>3</v>
      </c>
      <c r="J287" s="164">
        <f>อุดรธานี!F109</f>
        <v>161287.67000000001</v>
      </c>
      <c r="K287" s="170">
        <f>อุดรธานี!AQ109</f>
        <v>131209.49000000002</v>
      </c>
      <c r="L287" s="87">
        <f>อุดรธานี!AR109</f>
        <v>2004660.72</v>
      </c>
      <c r="M287" s="87">
        <f>อุดรธานี!AS109</f>
        <v>2139263.21</v>
      </c>
      <c r="N287" s="81"/>
      <c r="O287" s="81"/>
      <c r="P287" s="81"/>
      <c r="Q287" s="162">
        <f t="shared" si="28"/>
        <v>-134602.49</v>
      </c>
      <c r="R287" s="84">
        <f t="shared" si="29"/>
        <v>610.80460694698354</v>
      </c>
    </row>
    <row r="288" spans="1:18">
      <c r="A288" s="82">
        <v>6</v>
      </c>
      <c r="B288" s="81" t="s">
        <v>356</v>
      </c>
      <c r="C288" s="81" t="s">
        <v>621</v>
      </c>
      <c r="D288" s="81" t="s">
        <v>428</v>
      </c>
      <c r="E288" s="81" t="s">
        <v>338</v>
      </c>
      <c r="F288" s="81" t="s">
        <v>483</v>
      </c>
      <c r="G288" s="81" t="s">
        <v>191</v>
      </c>
      <c r="H288" s="86">
        <v>1626</v>
      </c>
      <c r="I288" s="82">
        <v>2</v>
      </c>
      <c r="J288" s="164">
        <f>อุดรธานี!F110</f>
        <v>246939.03</v>
      </c>
      <c r="K288" s="170">
        <f>อุดรธานี!AQ110</f>
        <v>252464.93</v>
      </c>
      <c r="L288" s="87">
        <f>อุดรธานี!AR110</f>
        <v>1883975.42</v>
      </c>
      <c r="M288" s="87">
        <f>อุดรธานี!AS110</f>
        <v>1756088.4300000002</v>
      </c>
      <c r="N288" s="81"/>
      <c r="O288" s="81"/>
      <c r="P288" s="81"/>
      <c r="Q288" s="162">
        <f t="shared" si="28"/>
        <v>127886.98999999976</v>
      </c>
      <c r="R288" s="84">
        <f t="shared" si="29"/>
        <v>1158.6564698646987</v>
      </c>
    </row>
    <row r="289" spans="1:18">
      <c r="A289" s="82">
        <v>7</v>
      </c>
      <c r="B289" s="81" t="s">
        <v>356</v>
      </c>
      <c r="C289" s="81" t="s">
        <v>621</v>
      </c>
      <c r="D289" s="81" t="s">
        <v>428</v>
      </c>
      <c r="E289" s="81" t="s">
        <v>338</v>
      </c>
      <c r="F289" s="81" t="s">
        <v>483</v>
      </c>
      <c r="G289" s="81" t="s">
        <v>297</v>
      </c>
      <c r="H289" s="86">
        <v>2000</v>
      </c>
      <c r="I289" s="82">
        <v>2</v>
      </c>
      <c r="J289" s="164">
        <f>อุดรธานี!F111</f>
        <v>336749.83</v>
      </c>
      <c r="K289" s="170">
        <f>อุดรธานี!AQ111</f>
        <v>269699.05</v>
      </c>
      <c r="L289" s="87">
        <f>อุดรธานี!AR111</f>
        <v>1080853.94</v>
      </c>
      <c r="M289" s="87">
        <f>อุดรธานี!AS111</f>
        <v>1271878.01</v>
      </c>
      <c r="N289" s="81"/>
      <c r="O289" s="81"/>
      <c r="P289" s="81"/>
      <c r="Q289" s="162">
        <f t="shared" si="28"/>
        <v>-191024.07000000007</v>
      </c>
      <c r="R289" s="84">
        <f t="shared" si="29"/>
        <v>540.42696999999998</v>
      </c>
    </row>
    <row r="290" spans="1:18" s="22" customFormat="1">
      <c r="A290" s="150">
        <v>7</v>
      </c>
      <c r="B290" s="151" t="s">
        <v>356</v>
      </c>
      <c r="C290" s="151"/>
      <c r="D290" s="151"/>
      <c r="E290" s="151" t="s">
        <v>379</v>
      </c>
      <c r="F290" s="151"/>
      <c r="G290" s="151" t="s">
        <v>623</v>
      </c>
      <c r="H290" s="153">
        <f>SUM(H283:H289)</f>
        <v>17449</v>
      </c>
      <c r="I290" s="150"/>
      <c r="J290" s="153">
        <f>SUM(J283:J289)</f>
        <v>2066369.18</v>
      </c>
      <c r="K290" s="171">
        <f>SUM(K283:K289)</f>
        <v>1955248.3699999999</v>
      </c>
      <c r="L290" s="153">
        <f t="shared" ref="L290:M290" si="32">SUM(L283:L289)</f>
        <v>11467497.76</v>
      </c>
      <c r="M290" s="153">
        <f t="shared" si="32"/>
        <v>11601307.229999999</v>
      </c>
      <c r="N290" s="151">
        <v>6</v>
      </c>
      <c r="O290" s="151">
        <v>6</v>
      </c>
      <c r="P290" s="151">
        <f>N290-O290</f>
        <v>0</v>
      </c>
      <c r="Q290" s="163">
        <f t="shared" si="28"/>
        <v>-133809.46999999881</v>
      </c>
      <c r="R290" s="161">
        <f>L290/H290</f>
        <v>657.20085735572241</v>
      </c>
    </row>
    <row r="291" spans="1:18">
      <c r="A291" s="82">
        <v>1</v>
      </c>
      <c r="B291" s="81" t="s">
        <v>356</v>
      </c>
      <c r="C291" s="81" t="s">
        <v>326</v>
      </c>
      <c r="D291" s="81" t="s">
        <v>433</v>
      </c>
      <c r="E291" s="81" t="s">
        <v>327</v>
      </c>
      <c r="F291" s="81" t="s">
        <v>513</v>
      </c>
      <c r="G291" s="81" t="s">
        <v>624</v>
      </c>
      <c r="H291" s="86"/>
      <c r="I291" s="82"/>
      <c r="J291" s="164"/>
      <c r="K291" s="170"/>
      <c r="L291" s="87"/>
      <c r="M291" s="87"/>
      <c r="N291" s="81"/>
      <c r="O291" s="81"/>
      <c r="P291" s="81"/>
    </row>
    <row r="292" spans="1:18">
      <c r="A292" s="82">
        <v>2</v>
      </c>
      <c r="B292" s="81" t="s">
        <v>356</v>
      </c>
      <c r="C292" s="81" t="s">
        <v>326</v>
      </c>
      <c r="D292" s="81" t="s">
        <v>433</v>
      </c>
      <c r="E292" s="81" t="s">
        <v>327</v>
      </c>
      <c r="F292" s="81" t="s">
        <v>483</v>
      </c>
      <c r="G292" s="119" t="s">
        <v>192</v>
      </c>
      <c r="H292" s="86">
        <v>2656</v>
      </c>
      <c r="I292" s="82">
        <v>2</v>
      </c>
      <c r="J292" s="164">
        <f>อุดรธานี!F112</f>
        <v>270328.53999999998</v>
      </c>
      <c r="K292" s="170">
        <f>อุดรธานี!AQ112</f>
        <v>496278.32999999996</v>
      </c>
      <c r="L292" s="87">
        <f>อุดรธานี!AR112</f>
        <v>1819415.0299999998</v>
      </c>
      <c r="M292" s="87">
        <f>อุดรธานี!AS112</f>
        <v>1739985.9199999999</v>
      </c>
      <c r="N292" s="81"/>
      <c r="O292" s="81"/>
      <c r="P292" s="81"/>
      <c r="Q292" s="162">
        <f t="shared" si="28"/>
        <v>79429.10999999987</v>
      </c>
      <c r="R292" s="84">
        <f t="shared" si="29"/>
        <v>685.02071912650592</v>
      </c>
    </row>
    <row r="293" spans="1:18">
      <c r="A293" s="82">
        <v>3</v>
      </c>
      <c r="B293" s="81" t="s">
        <v>356</v>
      </c>
      <c r="C293" s="81" t="s">
        <v>326</v>
      </c>
      <c r="D293" s="81" t="s">
        <v>433</v>
      </c>
      <c r="E293" s="81" t="s">
        <v>327</v>
      </c>
      <c r="F293" s="81" t="s">
        <v>483</v>
      </c>
      <c r="G293" s="119" t="s">
        <v>193</v>
      </c>
      <c r="H293" s="86">
        <v>7630</v>
      </c>
      <c r="I293" s="82">
        <v>5</v>
      </c>
      <c r="J293" s="164">
        <f>อุดรธานี!F113</f>
        <v>261092.35</v>
      </c>
      <c r="K293" s="170">
        <f>อุดรธานี!AQ113</f>
        <v>787763.2699999999</v>
      </c>
      <c r="L293" s="87">
        <f>อุดรธานี!AR113</f>
        <v>3797726.76</v>
      </c>
      <c r="M293" s="87">
        <f>อุดรธานี!AS113</f>
        <v>3659495.1</v>
      </c>
      <c r="N293" s="81"/>
      <c r="O293" s="81"/>
      <c r="P293" s="81"/>
      <c r="Q293" s="162">
        <f t="shared" si="28"/>
        <v>138231.65999999968</v>
      </c>
      <c r="R293" s="84">
        <f t="shared" si="29"/>
        <v>497.73614154652682</v>
      </c>
    </row>
    <row r="294" spans="1:18">
      <c r="A294" s="82">
        <v>4</v>
      </c>
      <c r="B294" s="81" t="s">
        <v>356</v>
      </c>
      <c r="C294" s="81" t="s">
        <v>326</v>
      </c>
      <c r="D294" s="81" t="s">
        <v>433</v>
      </c>
      <c r="E294" s="81" t="s">
        <v>327</v>
      </c>
      <c r="F294" s="81" t="s">
        <v>483</v>
      </c>
      <c r="G294" s="119" t="s">
        <v>194</v>
      </c>
      <c r="H294" s="86">
        <v>6247</v>
      </c>
      <c r="I294" s="82">
        <v>5</v>
      </c>
      <c r="J294" s="164">
        <f>อุดรธานี!F114</f>
        <v>57095.040000000001</v>
      </c>
      <c r="K294" s="170">
        <f>อุดรธานี!AQ114</f>
        <v>537763.44000000006</v>
      </c>
      <c r="L294" s="87">
        <f>อุดรธานี!AR114</f>
        <v>3476696.51</v>
      </c>
      <c r="M294" s="87">
        <f>อุดรธานี!AS114</f>
        <v>3495221.58</v>
      </c>
      <c r="N294" s="81"/>
      <c r="O294" s="81"/>
      <c r="P294" s="81"/>
      <c r="Q294" s="162">
        <f t="shared" si="28"/>
        <v>-18525.070000000298</v>
      </c>
      <c r="R294" s="84">
        <f t="shared" si="29"/>
        <v>556.53858011845682</v>
      </c>
    </row>
    <row r="295" spans="1:18">
      <c r="A295" s="82">
        <v>5</v>
      </c>
      <c r="B295" s="81" t="s">
        <v>356</v>
      </c>
      <c r="C295" s="81" t="s">
        <v>326</v>
      </c>
      <c r="D295" s="81" t="s">
        <v>433</v>
      </c>
      <c r="E295" s="81" t="s">
        <v>327</v>
      </c>
      <c r="F295" s="81" t="s">
        <v>483</v>
      </c>
      <c r="G295" s="119" t="s">
        <v>195</v>
      </c>
      <c r="H295" s="86">
        <v>5607</v>
      </c>
      <c r="I295" s="82">
        <v>4</v>
      </c>
      <c r="J295" s="164">
        <f>อุดรธานี!F115</f>
        <v>297653.96000000002</v>
      </c>
      <c r="K295" s="170">
        <f>อุดรธานี!AQ115</f>
        <v>753590.95</v>
      </c>
      <c r="L295" s="87">
        <f>อุดรธานี!AR115</f>
        <v>2643535.2599999998</v>
      </c>
      <c r="M295" s="87">
        <f>อุดรธานี!AS115</f>
        <v>2720502.1500000004</v>
      </c>
      <c r="N295" s="81"/>
      <c r="O295" s="81"/>
      <c r="P295" s="81"/>
      <c r="Q295" s="162">
        <f t="shared" si="28"/>
        <v>-76966.890000000596</v>
      </c>
      <c r="R295" s="84">
        <f t="shared" si="29"/>
        <v>471.47052969502403</v>
      </c>
    </row>
    <row r="296" spans="1:18" s="22" customFormat="1">
      <c r="A296" s="150">
        <v>8</v>
      </c>
      <c r="B296" s="151" t="s">
        <v>356</v>
      </c>
      <c r="C296" s="151"/>
      <c r="D296" s="151"/>
      <c r="E296" s="151" t="s">
        <v>379</v>
      </c>
      <c r="F296" s="151"/>
      <c r="G296" s="151" t="s">
        <v>625</v>
      </c>
      <c r="H296" s="153">
        <f>SUM(H291:H295)</f>
        <v>22140</v>
      </c>
      <c r="I296" s="150"/>
      <c r="J296" s="153">
        <f>SUM(J291:J295)</f>
        <v>886169.89000000013</v>
      </c>
      <c r="K296" s="171">
        <f>SUM(K291:K295)</f>
        <v>2575395.9900000002</v>
      </c>
      <c r="L296" s="153">
        <f t="shared" ref="L296:M296" si="33">SUM(L291:L295)</f>
        <v>11737373.559999999</v>
      </c>
      <c r="M296" s="153">
        <f t="shared" si="33"/>
        <v>11615204.75</v>
      </c>
      <c r="N296" s="151">
        <v>4</v>
      </c>
      <c r="O296" s="151">
        <v>4</v>
      </c>
      <c r="P296" s="151">
        <f>N296-O296</f>
        <v>0</v>
      </c>
      <c r="Q296" s="163">
        <f t="shared" si="28"/>
        <v>122168.80999999866</v>
      </c>
      <c r="R296" s="161">
        <f>L296/H296</f>
        <v>530.14334056007226</v>
      </c>
    </row>
    <row r="297" spans="1:18">
      <c r="A297" s="82">
        <v>1</v>
      </c>
      <c r="B297" s="81" t="s">
        <v>356</v>
      </c>
      <c r="C297" s="81" t="s">
        <v>626</v>
      </c>
      <c r="D297" s="81" t="s">
        <v>437</v>
      </c>
      <c r="E297" s="81" t="s">
        <v>339</v>
      </c>
      <c r="F297" s="81" t="s">
        <v>513</v>
      </c>
      <c r="G297" s="81" t="s">
        <v>627</v>
      </c>
      <c r="H297" s="86"/>
      <c r="I297" s="82"/>
      <c r="J297" s="164"/>
      <c r="K297" s="170"/>
      <c r="L297" s="87"/>
      <c r="M297" s="87"/>
      <c r="N297" s="81"/>
      <c r="O297" s="81"/>
      <c r="P297" s="81"/>
    </row>
    <row r="298" spans="1:18">
      <c r="A298" s="82">
        <v>2</v>
      </c>
      <c r="B298" s="81" t="s">
        <v>356</v>
      </c>
      <c r="C298" s="81" t="s">
        <v>626</v>
      </c>
      <c r="D298" s="81" t="s">
        <v>437</v>
      </c>
      <c r="E298" s="81" t="s">
        <v>339</v>
      </c>
      <c r="F298" s="81" t="s">
        <v>483</v>
      </c>
      <c r="G298" s="81" t="s">
        <v>1502</v>
      </c>
      <c r="H298" s="86">
        <v>3493</v>
      </c>
      <c r="I298" s="82">
        <v>3</v>
      </c>
      <c r="J298" s="164">
        <f>อุดรธานี!F116</f>
        <v>598403.06999999995</v>
      </c>
      <c r="K298" s="170">
        <f>อุดรธานี!AQ116</f>
        <v>816848.63</v>
      </c>
      <c r="L298" s="87">
        <f>อุดรธานี!AR116</f>
        <v>2916266.82</v>
      </c>
      <c r="M298" s="87">
        <f>อุดรธานี!AS116</f>
        <v>3309448.3200000003</v>
      </c>
      <c r="N298" s="81"/>
      <c r="O298" s="81"/>
      <c r="P298" s="81"/>
      <c r="Q298" s="162">
        <f t="shared" si="28"/>
        <v>-393181.50000000047</v>
      </c>
      <c r="R298" s="84">
        <f t="shared" si="29"/>
        <v>834.88886916690524</v>
      </c>
    </row>
    <row r="299" spans="1:18">
      <c r="A299" s="82">
        <v>3</v>
      </c>
      <c r="B299" s="81" t="s">
        <v>356</v>
      </c>
      <c r="C299" s="81" t="s">
        <v>626</v>
      </c>
      <c r="D299" s="81" t="s">
        <v>437</v>
      </c>
      <c r="E299" s="81" t="s">
        <v>339</v>
      </c>
      <c r="F299" s="81" t="s">
        <v>483</v>
      </c>
      <c r="G299" s="81" t="s">
        <v>1503</v>
      </c>
      <c r="H299" s="86">
        <v>3014</v>
      </c>
      <c r="I299" s="82">
        <v>3</v>
      </c>
      <c r="J299" s="164">
        <f>อุดรธานี!F117</f>
        <v>802693.16</v>
      </c>
      <c r="K299" s="170">
        <f>อุดรธานี!AQ117</f>
        <v>623052</v>
      </c>
      <c r="L299" s="87">
        <f>อุดรธานี!AR117</f>
        <v>1495579.78</v>
      </c>
      <c r="M299" s="87">
        <f>อุดรธานี!AS117</f>
        <v>1913779.02</v>
      </c>
      <c r="N299" s="81"/>
      <c r="O299" s="81"/>
      <c r="P299" s="81"/>
      <c r="Q299" s="162">
        <f t="shared" si="28"/>
        <v>-418199.24</v>
      </c>
      <c r="R299" s="84">
        <f t="shared" si="29"/>
        <v>496.21094226940943</v>
      </c>
    </row>
    <row r="300" spans="1:18">
      <c r="A300" s="82">
        <v>4</v>
      </c>
      <c r="B300" s="81" t="s">
        <v>356</v>
      </c>
      <c r="C300" s="81" t="s">
        <v>626</v>
      </c>
      <c r="D300" s="81" t="s">
        <v>437</v>
      </c>
      <c r="E300" s="81" t="s">
        <v>339</v>
      </c>
      <c r="F300" s="81" t="s">
        <v>483</v>
      </c>
      <c r="G300" s="81" t="s">
        <v>1504</v>
      </c>
      <c r="H300" s="86">
        <v>2015</v>
      </c>
      <c r="I300" s="82">
        <v>2</v>
      </c>
      <c r="J300" s="164">
        <f>อุดรธานี!F118</f>
        <v>24599.9</v>
      </c>
      <c r="K300" s="170">
        <f>อุดรธานี!AQ118</f>
        <v>-55945.78</v>
      </c>
      <c r="L300" s="87">
        <f>อุดรธานี!AR118</f>
        <v>1558522.96</v>
      </c>
      <c r="M300" s="87">
        <f>อุดรธานี!AS118</f>
        <v>2238451.88</v>
      </c>
      <c r="N300" s="81"/>
      <c r="O300" s="81"/>
      <c r="P300" s="81"/>
      <c r="Q300" s="162">
        <f t="shared" si="28"/>
        <v>-679928.91999999993</v>
      </c>
      <c r="R300" s="84">
        <f t="shared" si="29"/>
        <v>773.46052605459056</v>
      </c>
    </row>
    <row r="301" spans="1:18">
      <c r="A301" s="82">
        <v>5</v>
      </c>
      <c r="B301" s="81" t="s">
        <v>356</v>
      </c>
      <c r="C301" s="81" t="s">
        <v>626</v>
      </c>
      <c r="D301" s="81" t="s">
        <v>437</v>
      </c>
      <c r="E301" s="81" t="s">
        <v>339</v>
      </c>
      <c r="F301" s="81" t="s">
        <v>483</v>
      </c>
      <c r="G301" s="81" t="s">
        <v>1505</v>
      </c>
      <c r="H301" s="86">
        <v>1974</v>
      </c>
      <c r="I301" s="82">
        <v>2</v>
      </c>
      <c r="J301" s="164">
        <f>อุดรธานี!F119</f>
        <v>384825.99</v>
      </c>
      <c r="K301" s="170">
        <f>อุดรธานี!AQ119</f>
        <v>398385.41</v>
      </c>
      <c r="L301" s="87">
        <f>อุดรธานี!AR119</f>
        <v>1217104.77</v>
      </c>
      <c r="M301" s="87">
        <f>อุดรธานี!AS119</f>
        <v>1513557.3599999999</v>
      </c>
      <c r="N301" s="81"/>
      <c r="O301" s="81"/>
      <c r="P301" s="81"/>
      <c r="Q301" s="162">
        <f t="shared" si="28"/>
        <v>-296452.58999999985</v>
      </c>
      <c r="R301" s="84">
        <f t="shared" si="29"/>
        <v>616.5677659574468</v>
      </c>
    </row>
    <row r="302" spans="1:18">
      <c r="A302" s="82">
        <v>6</v>
      </c>
      <c r="B302" s="81" t="s">
        <v>356</v>
      </c>
      <c r="C302" s="81" t="s">
        <v>626</v>
      </c>
      <c r="D302" s="81" t="s">
        <v>437</v>
      </c>
      <c r="E302" s="81" t="s">
        <v>339</v>
      </c>
      <c r="F302" s="81" t="s">
        <v>483</v>
      </c>
      <c r="G302" s="81" t="s">
        <v>1506</v>
      </c>
      <c r="H302" s="86">
        <v>3170</v>
      </c>
      <c r="I302" s="82">
        <v>3</v>
      </c>
      <c r="J302" s="164">
        <f>อุดรธานี!F120</f>
        <v>4492.8999999999996</v>
      </c>
      <c r="K302" s="170">
        <f>อุดรธานี!AQ120</f>
        <v>39946.869999999995</v>
      </c>
      <c r="L302" s="87">
        <f>อุดรธานี!AR120</f>
        <v>2454791.5</v>
      </c>
      <c r="M302" s="87">
        <f>อุดรธานี!AS120</f>
        <v>2184599.7999999998</v>
      </c>
      <c r="N302" s="81"/>
      <c r="O302" s="81"/>
      <c r="P302" s="81"/>
      <c r="Q302" s="162">
        <f t="shared" si="28"/>
        <v>270191.70000000019</v>
      </c>
      <c r="R302" s="84">
        <f t="shared" si="29"/>
        <v>774.38217665615139</v>
      </c>
    </row>
    <row r="303" spans="1:18">
      <c r="A303" s="82">
        <v>7</v>
      </c>
      <c r="B303" s="81" t="s">
        <v>356</v>
      </c>
      <c r="C303" s="81" t="s">
        <v>626</v>
      </c>
      <c r="D303" s="81" t="s">
        <v>437</v>
      </c>
      <c r="E303" s="81" t="s">
        <v>339</v>
      </c>
      <c r="F303" s="81" t="s">
        <v>483</v>
      </c>
      <c r="G303" s="81" t="s">
        <v>1507</v>
      </c>
      <c r="H303" s="86">
        <v>2966</v>
      </c>
      <c r="I303" s="82">
        <v>2</v>
      </c>
      <c r="J303" s="164">
        <f>อุดรธานี!F121</f>
        <v>918510.11</v>
      </c>
      <c r="K303" s="170">
        <f>อุดรธานี!AQ121</f>
        <v>926739.36</v>
      </c>
      <c r="L303" s="87">
        <f>อุดรธานี!AR121</f>
        <v>2298702.94</v>
      </c>
      <c r="M303" s="87">
        <f>อุดรธานี!AS121</f>
        <v>2539893.37</v>
      </c>
      <c r="N303" s="81"/>
      <c r="O303" s="81"/>
      <c r="P303" s="81"/>
      <c r="Q303" s="162">
        <f t="shared" si="28"/>
        <v>-241190.43000000017</v>
      </c>
      <c r="R303" s="84">
        <f t="shared" si="29"/>
        <v>775.01784895482126</v>
      </c>
    </row>
    <row r="304" spans="1:18">
      <c r="A304" s="82">
        <v>8</v>
      </c>
      <c r="B304" s="81" t="s">
        <v>356</v>
      </c>
      <c r="C304" s="81" t="s">
        <v>626</v>
      </c>
      <c r="D304" s="81" t="s">
        <v>437</v>
      </c>
      <c r="E304" s="81" t="s">
        <v>339</v>
      </c>
      <c r="F304" s="81" t="s">
        <v>483</v>
      </c>
      <c r="G304" s="119" t="s">
        <v>1508</v>
      </c>
      <c r="H304" s="86">
        <v>3526</v>
      </c>
      <c r="I304" s="82">
        <v>3</v>
      </c>
      <c r="J304" s="164">
        <f>อุดรธานี!F122</f>
        <v>324827.5</v>
      </c>
      <c r="K304" s="170">
        <f>อุดรธานี!AQ122</f>
        <v>329216.53999999998</v>
      </c>
      <c r="L304" s="87">
        <f>อุดรธานี!AR122</f>
        <v>1367947.4900000002</v>
      </c>
      <c r="M304" s="87">
        <f>อุดรธานี!AS122</f>
        <v>2207379.9500000002</v>
      </c>
      <c r="N304" s="81"/>
      <c r="O304" s="81"/>
      <c r="P304" s="81"/>
      <c r="Q304" s="162">
        <f t="shared" si="28"/>
        <v>-839432.46</v>
      </c>
      <c r="R304" s="84">
        <f t="shared" si="29"/>
        <v>387.96015031196828</v>
      </c>
    </row>
    <row r="305" spans="1:18">
      <c r="A305" s="82">
        <v>9</v>
      </c>
      <c r="B305" s="81" t="s">
        <v>356</v>
      </c>
      <c r="C305" s="81" t="s">
        <v>626</v>
      </c>
      <c r="D305" s="81" t="s">
        <v>437</v>
      </c>
      <c r="E305" s="81" t="s">
        <v>339</v>
      </c>
      <c r="F305" s="81" t="s">
        <v>483</v>
      </c>
      <c r="G305" s="81" t="s">
        <v>1509</v>
      </c>
      <c r="H305" s="86">
        <v>3657</v>
      </c>
      <c r="I305" s="82">
        <v>3</v>
      </c>
      <c r="J305" s="164">
        <f>อุดรธานี!F123</f>
        <v>167599.95000000001</v>
      </c>
      <c r="K305" s="170">
        <f>อุดรธานี!AQ123</f>
        <v>256884.46999999997</v>
      </c>
      <c r="L305" s="87">
        <f>อุดรธานี!AR123</f>
        <v>2369868.2400000002</v>
      </c>
      <c r="M305" s="87">
        <f>อุดรธานี!AS123</f>
        <v>2861761.7</v>
      </c>
      <c r="N305" s="81"/>
      <c r="O305" s="81"/>
      <c r="P305" s="81"/>
      <c r="Q305" s="162">
        <f t="shared" si="28"/>
        <v>-491893.45999999996</v>
      </c>
      <c r="R305" s="84">
        <f t="shared" si="29"/>
        <v>648.03616078753078</v>
      </c>
    </row>
    <row r="306" spans="1:18">
      <c r="A306" s="82">
        <v>10</v>
      </c>
      <c r="B306" s="81" t="s">
        <v>356</v>
      </c>
      <c r="C306" s="81" t="s">
        <v>626</v>
      </c>
      <c r="D306" s="81" t="s">
        <v>437</v>
      </c>
      <c r="E306" s="81" t="s">
        <v>339</v>
      </c>
      <c r="F306" s="81" t="s">
        <v>483</v>
      </c>
      <c r="G306" s="81" t="s">
        <v>1510</v>
      </c>
      <c r="H306" s="86">
        <v>1822</v>
      </c>
      <c r="I306" s="82">
        <v>2</v>
      </c>
      <c r="J306" s="164">
        <f>อุดรธานี!F124</f>
        <v>50493.599999999999</v>
      </c>
      <c r="K306" s="170">
        <f>อุดรธานี!AQ124</f>
        <v>-169863.93</v>
      </c>
      <c r="L306" s="87">
        <f>อุดรธานี!AR124</f>
        <v>1255748.46</v>
      </c>
      <c r="M306" s="87">
        <f>อุดรธานี!AS124</f>
        <v>1970109.03</v>
      </c>
      <c r="N306" s="81"/>
      <c r="O306" s="81"/>
      <c r="P306" s="81"/>
      <c r="Q306" s="162">
        <f t="shared" si="28"/>
        <v>-714360.57000000007</v>
      </c>
      <c r="R306" s="84">
        <f t="shared" si="29"/>
        <v>689.21430296377605</v>
      </c>
    </row>
    <row r="307" spans="1:18">
      <c r="A307" s="82">
        <v>11</v>
      </c>
      <c r="B307" s="81" t="s">
        <v>356</v>
      </c>
      <c r="C307" s="81" t="s">
        <v>626</v>
      </c>
      <c r="D307" s="81" t="s">
        <v>437</v>
      </c>
      <c r="E307" s="81" t="s">
        <v>339</v>
      </c>
      <c r="F307" s="81" t="s">
        <v>483</v>
      </c>
      <c r="G307" s="81" t="s">
        <v>1511</v>
      </c>
      <c r="H307" s="86">
        <v>1969</v>
      </c>
      <c r="I307" s="82">
        <v>2</v>
      </c>
      <c r="J307" s="164">
        <f>อุดรธานี!F125</f>
        <v>246053.35</v>
      </c>
      <c r="K307" s="170">
        <f>อุดรธานี!AQ125</f>
        <v>236660.50000000003</v>
      </c>
      <c r="L307" s="87">
        <f>อุดรธานี!AR125</f>
        <v>1110726.8999999999</v>
      </c>
      <c r="M307" s="87">
        <f>อุดรธานี!AS125</f>
        <v>1500742.1</v>
      </c>
      <c r="N307" s="81"/>
      <c r="O307" s="81"/>
      <c r="P307" s="81"/>
      <c r="Q307" s="162">
        <f t="shared" si="28"/>
        <v>-390015.20000000019</v>
      </c>
      <c r="R307" s="84">
        <f t="shared" si="29"/>
        <v>564.10711020822748</v>
      </c>
    </row>
    <row r="308" spans="1:18">
      <c r="A308" s="82">
        <v>12</v>
      </c>
      <c r="B308" s="81" t="s">
        <v>356</v>
      </c>
      <c r="C308" s="81" t="s">
        <v>626</v>
      </c>
      <c r="D308" s="81" t="s">
        <v>437</v>
      </c>
      <c r="E308" s="81" t="s">
        <v>339</v>
      </c>
      <c r="F308" s="81" t="s">
        <v>483</v>
      </c>
      <c r="G308" s="81" t="s">
        <v>1512</v>
      </c>
      <c r="H308" s="86">
        <v>2749</v>
      </c>
      <c r="I308" s="82">
        <v>2</v>
      </c>
      <c r="J308" s="164">
        <f>อุดรธานี!F126</f>
        <v>84742.720000000001</v>
      </c>
      <c r="K308" s="170">
        <f>อุดรธานี!AQ126</f>
        <v>-40002.309999999983</v>
      </c>
      <c r="L308" s="87">
        <f>อุดรธานี!AR126</f>
        <v>1849969.8</v>
      </c>
      <c r="M308" s="87">
        <f>อุดรธานี!AS126</f>
        <v>2323501.9300000002</v>
      </c>
      <c r="N308" s="81"/>
      <c r="O308" s="81"/>
      <c r="P308" s="81"/>
      <c r="Q308" s="162">
        <f t="shared" si="28"/>
        <v>-473532.13000000012</v>
      </c>
      <c r="R308" s="84">
        <f t="shared" si="29"/>
        <v>672.96100400145508</v>
      </c>
    </row>
    <row r="309" spans="1:18">
      <c r="A309" s="82">
        <v>13</v>
      </c>
      <c r="B309" s="81" t="s">
        <v>356</v>
      </c>
      <c r="C309" s="81" t="s">
        <v>626</v>
      </c>
      <c r="D309" s="81" t="s">
        <v>437</v>
      </c>
      <c r="E309" s="81" t="s">
        <v>339</v>
      </c>
      <c r="F309" s="81" t="s">
        <v>483</v>
      </c>
      <c r="G309" s="81" t="s">
        <v>1513</v>
      </c>
      <c r="H309" s="86">
        <v>2706</v>
      </c>
      <c r="I309" s="82">
        <v>2</v>
      </c>
      <c r="J309" s="164">
        <f>อุดรธานี!F127</f>
        <v>329896.01</v>
      </c>
      <c r="K309" s="170">
        <f>อุดรธานี!AQ127</f>
        <v>311878.49</v>
      </c>
      <c r="L309" s="87">
        <f>อุดรธานี!AR127</f>
        <v>1574078.74</v>
      </c>
      <c r="M309" s="87">
        <f>อุดรธานี!AS127</f>
        <v>2078468.0700000003</v>
      </c>
      <c r="N309" s="81"/>
      <c r="O309" s="81"/>
      <c r="P309" s="81"/>
      <c r="Q309" s="162">
        <f t="shared" si="28"/>
        <v>-504389.33000000031</v>
      </c>
      <c r="R309" s="84">
        <f t="shared" si="29"/>
        <v>581.69946045824099</v>
      </c>
    </row>
    <row r="310" spans="1:18" s="22" customFormat="1">
      <c r="A310" s="150">
        <v>9</v>
      </c>
      <c r="B310" s="151" t="s">
        <v>356</v>
      </c>
      <c r="C310" s="151"/>
      <c r="D310" s="151"/>
      <c r="E310" s="151" t="s">
        <v>379</v>
      </c>
      <c r="F310" s="151"/>
      <c r="G310" s="151" t="s">
        <v>628</v>
      </c>
      <c r="H310" s="153">
        <f>SUM(H297:H309)</f>
        <v>33061</v>
      </c>
      <c r="I310" s="150"/>
      <c r="J310" s="153">
        <f>SUM(J297:J309)</f>
        <v>3937138.2600000007</v>
      </c>
      <c r="K310" s="171">
        <f>SUM(K297:K309)</f>
        <v>3673800.25</v>
      </c>
      <c r="L310" s="153">
        <f t="shared" ref="L310:M310" si="34">SUM(L297:L309)</f>
        <v>21469308.399999999</v>
      </c>
      <c r="M310" s="153">
        <f t="shared" si="34"/>
        <v>26641692.530000001</v>
      </c>
      <c r="N310" s="151">
        <v>12</v>
      </c>
      <c r="O310" s="151">
        <v>12</v>
      </c>
      <c r="P310" s="151">
        <f>N310-O310</f>
        <v>0</v>
      </c>
      <c r="Q310" s="163">
        <f t="shared" si="28"/>
        <v>-5172384.1300000027</v>
      </c>
      <c r="R310" s="161">
        <f>L310/H310</f>
        <v>649.38472520492417</v>
      </c>
    </row>
    <row r="311" spans="1:18">
      <c r="A311" s="82">
        <v>1</v>
      </c>
      <c r="B311" s="81" t="s">
        <v>356</v>
      </c>
      <c r="C311" s="81" t="s">
        <v>328</v>
      </c>
      <c r="D311" s="81" t="s">
        <v>441</v>
      </c>
      <c r="E311" s="81" t="s">
        <v>329</v>
      </c>
      <c r="F311" s="81" t="s">
        <v>513</v>
      </c>
      <c r="G311" s="81" t="s">
        <v>629</v>
      </c>
      <c r="H311" s="86"/>
      <c r="I311" s="82"/>
      <c r="J311" s="164"/>
      <c r="K311" s="170"/>
      <c r="L311" s="87"/>
      <c r="M311" s="87"/>
      <c r="N311" s="81"/>
      <c r="O311" s="81"/>
      <c r="P311" s="81"/>
    </row>
    <row r="312" spans="1:18">
      <c r="A312" s="82">
        <v>2</v>
      </c>
      <c r="B312" s="81" t="s">
        <v>356</v>
      </c>
      <c r="C312" s="81" t="s">
        <v>328</v>
      </c>
      <c r="D312" s="81" t="s">
        <v>441</v>
      </c>
      <c r="E312" s="81" t="s">
        <v>329</v>
      </c>
      <c r="F312" s="81" t="s">
        <v>483</v>
      </c>
      <c r="G312" s="119" t="s">
        <v>205</v>
      </c>
      <c r="H312" s="86">
        <v>6340</v>
      </c>
      <c r="I312" s="82">
        <v>5</v>
      </c>
      <c r="J312" s="164">
        <f>อุดรธานี!F128</f>
        <v>201594.81</v>
      </c>
      <c r="K312" s="170">
        <f>อุดรธานี!AQ128</f>
        <v>309673.59000000003</v>
      </c>
      <c r="L312" s="87">
        <f>อุดรธานี!AR128</f>
        <v>2071557.07</v>
      </c>
      <c r="M312" s="87">
        <f>อุดรธานี!AS128</f>
        <v>2665103.2600000002</v>
      </c>
      <c r="N312" s="81"/>
      <c r="O312" s="81"/>
      <c r="P312" s="81"/>
      <c r="Q312" s="162">
        <f t="shared" si="28"/>
        <v>-593546.19000000018</v>
      </c>
      <c r="R312" s="84">
        <f t="shared" si="29"/>
        <v>326.74401735015772</v>
      </c>
    </row>
    <row r="313" spans="1:18">
      <c r="A313" s="82">
        <v>3</v>
      </c>
      <c r="B313" s="81" t="s">
        <v>356</v>
      </c>
      <c r="C313" s="81" t="s">
        <v>328</v>
      </c>
      <c r="D313" s="81" t="s">
        <v>441</v>
      </c>
      <c r="E313" s="81" t="s">
        <v>329</v>
      </c>
      <c r="F313" s="81" t="s">
        <v>483</v>
      </c>
      <c r="G313" s="119" t="s">
        <v>206</v>
      </c>
      <c r="H313" s="86">
        <v>5412</v>
      </c>
      <c r="I313" s="82">
        <v>4</v>
      </c>
      <c r="J313" s="164">
        <f>อุดรธานี!F129</f>
        <v>123648.89</v>
      </c>
      <c r="K313" s="170">
        <f>อุดรธานี!AQ129</f>
        <v>155383.51</v>
      </c>
      <c r="L313" s="87">
        <f>อุดรธานี!AR129</f>
        <v>2458493.0300000003</v>
      </c>
      <c r="M313" s="87">
        <f>อุดรธานี!AS129</f>
        <v>2792194.26</v>
      </c>
      <c r="N313" s="81"/>
      <c r="O313" s="81"/>
      <c r="P313" s="81"/>
      <c r="Q313" s="162">
        <f t="shared" si="28"/>
        <v>-333701.22999999952</v>
      </c>
      <c r="R313" s="84">
        <f t="shared" si="29"/>
        <v>454.26700480413899</v>
      </c>
    </row>
    <row r="314" spans="1:18">
      <c r="A314" s="82">
        <v>4</v>
      </c>
      <c r="B314" s="81" t="s">
        <v>356</v>
      </c>
      <c r="C314" s="81" t="s">
        <v>328</v>
      </c>
      <c r="D314" s="81" t="s">
        <v>441</v>
      </c>
      <c r="E314" s="81" t="s">
        <v>329</v>
      </c>
      <c r="F314" s="81" t="s">
        <v>483</v>
      </c>
      <c r="G314" s="119" t="s">
        <v>207</v>
      </c>
      <c r="H314" s="86">
        <v>1496</v>
      </c>
      <c r="I314" s="82">
        <v>1</v>
      </c>
      <c r="J314" s="164">
        <f>อุดรธานี!F130</f>
        <v>116889.84</v>
      </c>
      <c r="K314" s="170">
        <f>อุดรธานี!AQ130</f>
        <v>129148.72</v>
      </c>
      <c r="L314" s="87">
        <f>อุดรธานี!AR130</f>
        <v>927631.55</v>
      </c>
      <c r="M314" s="87">
        <f>อุดรธานี!AS130</f>
        <v>1171523.27</v>
      </c>
      <c r="N314" s="81"/>
      <c r="O314" s="81"/>
      <c r="P314" s="81"/>
      <c r="Q314" s="162">
        <f t="shared" si="28"/>
        <v>-243891.71999999997</v>
      </c>
      <c r="R314" s="84">
        <f t="shared" si="29"/>
        <v>620.07456550802146</v>
      </c>
    </row>
    <row r="315" spans="1:18">
      <c r="A315" s="82">
        <v>5</v>
      </c>
      <c r="B315" s="81" t="s">
        <v>356</v>
      </c>
      <c r="C315" s="81" t="s">
        <v>328</v>
      </c>
      <c r="D315" s="81" t="s">
        <v>441</v>
      </c>
      <c r="E315" s="81" t="s">
        <v>329</v>
      </c>
      <c r="F315" s="81" t="s">
        <v>483</v>
      </c>
      <c r="G315" s="119" t="s">
        <v>208</v>
      </c>
      <c r="H315" s="86">
        <v>2983</v>
      </c>
      <c r="I315" s="82">
        <v>2</v>
      </c>
      <c r="J315" s="164">
        <f>อุดรธานี!F131</f>
        <v>341225.77</v>
      </c>
      <c r="K315" s="248">
        <f>อุดรธานี!AQ131</f>
        <v>158557.95000000001</v>
      </c>
      <c r="L315" s="249">
        <f>อุดรธานี!AR131</f>
        <v>1151785.04</v>
      </c>
      <c r="M315" s="249">
        <f>อุดรธานี!AS131</f>
        <v>1415053.5599999998</v>
      </c>
      <c r="N315" s="81"/>
      <c r="O315" s="81"/>
      <c r="P315" s="81"/>
      <c r="Q315" s="162">
        <f t="shared" si="28"/>
        <v>-263268.51999999979</v>
      </c>
      <c r="R315" s="84">
        <f t="shared" si="29"/>
        <v>386.1163392557828</v>
      </c>
    </row>
    <row r="316" spans="1:18">
      <c r="A316" s="82">
        <v>6</v>
      </c>
      <c r="B316" s="81" t="s">
        <v>356</v>
      </c>
      <c r="C316" s="81" t="s">
        <v>328</v>
      </c>
      <c r="D316" s="81" t="s">
        <v>441</v>
      </c>
      <c r="E316" s="81" t="s">
        <v>329</v>
      </c>
      <c r="F316" s="81" t="s">
        <v>483</v>
      </c>
      <c r="G316" s="119" t="s">
        <v>209</v>
      </c>
      <c r="H316" s="86">
        <v>3002</v>
      </c>
      <c r="I316" s="82">
        <v>3</v>
      </c>
      <c r="J316" s="164">
        <f>อุดรธานี!F132</f>
        <v>547273.9</v>
      </c>
      <c r="K316" s="170">
        <f>อุดรธานี!AQ132</f>
        <v>518568.94</v>
      </c>
      <c r="L316" s="87">
        <f>อุดรธานี!AR132</f>
        <v>2512732.5099999998</v>
      </c>
      <c r="M316" s="87">
        <f>อุดรธานี!AS132</f>
        <v>2891671.81</v>
      </c>
      <c r="N316" s="81"/>
      <c r="O316" s="81"/>
      <c r="P316" s="81"/>
      <c r="Q316" s="162">
        <f t="shared" si="28"/>
        <v>-378939.30000000028</v>
      </c>
      <c r="R316" s="84">
        <f t="shared" si="29"/>
        <v>837.01949033977337</v>
      </c>
    </row>
    <row r="317" spans="1:18">
      <c r="A317" s="82">
        <v>7</v>
      </c>
      <c r="B317" s="81" t="s">
        <v>356</v>
      </c>
      <c r="C317" s="81" t="s">
        <v>328</v>
      </c>
      <c r="D317" s="81" t="s">
        <v>441</v>
      </c>
      <c r="E317" s="81" t="s">
        <v>329</v>
      </c>
      <c r="F317" s="81" t="s">
        <v>483</v>
      </c>
      <c r="G317" s="119" t="s">
        <v>210</v>
      </c>
      <c r="H317" s="86">
        <v>5003</v>
      </c>
      <c r="I317" s="82">
        <v>4</v>
      </c>
      <c r="J317" s="164">
        <f>อุดรธานี!F133</f>
        <v>733125.54</v>
      </c>
      <c r="K317" s="170">
        <f>อุดรธานี!AQ133</f>
        <v>733591.02</v>
      </c>
      <c r="L317" s="87">
        <f>อุดรธานี!AR133</f>
        <v>1897711.91</v>
      </c>
      <c r="M317" s="87">
        <f>อุดรธานี!AS133</f>
        <v>1940457.75</v>
      </c>
      <c r="N317" s="81"/>
      <c r="O317" s="81"/>
      <c r="P317" s="81"/>
      <c r="Q317" s="162">
        <f t="shared" si="28"/>
        <v>-42745.840000000084</v>
      </c>
      <c r="R317" s="84">
        <f t="shared" si="29"/>
        <v>379.31479312412552</v>
      </c>
    </row>
    <row r="318" spans="1:18">
      <c r="A318" s="82">
        <v>8</v>
      </c>
      <c r="B318" s="81" t="s">
        <v>356</v>
      </c>
      <c r="C318" s="81" t="s">
        <v>328</v>
      </c>
      <c r="D318" s="81" t="s">
        <v>441</v>
      </c>
      <c r="E318" s="81" t="s">
        <v>329</v>
      </c>
      <c r="F318" s="81" t="s">
        <v>483</v>
      </c>
      <c r="G318" s="119" t="s">
        <v>211</v>
      </c>
      <c r="H318" s="86">
        <v>3890</v>
      </c>
      <c r="I318" s="82">
        <v>3</v>
      </c>
      <c r="J318" s="164">
        <f>อุดรธานี!F134</f>
        <v>70069.09</v>
      </c>
      <c r="K318" s="170">
        <f>อุดรธานี!AQ134</f>
        <v>-158821.65000000002</v>
      </c>
      <c r="L318" s="87">
        <f>อุดรธานี!AR134</f>
        <v>1665556.58</v>
      </c>
      <c r="M318" s="87">
        <f>อุดรธานี!AS134</f>
        <v>1974987.04</v>
      </c>
      <c r="N318" s="81"/>
      <c r="O318" s="81"/>
      <c r="P318" s="81"/>
      <c r="Q318" s="162">
        <f t="shared" si="28"/>
        <v>-309430.45999999996</v>
      </c>
      <c r="R318" s="84">
        <f t="shared" si="29"/>
        <v>428.16364524421596</v>
      </c>
    </row>
    <row r="319" spans="1:18">
      <c r="A319" s="82">
        <v>9</v>
      </c>
      <c r="B319" s="81" t="s">
        <v>356</v>
      </c>
      <c r="C319" s="81" t="s">
        <v>328</v>
      </c>
      <c r="D319" s="81" t="s">
        <v>441</v>
      </c>
      <c r="E319" s="81" t="s">
        <v>329</v>
      </c>
      <c r="F319" s="81" t="s">
        <v>483</v>
      </c>
      <c r="G319" s="119" t="s">
        <v>212</v>
      </c>
      <c r="H319" s="86">
        <v>4373</v>
      </c>
      <c r="I319" s="82">
        <v>3</v>
      </c>
      <c r="J319" s="164">
        <f>อุดรธานี!F135</f>
        <v>601819.11</v>
      </c>
      <c r="K319" s="170">
        <f>อุดรธานี!AQ135</f>
        <v>654329.16</v>
      </c>
      <c r="L319" s="87">
        <f>อุดรธานี!AR135</f>
        <v>1839138.04</v>
      </c>
      <c r="M319" s="87">
        <f>อุดรธานี!AS135</f>
        <v>1937909.42</v>
      </c>
      <c r="N319" s="81"/>
      <c r="O319" s="81"/>
      <c r="P319" s="81"/>
      <c r="Q319" s="162">
        <f t="shared" si="28"/>
        <v>-98771.379999999888</v>
      </c>
      <c r="R319" s="84">
        <f t="shared" si="29"/>
        <v>420.56666819117311</v>
      </c>
    </row>
    <row r="320" spans="1:18">
      <c r="A320" s="82">
        <v>10</v>
      </c>
      <c r="B320" s="81" t="s">
        <v>356</v>
      </c>
      <c r="C320" s="81" t="s">
        <v>328</v>
      </c>
      <c r="D320" s="81" t="s">
        <v>441</v>
      </c>
      <c r="E320" s="81" t="s">
        <v>329</v>
      </c>
      <c r="F320" s="81" t="s">
        <v>483</v>
      </c>
      <c r="G320" s="119" t="s">
        <v>300</v>
      </c>
      <c r="H320" s="86">
        <v>2066</v>
      </c>
      <c r="I320" s="82">
        <v>2</v>
      </c>
      <c r="J320" s="164">
        <f>อุดรธานี!F136</f>
        <v>158063.54</v>
      </c>
      <c r="K320" s="170">
        <f>อุดรธานี!AQ136</f>
        <v>112389.02000000002</v>
      </c>
      <c r="L320" s="87">
        <f>อุดรธานี!AR136</f>
        <v>1505741.74</v>
      </c>
      <c r="M320" s="87">
        <f>อุดรธานี!AS136</f>
        <v>1714333.0099999998</v>
      </c>
      <c r="N320" s="81"/>
      <c r="O320" s="81"/>
      <c r="P320" s="81"/>
      <c r="Q320" s="162">
        <f t="shared" si="28"/>
        <v>-208591.26999999979</v>
      </c>
      <c r="R320" s="84">
        <f t="shared" si="29"/>
        <v>728.81981606969987</v>
      </c>
    </row>
    <row r="321" spans="1:18">
      <c r="A321" s="82">
        <v>11</v>
      </c>
      <c r="B321" s="81" t="s">
        <v>356</v>
      </c>
      <c r="C321" s="81" t="s">
        <v>328</v>
      </c>
      <c r="D321" s="81" t="s">
        <v>441</v>
      </c>
      <c r="E321" s="81" t="s">
        <v>329</v>
      </c>
      <c r="F321" s="81" t="s">
        <v>483</v>
      </c>
      <c r="G321" s="81" t="s">
        <v>301</v>
      </c>
      <c r="H321" s="86">
        <v>2679</v>
      </c>
      <c r="I321" s="82">
        <v>2</v>
      </c>
      <c r="J321" s="164">
        <f>อุดรธานี!F137</f>
        <v>293686.32</v>
      </c>
      <c r="K321" s="170">
        <f>อุดรธานี!AQ137</f>
        <v>2366.6900000000023</v>
      </c>
      <c r="L321" s="87">
        <f>อุดรธานี!AR137</f>
        <v>1155822.8799999999</v>
      </c>
      <c r="M321" s="87">
        <f>อุดรธานี!AS137</f>
        <v>1536113.12</v>
      </c>
      <c r="N321" s="81"/>
      <c r="O321" s="81"/>
      <c r="P321" s="81"/>
      <c r="Q321" s="162">
        <f t="shared" si="28"/>
        <v>-380290.24000000022</v>
      </c>
      <c r="R321" s="84">
        <f t="shared" si="29"/>
        <v>431.43817842478535</v>
      </c>
    </row>
    <row r="322" spans="1:18" s="22" customFormat="1">
      <c r="A322" s="150">
        <v>10</v>
      </c>
      <c r="B322" s="151" t="s">
        <v>356</v>
      </c>
      <c r="C322" s="151"/>
      <c r="D322" s="151"/>
      <c r="E322" s="151" t="s">
        <v>379</v>
      </c>
      <c r="F322" s="151"/>
      <c r="G322" s="151" t="s">
        <v>630</v>
      </c>
      <c r="H322" s="153">
        <f>SUM(H311:H321)</f>
        <v>37244</v>
      </c>
      <c r="I322" s="150"/>
      <c r="J322" s="153">
        <f>SUM(J311:J321)</f>
        <v>3187396.8099999996</v>
      </c>
      <c r="K322" s="171">
        <f>SUM(K311:K321)</f>
        <v>2615186.9500000002</v>
      </c>
      <c r="L322" s="153">
        <f t="shared" ref="L322:M322" si="35">SUM(L311:L321)</f>
        <v>17186170.350000001</v>
      </c>
      <c r="M322" s="153">
        <f t="shared" si="35"/>
        <v>20039346.499999996</v>
      </c>
      <c r="N322" s="151">
        <v>10</v>
      </c>
      <c r="O322" s="151">
        <v>9</v>
      </c>
      <c r="P322" s="151">
        <f>N322-O322</f>
        <v>1</v>
      </c>
      <c r="Q322" s="163">
        <f t="shared" si="28"/>
        <v>-2853176.1499999948</v>
      </c>
      <c r="R322" s="161">
        <f>L322/H322</f>
        <v>461.448027870261</v>
      </c>
    </row>
    <row r="323" spans="1:18">
      <c r="A323" s="82">
        <v>1</v>
      </c>
      <c r="B323" s="81" t="s">
        <v>356</v>
      </c>
      <c r="C323" s="81" t="s">
        <v>631</v>
      </c>
      <c r="D323" s="81" t="s">
        <v>460</v>
      </c>
      <c r="E323" s="81" t="s">
        <v>340</v>
      </c>
      <c r="F323" s="81" t="s">
        <v>632</v>
      </c>
      <c r="G323" s="81" t="s">
        <v>633</v>
      </c>
      <c r="H323" s="86"/>
      <c r="I323" s="82"/>
      <c r="J323" s="164"/>
      <c r="K323" s="170"/>
      <c r="L323" s="87"/>
      <c r="M323" s="87"/>
      <c r="N323" s="81"/>
      <c r="O323" s="81"/>
      <c r="P323" s="81"/>
    </row>
    <row r="324" spans="1:18">
      <c r="A324" s="82">
        <v>2</v>
      </c>
      <c r="B324" s="81" t="s">
        <v>356</v>
      </c>
      <c r="C324" s="81" t="s">
        <v>631</v>
      </c>
      <c r="D324" s="81" t="s">
        <v>460</v>
      </c>
      <c r="E324" s="81" t="s">
        <v>340</v>
      </c>
      <c r="F324" s="81" t="s">
        <v>483</v>
      </c>
      <c r="G324" s="81" t="s">
        <v>213</v>
      </c>
      <c r="H324" s="86">
        <v>8806</v>
      </c>
      <c r="I324" s="82">
        <v>5</v>
      </c>
      <c r="J324" s="164">
        <f>อุดรธานี!F138</f>
        <v>277150.74</v>
      </c>
      <c r="K324" s="170">
        <f>อุดรธานี!AQ138</f>
        <v>343479.79</v>
      </c>
      <c r="L324" s="87">
        <f>อุดรธานี!AR138</f>
        <v>2715538.36</v>
      </c>
      <c r="M324" s="87">
        <f>อุดรธานี!AS138</f>
        <v>2963710.7199999997</v>
      </c>
      <c r="N324" s="81"/>
      <c r="O324" s="81"/>
      <c r="P324" s="81"/>
      <c r="Q324" s="162">
        <f t="shared" si="28"/>
        <v>-248172.35999999987</v>
      </c>
      <c r="R324" s="84">
        <f t="shared" si="29"/>
        <v>308.37364978423801</v>
      </c>
    </row>
    <row r="325" spans="1:18">
      <c r="A325" s="82">
        <v>3</v>
      </c>
      <c r="B325" s="81" t="s">
        <v>356</v>
      </c>
      <c r="C325" s="81" t="s">
        <v>631</v>
      </c>
      <c r="D325" s="81" t="s">
        <v>460</v>
      </c>
      <c r="E325" s="81" t="s">
        <v>340</v>
      </c>
      <c r="F325" s="81" t="s">
        <v>483</v>
      </c>
      <c r="G325" s="81" t="s">
        <v>214</v>
      </c>
      <c r="H325" s="86">
        <v>5022</v>
      </c>
      <c r="I325" s="82">
        <v>4</v>
      </c>
      <c r="J325" s="164">
        <f>อุดรธานี!F139</f>
        <v>360868.72</v>
      </c>
      <c r="K325" s="170">
        <f>อุดรธานี!AQ139</f>
        <v>380234.97</v>
      </c>
      <c r="L325" s="87">
        <f>อุดรธานี!AR139</f>
        <v>2746768.36</v>
      </c>
      <c r="M325" s="87">
        <f>อุดรธานี!AS139</f>
        <v>2980516.36</v>
      </c>
      <c r="N325" s="81"/>
      <c r="O325" s="81"/>
      <c r="P325" s="81"/>
      <c r="Q325" s="162">
        <f t="shared" si="28"/>
        <v>-233748</v>
      </c>
      <c r="R325" s="84">
        <f t="shared" si="29"/>
        <v>546.94710473914768</v>
      </c>
    </row>
    <row r="326" spans="1:18">
      <c r="A326" s="82">
        <v>4</v>
      </c>
      <c r="B326" s="81" t="s">
        <v>356</v>
      </c>
      <c r="C326" s="81" t="s">
        <v>631</v>
      </c>
      <c r="D326" s="81" t="s">
        <v>460</v>
      </c>
      <c r="E326" s="81" t="s">
        <v>340</v>
      </c>
      <c r="F326" s="81" t="s">
        <v>483</v>
      </c>
      <c r="G326" s="81" t="s">
        <v>215</v>
      </c>
      <c r="H326" s="86">
        <v>8660</v>
      </c>
      <c r="I326" s="82">
        <v>5</v>
      </c>
      <c r="J326" s="164">
        <f>อุดรธานี!F140</f>
        <v>737140.09</v>
      </c>
      <c r="K326" s="170">
        <f>อุดรธานี!AQ140</f>
        <v>777176.27</v>
      </c>
      <c r="L326" s="87">
        <f>อุดรธานี!AR140</f>
        <v>4402334.0600000005</v>
      </c>
      <c r="M326" s="87">
        <f>อุดรธานี!AS140</f>
        <v>4073349.07</v>
      </c>
      <c r="N326" s="81"/>
      <c r="O326" s="81"/>
      <c r="P326" s="81"/>
      <c r="Q326" s="162">
        <f t="shared" si="28"/>
        <v>328984.99000000069</v>
      </c>
      <c r="R326" s="84">
        <f t="shared" si="29"/>
        <v>508.35266281755202</v>
      </c>
    </row>
    <row r="327" spans="1:18">
      <c r="A327" s="82">
        <v>5</v>
      </c>
      <c r="B327" s="81" t="s">
        <v>356</v>
      </c>
      <c r="C327" s="81" t="s">
        <v>631</v>
      </c>
      <c r="D327" s="81" t="s">
        <v>460</v>
      </c>
      <c r="E327" s="81" t="s">
        <v>340</v>
      </c>
      <c r="F327" s="81" t="s">
        <v>483</v>
      </c>
      <c r="G327" s="81" t="s">
        <v>216</v>
      </c>
      <c r="H327" s="86">
        <v>6550</v>
      </c>
      <c r="I327" s="82">
        <v>5</v>
      </c>
      <c r="J327" s="164">
        <f>อุดรธานี!F141</f>
        <v>189420.7</v>
      </c>
      <c r="K327" s="170">
        <f>อุดรธานี!AQ141</f>
        <v>287263.31</v>
      </c>
      <c r="L327" s="87">
        <f>อุดรธานี!AR141</f>
        <v>2992941.04</v>
      </c>
      <c r="M327" s="87">
        <f>อุดรธานี!AS141</f>
        <v>3322435.1399999997</v>
      </c>
      <c r="N327" s="81"/>
      <c r="O327" s="81"/>
      <c r="P327" s="81"/>
      <c r="Q327" s="162">
        <f t="shared" ref="Q327:Q390" si="36">L327-M327</f>
        <v>-329494.09999999963</v>
      </c>
      <c r="R327" s="84">
        <f t="shared" ref="R327:R390" si="37">L327/H327</f>
        <v>456.93756335877862</v>
      </c>
    </row>
    <row r="328" spans="1:18">
      <c r="A328" s="82">
        <v>6</v>
      </c>
      <c r="B328" s="81" t="s">
        <v>356</v>
      </c>
      <c r="C328" s="81" t="s">
        <v>631</v>
      </c>
      <c r="D328" s="81" t="s">
        <v>460</v>
      </c>
      <c r="E328" s="81" t="s">
        <v>340</v>
      </c>
      <c r="F328" s="81" t="s">
        <v>483</v>
      </c>
      <c r="G328" s="81" t="s">
        <v>217</v>
      </c>
      <c r="H328" s="86">
        <v>3476</v>
      </c>
      <c r="I328" s="82">
        <v>3</v>
      </c>
      <c r="J328" s="164">
        <f>อุดรธานี!F142</f>
        <v>393286.1</v>
      </c>
      <c r="K328" s="170">
        <f>อุดรธานี!AQ142</f>
        <v>504658.92000000004</v>
      </c>
      <c r="L328" s="87">
        <f>อุดรธานี!AR142</f>
        <v>1687022.6400000001</v>
      </c>
      <c r="M328" s="87">
        <f>อุดรธานี!AS142</f>
        <v>1744544.1700000002</v>
      </c>
      <c r="N328" s="81"/>
      <c r="O328" s="81"/>
      <c r="P328" s="81"/>
      <c r="Q328" s="162">
        <f t="shared" si="36"/>
        <v>-57521.530000000028</v>
      </c>
      <c r="R328" s="84">
        <f t="shared" si="37"/>
        <v>485.33447640966631</v>
      </c>
    </row>
    <row r="329" spans="1:18">
      <c r="A329" s="82">
        <v>7</v>
      </c>
      <c r="B329" s="81" t="s">
        <v>356</v>
      </c>
      <c r="C329" s="81" t="s">
        <v>631</v>
      </c>
      <c r="D329" s="81" t="s">
        <v>460</v>
      </c>
      <c r="E329" s="81" t="s">
        <v>340</v>
      </c>
      <c r="F329" s="81" t="s">
        <v>483</v>
      </c>
      <c r="G329" s="81" t="s">
        <v>218</v>
      </c>
      <c r="H329" s="86">
        <v>7448</v>
      </c>
      <c r="I329" s="82">
        <v>5</v>
      </c>
      <c r="J329" s="164">
        <f>อุดรธานี!F143</f>
        <v>109562.38</v>
      </c>
      <c r="K329" s="170">
        <f>อุดรธานี!AQ143</f>
        <v>278687.28999999998</v>
      </c>
      <c r="L329" s="87">
        <f>อุดรธานี!AR143</f>
        <v>2725929.1</v>
      </c>
      <c r="M329" s="87">
        <f>อุดรธานี!AS143</f>
        <v>2941195.66</v>
      </c>
      <c r="N329" s="81"/>
      <c r="O329" s="81"/>
      <c r="P329" s="81"/>
      <c r="Q329" s="162">
        <f t="shared" si="36"/>
        <v>-215266.56000000006</v>
      </c>
      <c r="R329" s="84">
        <f t="shared" si="37"/>
        <v>365.99477712137485</v>
      </c>
    </row>
    <row r="330" spans="1:18">
      <c r="A330" s="82">
        <v>8</v>
      </c>
      <c r="B330" s="81" t="s">
        <v>356</v>
      </c>
      <c r="C330" s="81" t="s">
        <v>631</v>
      </c>
      <c r="D330" s="81" t="s">
        <v>460</v>
      </c>
      <c r="E330" s="81" t="s">
        <v>340</v>
      </c>
      <c r="F330" s="81" t="s">
        <v>483</v>
      </c>
      <c r="G330" s="81" t="s">
        <v>219</v>
      </c>
      <c r="H330" s="86">
        <v>3024</v>
      </c>
      <c r="I330" s="82">
        <v>3</v>
      </c>
      <c r="J330" s="164">
        <f>อุดรธานี!F144</f>
        <v>487667.11</v>
      </c>
      <c r="K330" s="170">
        <f>อุดรธานี!AQ144</f>
        <v>557388.24</v>
      </c>
      <c r="L330" s="87">
        <f>อุดรธานี!AR144</f>
        <v>2481999.5700000003</v>
      </c>
      <c r="M330" s="87">
        <f>อุดรธานี!AS144</f>
        <v>2578166.69</v>
      </c>
      <c r="N330" s="81"/>
      <c r="O330" s="81"/>
      <c r="P330" s="81"/>
      <c r="Q330" s="162">
        <f t="shared" si="36"/>
        <v>-96167.119999999646</v>
      </c>
      <c r="R330" s="84">
        <f t="shared" si="37"/>
        <v>820.76705357142862</v>
      </c>
    </row>
    <row r="331" spans="1:18">
      <c r="A331" s="82">
        <v>9</v>
      </c>
      <c r="B331" s="81" t="s">
        <v>356</v>
      </c>
      <c r="C331" s="81" t="s">
        <v>631</v>
      </c>
      <c r="D331" s="81" t="s">
        <v>460</v>
      </c>
      <c r="E331" s="81" t="s">
        <v>340</v>
      </c>
      <c r="F331" s="81" t="s">
        <v>483</v>
      </c>
      <c r="G331" s="81" t="s">
        <v>220</v>
      </c>
      <c r="H331" s="86">
        <v>3613</v>
      </c>
      <c r="I331" s="82">
        <v>3</v>
      </c>
      <c r="J331" s="164">
        <f>อุดรธานี!F145</f>
        <v>343699.20000000001</v>
      </c>
      <c r="K331" s="170">
        <f>อุดรธานี!AQ145</f>
        <v>488375.6700000001</v>
      </c>
      <c r="L331" s="87">
        <f>อุดรธานี!AR145</f>
        <v>2215914.59</v>
      </c>
      <c r="M331" s="87">
        <f>อุดรธานี!AS145</f>
        <v>2401772.8499999996</v>
      </c>
      <c r="N331" s="81"/>
      <c r="O331" s="81"/>
      <c r="P331" s="81"/>
      <c r="Q331" s="162">
        <f t="shared" si="36"/>
        <v>-185858.25999999978</v>
      </c>
      <c r="R331" s="84">
        <f t="shared" si="37"/>
        <v>613.31707445336281</v>
      </c>
    </row>
    <row r="332" spans="1:18">
      <c r="A332" s="82">
        <v>10</v>
      </c>
      <c r="B332" s="81" t="s">
        <v>356</v>
      </c>
      <c r="C332" s="81" t="s">
        <v>631</v>
      </c>
      <c r="D332" s="81" t="s">
        <v>460</v>
      </c>
      <c r="E332" s="81" t="s">
        <v>340</v>
      </c>
      <c r="F332" s="81" t="s">
        <v>483</v>
      </c>
      <c r="G332" s="81" t="s">
        <v>221</v>
      </c>
      <c r="H332" s="86">
        <v>8181</v>
      </c>
      <c r="I332" s="82">
        <v>5</v>
      </c>
      <c r="J332" s="164">
        <f>อุดรธานี!F146</f>
        <v>396648.97</v>
      </c>
      <c r="K332" s="170">
        <f>อุดรธานี!AQ146</f>
        <v>391276.06</v>
      </c>
      <c r="L332" s="87">
        <f>อุดรธานี!AR146</f>
        <v>2480428.25</v>
      </c>
      <c r="M332" s="87">
        <f>อุดรธานี!AS146</f>
        <v>2646500.37</v>
      </c>
      <c r="N332" s="81"/>
      <c r="O332" s="81"/>
      <c r="P332" s="81"/>
      <c r="Q332" s="162">
        <f t="shared" si="36"/>
        <v>-166072.12000000011</v>
      </c>
      <c r="R332" s="84">
        <f t="shared" si="37"/>
        <v>303.19377215499327</v>
      </c>
    </row>
    <row r="333" spans="1:18">
      <c r="A333" s="82">
        <v>11</v>
      </c>
      <c r="B333" s="81" t="s">
        <v>356</v>
      </c>
      <c r="C333" s="81" t="s">
        <v>631</v>
      </c>
      <c r="D333" s="81" t="s">
        <v>460</v>
      </c>
      <c r="E333" s="81" t="s">
        <v>340</v>
      </c>
      <c r="F333" s="81" t="s">
        <v>483</v>
      </c>
      <c r="G333" s="81" t="s">
        <v>222</v>
      </c>
      <c r="H333" s="86">
        <v>4338</v>
      </c>
      <c r="I333" s="82">
        <v>3</v>
      </c>
      <c r="J333" s="164">
        <f>อุดรธานี!F147</f>
        <v>451111.51</v>
      </c>
      <c r="K333" s="170">
        <f>อุดรธานี!AQ147</f>
        <v>493607.45999999996</v>
      </c>
      <c r="L333" s="87">
        <f>อุดรธานี!AR147</f>
        <v>2454962.2000000002</v>
      </c>
      <c r="M333" s="87">
        <f>อุดรธานี!AS147</f>
        <v>2549743.3199999998</v>
      </c>
      <c r="N333" s="81"/>
      <c r="O333" s="81"/>
      <c r="P333" s="81"/>
      <c r="Q333" s="162">
        <f t="shared" si="36"/>
        <v>-94781.119999999646</v>
      </c>
      <c r="R333" s="84">
        <f t="shared" si="37"/>
        <v>565.92028584601201</v>
      </c>
    </row>
    <row r="334" spans="1:18">
      <c r="A334" s="82">
        <v>12</v>
      </c>
      <c r="B334" s="81" t="s">
        <v>356</v>
      </c>
      <c r="C334" s="81" t="s">
        <v>631</v>
      </c>
      <c r="D334" s="81" t="s">
        <v>460</v>
      </c>
      <c r="E334" s="81" t="s">
        <v>340</v>
      </c>
      <c r="F334" s="81" t="s">
        <v>483</v>
      </c>
      <c r="G334" s="81" t="s">
        <v>223</v>
      </c>
      <c r="H334" s="86">
        <v>4654</v>
      </c>
      <c r="I334" s="82">
        <v>4</v>
      </c>
      <c r="J334" s="164">
        <f>อุดรธานี!F148</f>
        <v>149598.54999999999</v>
      </c>
      <c r="K334" s="170">
        <f>อุดรธานี!AQ148</f>
        <v>207036.99</v>
      </c>
      <c r="L334" s="87">
        <f>อุดรธานี!AR148</f>
        <v>3241178.13</v>
      </c>
      <c r="M334" s="87">
        <f>อุดรธานี!AS148</f>
        <v>3315322.1100000003</v>
      </c>
      <c r="N334" s="81"/>
      <c r="O334" s="81"/>
      <c r="P334" s="81"/>
      <c r="Q334" s="162">
        <f t="shared" si="36"/>
        <v>-74143.980000000447</v>
      </c>
      <c r="R334" s="84">
        <f t="shared" si="37"/>
        <v>696.42847657928667</v>
      </c>
    </row>
    <row r="335" spans="1:18">
      <c r="A335" s="82">
        <v>13</v>
      </c>
      <c r="B335" s="81" t="s">
        <v>356</v>
      </c>
      <c r="C335" s="81" t="s">
        <v>631</v>
      </c>
      <c r="D335" s="81" t="s">
        <v>460</v>
      </c>
      <c r="E335" s="81" t="s">
        <v>340</v>
      </c>
      <c r="F335" s="81" t="s">
        <v>483</v>
      </c>
      <c r="G335" s="81" t="s">
        <v>224</v>
      </c>
      <c r="H335" s="86">
        <v>4068</v>
      </c>
      <c r="I335" s="82">
        <v>3</v>
      </c>
      <c r="J335" s="164">
        <f>อุดรธานี!F149</f>
        <v>415742.89</v>
      </c>
      <c r="K335" s="170">
        <f>อุดรธานี!AQ149</f>
        <v>475426.44000000006</v>
      </c>
      <c r="L335" s="87">
        <f>อุดรธานี!AR149</f>
        <v>2258185.37</v>
      </c>
      <c r="M335" s="87">
        <f>อุดรธานี!AS149</f>
        <v>2518741.84</v>
      </c>
      <c r="N335" s="81"/>
      <c r="O335" s="81"/>
      <c r="P335" s="81"/>
      <c r="Q335" s="162">
        <f t="shared" si="36"/>
        <v>-260556.46999999974</v>
      </c>
      <c r="R335" s="84">
        <f t="shared" si="37"/>
        <v>555.10948131760085</v>
      </c>
    </row>
    <row r="336" spans="1:18">
      <c r="A336" s="82">
        <v>14</v>
      </c>
      <c r="B336" s="81" t="s">
        <v>356</v>
      </c>
      <c r="C336" s="81" t="s">
        <v>631</v>
      </c>
      <c r="D336" s="81" t="s">
        <v>460</v>
      </c>
      <c r="E336" s="81" t="s">
        <v>340</v>
      </c>
      <c r="F336" s="81" t="s">
        <v>483</v>
      </c>
      <c r="G336" s="81" t="s">
        <v>225</v>
      </c>
      <c r="H336" s="86">
        <v>2485</v>
      </c>
      <c r="I336" s="82">
        <v>2</v>
      </c>
      <c r="J336" s="164">
        <f>อุดรธานี!F150</f>
        <v>206781.65</v>
      </c>
      <c r="K336" s="170">
        <f>อุดรธานี!AQ150</f>
        <v>294128.97000000003</v>
      </c>
      <c r="L336" s="87">
        <f>อุดรธานี!AR150</f>
        <v>2107374.9299999997</v>
      </c>
      <c r="M336" s="87">
        <f>อุดรธานี!AS150</f>
        <v>2171549.44</v>
      </c>
      <c r="N336" s="81"/>
      <c r="O336" s="81"/>
      <c r="P336" s="81"/>
      <c r="Q336" s="162">
        <f t="shared" si="36"/>
        <v>-64174.510000000242</v>
      </c>
      <c r="R336" s="84">
        <f t="shared" si="37"/>
        <v>848.03820120724333</v>
      </c>
    </row>
    <row r="337" spans="1:18">
      <c r="A337" s="82">
        <v>15</v>
      </c>
      <c r="B337" s="81" t="s">
        <v>356</v>
      </c>
      <c r="C337" s="81" t="s">
        <v>631</v>
      </c>
      <c r="D337" s="81" t="s">
        <v>460</v>
      </c>
      <c r="E337" s="81" t="s">
        <v>340</v>
      </c>
      <c r="F337" s="81" t="s">
        <v>483</v>
      </c>
      <c r="G337" s="81" t="s">
        <v>226</v>
      </c>
      <c r="H337" s="86">
        <v>5359</v>
      </c>
      <c r="I337" s="82">
        <v>4</v>
      </c>
      <c r="J337" s="164">
        <f>อุดรธานี!F151</f>
        <v>275806.33</v>
      </c>
      <c r="K337" s="170">
        <f>อุดรธานี!AQ151</f>
        <v>536744.5</v>
      </c>
      <c r="L337" s="87">
        <f>อุดรธานี!AR151</f>
        <v>2816980.17</v>
      </c>
      <c r="M337" s="87">
        <f>อุดรธานี!AS151</f>
        <v>2706925.77</v>
      </c>
      <c r="N337" s="81"/>
      <c r="O337" s="81"/>
      <c r="P337" s="81"/>
      <c r="Q337" s="162">
        <f t="shared" si="36"/>
        <v>110054.39999999991</v>
      </c>
      <c r="R337" s="84">
        <f t="shared" si="37"/>
        <v>525.65407165515956</v>
      </c>
    </row>
    <row r="338" spans="1:18">
      <c r="A338" s="82">
        <v>16</v>
      </c>
      <c r="B338" s="81" t="s">
        <v>356</v>
      </c>
      <c r="C338" s="81" t="s">
        <v>631</v>
      </c>
      <c r="D338" s="81" t="s">
        <v>460</v>
      </c>
      <c r="E338" s="81" t="s">
        <v>340</v>
      </c>
      <c r="F338" s="81" t="s">
        <v>483</v>
      </c>
      <c r="G338" s="81" t="s">
        <v>227</v>
      </c>
      <c r="H338" s="86">
        <v>7463</v>
      </c>
      <c r="I338" s="82">
        <v>5</v>
      </c>
      <c r="J338" s="164">
        <f>อุดรธานี!F152</f>
        <v>418734.34</v>
      </c>
      <c r="K338" s="170">
        <f>อุดรธานี!AQ152</f>
        <v>546886.48</v>
      </c>
      <c r="L338" s="87">
        <f>อุดรธานี!AR152</f>
        <v>2502660.4900000002</v>
      </c>
      <c r="M338" s="87">
        <f>อุดรธานี!AS152</f>
        <v>2935840.48</v>
      </c>
      <c r="N338" s="81"/>
      <c r="O338" s="81"/>
      <c r="P338" s="81"/>
      <c r="Q338" s="162">
        <f t="shared" si="36"/>
        <v>-433179.98999999976</v>
      </c>
      <c r="R338" s="84">
        <f t="shared" si="37"/>
        <v>335.34242127830635</v>
      </c>
    </row>
    <row r="339" spans="1:18" s="22" customFormat="1">
      <c r="A339" s="150">
        <v>11</v>
      </c>
      <c r="B339" s="151" t="s">
        <v>356</v>
      </c>
      <c r="C339" s="151"/>
      <c r="D339" s="151"/>
      <c r="E339" s="151" t="s">
        <v>379</v>
      </c>
      <c r="F339" s="151"/>
      <c r="G339" s="151" t="s">
        <v>634</v>
      </c>
      <c r="H339" s="153">
        <f>SUM(H323:H338)</f>
        <v>83147</v>
      </c>
      <c r="I339" s="150"/>
      <c r="J339" s="153">
        <f>SUM(J323:J338)</f>
        <v>5213219.2799999993</v>
      </c>
      <c r="K339" s="171">
        <f>SUM(K323:K338)</f>
        <v>6562371.3600000013</v>
      </c>
      <c r="L339" s="153">
        <f t="shared" ref="L339:M339" si="38">SUM(L323:L338)</f>
        <v>39830217.260000005</v>
      </c>
      <c r="M339" s="153">
        <f t="shared" si="38"/>
        <v>41850313.989999995</v>
      </c>
      <c r="N339" s="151">
        <v>15</v>
      </c>
      <c r="O339" s="151">
        <v>15</v>
      </c>
      <c r="P339" s="151">
        <f>N339-O339</f>
        <v>0</v>
      </c>
      <c r="Q339" s="163">
        <f t="shared" si="36"/>
        <v>-2020096.7299999893</v>
      </c>
      <c r="R339" s="161">
        <f>L339/H339</f>
        <v>479.03372653252677</v>
      </c>
    </row>
    <row r="340" spans="1:18">
      <c r="A340" s="82">
        <v>1</v>
      </c>
      <c r="B340" s="81" t="s">
        <v>356</v>
      </c>
      <c r="C340" s="81" t="s">
        <v>635</v>
      </c>
      <c r="D340" s="81" t="s">
        <v>445</v>
      </c>
      <c r="E340" s="81" t="s">
        <v>341</v>
      </c>
      <c r="F340" s="81" t="s">
        <v>513</v>
      </c>
      <c r="G340" s="81" t="s">
        <v>636</v>
      </c>
      <c r="H340" s="86"/>
      <c r="I340" s="82"/>
      <c r="J340" s="164"/>
      <c r="K340" s="170"/>
      <c r="L340" s="87"/>
      <c r="M340" s="87"/>
      <c r="N340" s="81"/>
      <c r="O340" s="81"/>
      <c r="P340" s="81"/>
    </row>
    <row r="341" spans="1:18">
      <c r="A341" s="82">
        <v>2</v>
      </c>
      <c r="B341" s="81" t="s">
        <v>356</v>
      </c>
      <c r="C341" s="81" t="s">
        <v>635</v>
      </c>
      <c r="D341" s="81" t="s">
        <v>445</v>
      </c>
      <c r="E341" s="81" t="s">
        <v>341</v>
      </c>
      <c r="F341" s="81" t="s">
        <v>483</v>
      </c>
      <c r="G341" s="81" t="s">
        <v>1514</v>
      </c>
      <c r="H341" s="86">
        <v>3397</v>
      </c>
      <c r="I341" s="82">
        <v>3</v>
      </c>
      <c r="J341" s="164">
        <f>อุดรธานี!F153</f>
        <v>503368.92</v>
      </c>
      <c r="K341" s="170">
        <f>อุดรธานี!AQ153</f>
        <v>884660.99</v>
      </c>
      <c r="L341" s="87">
        <f>อุดรธานี!AR153</f>
        <v>2087397.6799999997</v>
      </c>
      <c r="M341" s="87">
        <f>อุดรธานี!AS153</f>
        <v>2138213.17</v>
      </c>
      <c r="N341" s="81"/>
      <c r="O341" s="81"/>
      <c r="P341" s="81"/>
      <c r="Q341" s="162">
        <f t="shared" si="36"/>
        <v>-50815.490000000224</v>
      </c>
      <c r="R341" s="84">
        <f t="shared" si="37"/>
        <v>614.48268472181326</v>
      </c>
    </row>
    <row r="342" spans="1:18">
      <c r="A342" s="82">
        <v>3</v>
      </c>
      <c r="B342" s="81" t="s">
        <v>356</v>
      </c>
      <c r="C342" s="81" t="s">
        <v>635</v>
      </c>
      <c r="D342" s="81" t="s">
        <v>445</v>
      </c>
      <c r="E342" s="81" t="s">
        <v>341</v>
      </c>
      <c r="F342" s="81" t="s">
        <v>483</v>
      </c>
      <c r="G342" s="81" t="s">
        <v>1515</v>
      </c>
      <c r="H342" s="86">
        <v>5415</v>
      </c>
      <c r="I342" s="82">
        <v>4</v>
      </c>
      <c r="J342" s="164">
        <f>อุดรธานี!F154</f>
        <v>991186.74</v>
      </c>
      <c r="K342" s="170">
        <f>อุดรธานี!AQ154</f>
        <v>1117993</v>
      </c>
      <c r="L342" s="87">
        <f>อุดรธานี!AR154</f>
        <v>2807909.91</v>
      </c>
      <c r="M342" s="87">
        <f>อุดรธานี!AS154</f>
        <v>3082213.68</v>
      </c>
      <c r="N342" s="81"/>
      <c r="O342" s="81"/>
      <c r="P342" s="81"/>
      <c r="Q342" s="162">
        <f t="shared" si="36"/>
        <v>-274303.77</v>
      </c>
      <c r="R342" s="84">
        <f t="shared" si="37"/>
        <v>518.54291966759001</v>
      </c>
    </row>
    <row r="343" spans="1:18">
      <c r="A343" s="82">
        <v>4</v>
      </c>
      <c r="B343" s="81" t="s">
        <v>356</v>
      </c>
      <c r="C343" s="81" t="s">
        <v>635</v>
      </c>
      <c r="D343" s="81" t="s">
        <v>445</v>
      </c>
      <c r="E343" s="81" t="s">
        <v>341</v>
      </c>
      <c r="F343" s="81" t="s">
        <v>483</v>
      </c>
      <c r="G343" s="81" t="s">
        <v>1516</v>
      </c>
      <c r="H343" s="86">
        <v>2085</v>
      </c>
      <c r="I343" s="82">
        <v>2</v>
      </c>
      <c r="J343" s="164">
        <f>อุดรธานี!F155</f>
        <v>656330.76</v>
      </c>
      <c r="K343" s="170">
        <f>อุดรธานี!AQ155</f>
        <v>654270.11999999988</v>
      </c>
      <c r="L343" s="87">
        <f>อุดรธานี!AR155</f>
        <v>2343442</v>
      </c>
      <c r="M343" s="87">
        <f>อุดรธานี!AS155</f>
        <v>2348735.09</v>
      </c>
      <c r="N343" s="81"/>
      <c r="O343" s="81"/>
      <c r="P343" s="81"/>
      <c r="Q343" s="162">
        <f t="shared" si="36"/>
        <v>-5293.089999999851</v>
      </c>
      <c r="R343" s="84">
        <f t="shared" si="37"/>
        <v>1123.9529976019185</v>
      </c>
    </row>
    <row r="344" spans="1:18">
      <c r="A344" s="82">
        <v>5</v>
      </c>
      <c r="B344" s="81" t="s">
        <v>356</v>
      </c>
      <c r="C344" s="81" t="s">
        <v>635</v>
      </c>
      <c r="D344" s="81" t="s">
        <v>445</v>
      </c>
      <c r="E344" s="81" t="s">
        <v>341</v>
      </c>
      <c r="F344" s="81" t="s">
        <v>483</v>
      </c>
      <c r="G344" s="81" t="s">
        <v>1517</v>
      </c>
      <c r="H344" s="86">
        <v>5563</v>
      </c>
      <c r="I344" s="82">
        <v>4</v>
      </c>
      <c r="J344" s="164">
        <f>อุดรธานี!F156</f>
        <v>866930.62</v>
      </c>
      <c r="K344" s="170">
        <f>อุดรธานี!AQ156</f>
        <v>963140.01</v>
      </c>
      <c r="L344" s="87">
        <f>อุดรธานี!AR156</f>
        <v>2241252.3199999998</v>
      </c>
      <c r="M344" s="87">
        <f>อุดรธานี!AS156</f>
        <v>2394204.48</v>
      </c>
      <c r="N344" s="81"/>
      <c r="O344" s="81"/>
      <c r="P344" s="81"/>
      <c r="Q344" s="162">
        <f t="shared" si="36"/>
        <v>-152952.16000000015</v>
      </c>
      <c r="R344" s="84">
        <f t="shared" si="37"/>
        <v>402.88555096171126</v>
      </c>
    </row>
    <row r="345" spans="1:18">
      <c r="A345" s="82">
        <v>6</v>
      </c>
      <c r="B345" s="81" t="s">
        <v>356</v>
      </c>
      <c r="C345" s="81" t="s">
        <v>635</v>
      </c>
      <c r="D345" s="81" t="s">
        <v>445</v>
      </c>
      <c r="E345" s="81" t="s">
        <v>341</v>
      </c>
      <c r="F345" s="81" t="s">
        <v>483</v>
      </c>
      <c r="G345" s="81" t="s">
        <v>1518</v>
      </c>
      <c r="H345" s="86">
        <v>3485</v>
      </c>
      <c r="I345" s="82">
        <v>3</v>
      </c>
      <c r="J345" s="164">
        <f>อุดรธานี!F157</f>
        <v>550369.31999999995</v>
      </c>
      <c r="K345" s="170">
        <f>อุดรธานี!AQ157</f>
        <v>681740.46999999986</v>
      </c>
      <c r="L345" s="87">
        <f>อุดรธานี!AR157</f>
        <v>2369975.2999999998</v>
      </c>
      <c r="M345" s="87">
        <f>อุดรธานี!AS157</f>
        <v>2712468.35</v>
      </c>
      <c r="N345" s="81"/>
      <c r="O345" s="81"/>
      <c r="P345" s="81"/>
      <c r="Q345" s="162">
        <f t="shared" si="36"/>
        <v>-342493.05000000028</v>
      </c>
      <c r="R345" s="84">
        <f t="shared" si="37"/>
        <v>680.05030129124816</v>
      </c>
    </row>
    <row r="346" spans="1:18">
      <c r="A346" s="82">
        <v>7</v>
      </c>
      <c r="B346" s="81" t="s">
        <v>356</v>
      </c>
      <c r="C346" s="81" t="s">
        <v>635</v>
      </c>
      <c r="D346" s="81" t="s">
        <v>445</v>
      </c>
      <c r="E346" s="81" t="s">
        <v>341</v>
      </c>
      <c r="F346" s="81" t="s">
        <v>483</v>
      </c>
      <c r="G346" s="81" t="s">
        <v>1519</v>
      </c>
      <c r="H346" s="86">
        <v>4270</v>
      </c>
      <c r="I346" s="82">
        <v>3</v>
      </c>
      <c r="J346" s="164">
        <f>อุดรธานี!F158</f>
        <v>286058.65999999997</v>
      </c>
      <c r="K346" s="170">
        <f>อุดรธานี!AQ158</f>
        <v>331334.40999999992</v>
      </c>
      <c r="L346" s="87">
        <f>อุดรธานี!AR158</f>
        <v>2311324.13</v>
      </c>
      <c r="M346" s="87">
        <f>อุดรธานี!AS158</f>
        <v>2405319.12</v>
      </c>
      <c r="N346" s="81"/>
      <c r="O346" s="81"/>
      <c r="P346" s="81"/>
      <c r="Q346" s="162">
        <f t="shared" si="36"/>
        <v>-93994.990000000224</v>
      </c>
      <c r="R346" s="84">
        <f t="shared" si="37"/>
        <v>541.29370725995318</v>
      </c>
    </row>
    <row r="347" spans="1:18">
      <c r="A347" s="82">
        <v>8</v>
      </c>
      <c r="B347" s="81" t="s">
        <v>356</v>
      </c>
      <c r="C347" s="81" t="s">
        <v>635</v>
      </c>
      <c r="D347" s="81" t="s">
        <v>445</v>
      </c>
      <c r="E347" s="81" t="s">
        <v>341</v>
      </c>
      <c r="F347" s="81" t="s">
        <v>483</v>
      </c>
      <c r="G347" s="81" t="s">
        <v>1520</v>
      </c>
      <c r="H347" s="86">
        <v>4406</v>
      </c>
      <c r="I347" s="82">
        <v>3</v>
      </c>
      <c r="J347" s="164">
        <f>อุดรธานี!F159</f>
        <v>179607.47</v>
      </c>
      <c r="K347" s="170">
        <f>อุดรธานี!AQ159</f>
        <v>546962.15</v>
      </c>
      <c r="L347" s="87">
        <f>อุดรธานี!AR159</f>
        <v>2223394.12</v>
      </c>
      <c r="M347" s="87">
        <f>อุดรธานี!AS159</f>
        <v>2544296.2600000002</v>
      </c>
      <c r="N347" s="81"/>
      <c r="O347" s="81"/>
      <c r="P347" s="81"/>
      <c r="Q347" s="162">
        <f t="shared" si="36"/>
        <v>-320902.14000000013</v>
      </c>
      <c r="R347" s="84">
        <f t="shared" si="37"/>
        <v>504.62871538810714</v>
      </c>
    </row>
    <row r="348" spans="1:18">
      <c r="A348" s="82">
        <v>9</v>
      </c>
      <c r="B348" s="81" t="s">
        <v>356</v>
      </c>
      <c r="C348" s="81" t="s">
        <v>635</v>
      </c>
      <c r="D348" s="81" t="s">
        <v>445</v>
      </c>
      <c r="E348" s="81" t="s">
        <v>341</v>
      </c>
      <c r="F348" s="81" t="s">
        <v>483</v>
      </c>
      <c r="G348" s="81" t="s">
        <v>1521</v>
      </c>
      <c r="H348" s="86">
        <v>4364</v>
      </c>
      <c r="I348" s="82">
        <v>3</v>
      </c>
      <c r="J348" s="164">
        <f>อุดรธานี!F160</f>
        <v>268063.51</v>
      </c>
      <c r="K348" s="170">
        <f>อุดรธานี!AQ160</f>
        <v>353358.94</v>
      </c>
      <c r="L348" s="87">
        <f>อุดรธานี!AR160</f>
        <v>1539747.79</v>
      </c>
      <c r="M348" s="87">
        <f>อุดรธานี!AS160</f>
        <v>2197763.56</v>
      </c>
      <c r="N348" s="81"/>
      <c r="O348" s="81"/>
      <c r="P348" s="81"/>
      <c r="Q348" s="162">
        <f t="shared" si="36"/>
        <v>-658015.77</v>
      </c>
      <c r="R348" s="84">
        <f t="shared" si="37"/>
        <v>352.82946608615947</v>
      </c>
    </row>
    <row r="349" spans="1:18">
      <c r="A349" s="82">
        <v>10</v>
      </c>
      <c r="B349" s="81" t="s">
        <v>356</v>
      </c>
      <c r="C349" s="81" t="s">
        <v>635</v>
      </c>
      <c r="D349" s="81" t="s">
        <v>445</v>
      </c>
      <c r="E349" s="81" t="s">
        <v>341</v>
      </c>
      <c r="F349" s="81" t="s">
        <v>483</v>
      </c>
      <c r="G349" s="81" t="s">
        <v>1522</v>
      </c>
      <c r="H349" s="86">
        <v>4077</v>
      </c>
      <c r="I349" s="82">
        <v>3</v>
      </c>
      <c r="J349" s="164">
        <f>อุดรธานี!F161</f>
        <v>119941.64</v>
      </c>
      <c r="K349" s="170">
        <f>อุดรธานี!AQ161</f>
        <v>-17492.170000000042</v>
      </c>
      <c r="L349" s="87">
        <f>อุดรธานี!AR161</f>
        <v>2667676.1999999997</v>
      </c>
      <c r="M349" s="87">
        <f>อุดรธานี!AS161</f>
        <v>3187426.73</v>
      </c>
      <c r="N349" s="81"/>
      <c r="O349" s="81"/>
      <c r="P349" s="81"/>
      <c r="Q349" s="162">
        <f t="shared" si="36"/>
        <v>-519750.53000000026</v>
      </c>
      <c r="R349" s="84">
        <f t="shared" si="37"/>
        <v>654.32332597498157</v>
      </c>
    </row>
    <row r="350" spans="1:18">
      <c r="A350" s="82">
        <v>11</v>
      </c>
      <c r="B350" s="81" t="s">
        <v>356</v>
      </c>
      <c r="C350" s="81" t="s">
        <v>635</v>
      </c>
      <c r="D350" s="81" t="s">
        <v>445</v>
      </c>
      <c r="E350" s="81" t="s">
        <v>341</v>
      </c>
      <c r="F350" s="81" t="s">
        <v>483</v>
      </c>
      <c r="G350" s="81" t="s">
        <v>1523</v>
      </c>
      <c r="H350" s="86">
        <v>3677</v>
      </c>
      <c r="I350" s="82">
        <v>3</v>
      </c>
      <c r="J350" s="164">
        <f>อุดรธานี!F162</f>
        <v>405053.07</v>
      </c>
      <c r="K350" s="170">
        <f>อุดรธานี!AQ162</f>
        <v>392824.85000000003</v>
      </c>
      <c r="L350" s="87">
        <f>อุดรธานี!AR162</f>
        <v>1957977.74</v>
      </c>
      <c r="M350" s="87">
        <f>อุดรธานี!AS162</f>
        <v>2465598.84</v>
      </c>
      <c r="N350" s="81"/>
      <c r="O350" s="81"/>
      <c r="P350" s="81"/>
      <c r="Q350" s="162">
        <f t="shared" si="36"/>
        <v>-507621.09999999986</v>
      </c>
      <c r="R350" s="84">
        <f t="shared" si="37"/>
        <v>532.49326624966</v>
      </c>
    </row>
    <row r="351" spans="1:18">
      <c r="A351" s="82">
        <v>12</v>
      </c>
      <c r="B351" s="81" t="s">
        <v>356</v>
      </c>
      <c r="C351" s="81" t="s">
        <v>635</v>
      </c>
      <c r="D351" s="81" t="s">
        <v>445</v>
      </c>
      <c r="E351" s="81" t="s">
        <v>341</v>
      </c>
      <c r="F351" s="81" t="s">
        <v>483</v>
      </c>
      <c r="G351" s="81" t="s">
        <v>1524</v>
      </c>
      <c r="H351" s="86">
        <v>7138</v>
      </c>
      <c r="I351" s="82">
        <v>5</v>
      </c>
      <c r="J351" s="164">
        <f>อุดรธานี!F163</f>
        <v>372595.02</v>
      </c>
      <c r="K351" s="170">
        <f>อุดรธานี!AQ163</f>
        <v>760070.03</v>
      </c>
      <c r="L351" s="87">
        <f>อุดรธานี!AR163</f>
        <v>3071248.5599999996</v>
      </c>
      <c r="M351" s="87">
        <f>อุดรธานี!AS163</f>
        <v>3898285.3</v>
      </c>
      <c r="N351" s="81"/>
      <c r="O351" s="81"/>
      <c r="P351" s="81"/>
      <c r="Q351" s="162">
        <f t="shared" si="36"/>
        <v>-827036.74000000022</v>
      </c>
      <c r="R351" s="84">
        <f t="shared" si="37"/>
        <v>430.26738021854857</v>
      </c>
    </row>
    <row r="352" spans="1:18">
      <c r="A352" s="82">
        <v>13</v>
      </c>
      <c r="B352" s="81" t="s">
        <v>356</v>
      </c>
      <c r="C352" s="81" t="s">
        <v>635</v>
      </c>
      <c r="D352" s="81" t="s">
        <v>445</v>
      </c>
      <c r="E352" s="81" t="s">
        <v>341</v>
      </c>
      <c r="F352" s="81" t="s">
        <v>483</v>
      </c>
      <c r="G352" s="81" t="s">
        <v>1525</v>
      </c>
      <c r="H352" s="86">
        <v>4746</v>
      </c>
      <c r="I352" s="82">
        <v>4</v>
      </c>
      <c r="J352" s="164">
        <f>อุดรธานี!F164</f>
        <v>241277.59</v>
      </c>
      <c r="K352" s="170">
        <f>อุดรธานี!AQ164</f>
        <v>212120.20999999996</v>
      </c>
      <c r="L352" s="87">
        <f>อุดรธานี!AR164</f>
        <v>2373277.89</v>
      </c>
      <c r="M352" s="87">
        <f>อุดรธานี!AS164</f>
        <v>2814109.65</v>
      </c>
      <c r="N352" s="81"/>
      <c r="O352" s="81"/>
      <c r="P352" s="81"/>
      <c r="Q352" s="162">
        <f t="shared" si="36"/>
        <v>-440831.75999999978</v>
      </c>
      <c r="R352" s="84">
        <f t="shared" si="37"/>
        <v>500.0585524652339</v>
      </c>
    </row>
    <row r="353" spans="1:18">
      <c r="A353" s="82">
        <v>14</v>
      </c>
      <c r="B353" s="81" t="s">
        <v>356</v>
      </c>
      <c r="C353" s="81" t="s">
        <v>635</v>
      </c>
      <c r="D353" s="81" t="s">
        <v>445</v>
      </c>
      <c r="E353" s="81" t="s">
        <v>341</v>
      </c>
      <c r="F353" s="81" t="s">
        <v>483</v>
      </c>
      <c r="G353" s="81" t="s">
        <v>1526</v>
      </c>
      <c r="H353" s="86">
        <v>2320</v>
      </c>
      <c r="I353" s="82">
        <v>2</v>
      </c>
      <c r="J353" s="189">
        <f>อุดรธานี!F165</f>
        <v>268652.45</v>
      </c>
      <c r="K353" s="170">
        <f>อุดรธานี!AQ165</f>
        <v>440256.69000000006</v>
      </c>
      <c r="L353" s="87">
        <f>อุดรธานี!AR165</f>
        <v>1628489.26</v>
      </c>
      <c r="M353" s="87">
        <f>อุดรธานี!AS165</f>
        <v>1674273.81</v>
      </c>
      <c r="N353" s="81"/>
      <c r="O353" s="81"/>
      <c r="P353" s="81"/>
      <c r="Q353" s="162">
        <f t="shared" si="36"/>
        <v>-45784.550000000047</v>
      </c>
      <c r="R353" s="84">
        <f t="shared" si="37"/>
        <v>701.93502586206898</v>
      </c>
    </row>
    <row r="354" spans="1:18">
      <c r="A354" s="82">
        <v>15</v>
      </c>
      <c r="B354" s="81" t="s">
        <v>356</v>
      </c>
      <c r="C354" s="81" t="s">
        <v>635</v>
      </c>
      <c r="D354" s="81" t="s">
        <v>445</v>
      </c>
      <c r="E354" s="81" t="s">
        <v>341</v>
      </c>
      <c r="F354" s="81" t="s">
        <v>483</v>
      </c>
      <c r="G354" s="81" t="s">
        <v>1527</v>
      </c>
      <c r="H354" s="86">
        <v>3323</v>
      </c>
      <c r="I354" s="82">
        <v>3</v>
      </c>
      <c r="J354" s="164">
        <f>อุดรธานี!F166</f>
        <v>442775.41</v>
      </c>
      <c r="K354" s="170">
        <f>อุดรธานี!AQ166</f>
        <v>645287.87</v>
      </c>
      <c r="L354" s="87">
        <f>อุดรธานี!AR166</f>
        <v>2144338.8899999997</v>
      </c>
      <c r="M354" s="87">
        <f>อุดรธานี!AS166</f>
        <v>1958656.09</v>
      </c>
      <c r="N354" s="81"/>
      <c r="O354" s="81"/>
      <c r="P354" s="81"/>
      <c r="Q354" s="162">
        <f t="shared" si="36"/>
        <v>185682.79999999958</v>
      </c>
      <c r="R354" s="84">
        <f t="shared" si="37"/>
        <v>645.30210352091478</v>
      </c>
    </row>
    <row r="355" spans="1:18">
      <c r="A355" s="82">
        <v>16</v>
      </c>
      <c r="B355" s="81" t="s">
        <v>356</v>
      </c>
      <c r="C355" s="81" t="s">
        <v>635</v>
      </c>
      <c r="D355" s="81" t="s">
        <v>445</v>
      </c>
      <c r="E355" s="81" t="s">
        <v>341</v>
      </c>
      <c r="F355" s="81" t="s">
        <v>483</v>
      </c>
      <c r="G355" s="81" t="s">
        <v>1528</v>
      </c>
      <c r="H355" s="86">
        <v>2456</v>
      </c>
      <c r="I355" s="82">
        <v>2</v>
      </c>
      <c r="J355" s="164">
        <f>อุดรธานี!F167</f>
        <v>839325.45</v>
      </c>
      <c r="K355" s="170">
        <f>อุดรธานี!AQ167</f>
        <v>860850.51</v>
      </c>
      <c r="L355" s="87">
        <f>อุดรธานี!AR167</f>
        <v>1967385.73</v>
      </c>
      <c r="M355" s="87">
        <f>อุดรธานี!AS167</f>
        <v>1779054.9200000002</v>
      </c>
      <c r="N355" s="81"/>
      <c r="O355" s="81"/>
      <c r="P355" s="81"/>
      <c r="Q355" s="162">
        <f t="shared" si="36"/>
        <v>188330.80999999982</v>
      </c>
      <c r="R355" s="84">
        <f t="shared" si="37"/>
        <v>801.05282166123777</v>
      </c>
    </row>
    <row r="356" spans="1:18">
      <c r="A356" s="82">
        <v>17</v>
      </c>
      <c r="B356" s="81" t="s">
        <v>356</v>
      </c>
      <c r="C356" s="81" t="s">
        <v>635</v>
      </c>
      <c r="D356" s="81" t="s">
        <v>445</v>
      </c>
      <c r="E356" s="81" t="s">
        <v>341</v>
      </c>
      <c r="F356" s="81" t="s">
        <v>483</v>
      </c>
      <c r="G356" s="81" t="s">
        <v>1529</v>
      </c>
      <c r="H356" s="86">
        <v>4122</v>
      </c>
      <c r="I356" s="82">
        <v>3</v>
      </c>
      <c r="J356" s="225">
        <f>อุดรธานี!F168</f>
        <v>415602.68</v>
      </c>
      <c r="K356" s="170">
        <f>อุดรธานี!AQ168</f>
        <v>418630.67</v>
      </c>
      <c r="L356" s="87">
        <f>อุดรธานี!AR168</f>
        <v>2254632.1800000002</v>
      </c>
      <c r="M356" s="87">
        <f>อุดรธานี!AS168</f>
        <v>2598193.3899999997</v>
      </c>
      <c r="N356" s="81"/>
      <c r="O356" s="81"/>
      <c r="P356" s="81"/>
      <c r="Q356" s="162">
        <f t="shared" si="36"/>
        <v>-343561.2099999995</v>
      </c>
      <c r="R356" s="84">
        <f t="shared" si="37"/>
        <v>546.97529839883555</v>
      </c>
    </row>
    <row r="357" spans="1:18">
      <c r="A357" s="82">
        <v>18</v>
      </c>
      <c r="B357" s="81" t="s">
        <v>356</v>
      </c>
      <c r="C357" s="81" t="s">
        <v>635</v>
      </c>
      <c r="D357" s="81" t="s">
        <v>445</v>
      </c>
      <c r="E357" s="81" t="s">
        <v>341</v>
      </c>
      <c r="F357" s="81" t="s">
        <v>483</v>
      </c>
      <c r="G357" s="81" t="s">
        <v>1530</v>
      </c>
      <c r="H357" s="86">
        <v>2541</v>
      </c>
      <c r="I357" s="82">
        <v>2</v>
      </c>
      <c r="J357" s="164">
        <f>อุดรธานี!F169</f>
        <v>208639.33</v>
      </c>
      <c r="K357" s="170">
        <f>อุดรธานี!AQ169</f>
        <v>196927.64999999997</v>
      </c>
      <c r="L357" s="87">
        <f>อุดรธานี!AR169</f>
        <v>1632069.44</v>
      </c>
      <c r="M357" s="87">
        <f>อุดรธานี!AS169</f>
        <v>1896494.3599999999</v>
      </c>
      <c r="N357" s="81"/>
      <c r="O357" s="81"/>
      <c r="P357" s="81"/>
      <c r="Q357" s="162">
        <f t="shared" si="36"/>
        <v>-264424.91999999993</v>
      </c>
      <c r="R357" s="84">
        <f t="shared" si="37"/>
        <v>642.29415190869736</v>
      </c>
    </row>
    <row r="358" spans="1:18">
      <c r="A358" s="82">
        <v>19</v>
      </c>
      <c r="B358" s="81" t="s">
        <v>356</v>
      </c>
      <c r="C358" s="81" t="s">
        <v>637</v>
      </c>
      <c r="D358" s="81" t="s">
        <v>445</v>
      </c>
      <c r="E358" s="81" t="s">
        <v>341</v>
      </c>
      <c r="F358" s="81" t="s">
        <v>483</v>
      </c>
      <c r="G358" s="81" t="s">
        <v>1531</v>
      </c>
      <c r="H358" s="86">
        <v>2313</v>
      </c>
      <c r="I358" s="82">
        <v>2</v>
      </c>
      <c r="J358" s="164">
        <f>อุดรธานี!F170</f>
        <v>583739.21</v>
      </c>
      <c r="K358" s="170">
        <f>อุดรธานี!AQ170</f>
        <v>614037.28999999992</v>
      </c>
      <c r="L358" s="87">
        <f>อุดรธานี!AR170</f>
        <v>2403657.0599999996</v>
      </c>
      <c r="M358" s="87">
        <f>อุดรธานี!AS170</f>
        <v>2436681.4500000002</v>
      </c>
      <c r="N358" s="81"/>
      <c r="O358" s="81"/>
      <c r="P358" s="81"/>
      <c r="Q358" s="162">
        <f t="shared" si="36"/>
        <v>-33024.390000000596</v>
      </c>
      <c r="R358" s="84">
        <f t="shared" si="37"/>
        <v>1039.1945784695199</v>
      </c>
    </row>
    <row r="359" spans="1:18">
      <c r="A359" s="82">
        <v>20</v>
      </c>
      <c r="B359" s="81" t="s">
        <v>356</v>
      </c>
      <c r="C359" s="81" t="s">
        <v>638</v>
      </c>
      <c r="D359" s="81" t="s">
        <v>445</v>
      </c>
      <c r="E359" s="81" t="s">
        <v>341</v>
      </c>
      <c r="F359" s="81" t="s">
        <v>483</v>
      </c>
      <c r="G359" s="81" t="s">
        <v>1532</v>
      </c>
      <c r="H359" s="86">
        <v>5477</v>
      </c>
      <c r="I359" s="82">
        <v>4</v>
      </c>
      <c r="J359" s="164">
        <f>อุดรธานี!F171</f>
        <v>289596.59999999998</v>
      </c>
      <c r="K359" s="170">
        <f>อุดรธานี!AQ171</f>
        <v>291134.23</v>
      </c>
      <c r="L359" s="87">
        <f>อุดรธานี!AR171</f>
        <v>2606281.2599999998</v>
      </c>
      <c r="M359" s="87">
        <f>อุดรธานี!AS171</f>
        <v>2825751.2699999996</v>
      </c>
      <c r="N359" s="81"/>
      <c r="O359" s="81"/>
      <c r="P359" s="81"/>
      <c r="Q359" s="162">
        <f t="shared" si="36"/>
        <v>-219470.00999999978</v>
      </c>
      <c r="R359" s="84">
        <f t="shared" si="37"/>
        <v>475.85927697644689</v>
      </c>
    </row>
    <row r="360" spans="1:18">
      <c r="A360" s="82">
        <v>21</v>
      </c>
      <c r="B360" s="81" t="s">
        <v>356</v>
      </c>
      <c r="C360" s="81" t="s">
        <v>639</v>
      </c>
      <c r="D360" s="81" t="s">
        <v>445</v>
      </c>
      <c r="E360" s="81" t="s">
        <v>341</v>
      </c>
      <c r="F360" s="81" t="s">
        <v>483</v>
      </c>
      <c r="G360" s="81" t="s">
        <v>1533</v>
      </c>
      <c r="H360" s="86">
        <v>2102</v>
      </c>
      <c r="I360" s="82">
        <v>2</v>
      </c>
      <c r="J360" s="164">
        <f>อุดรธานี!F172</f>
        <v>562546.79</v>
      </c>
      <c r="K360" s="170">
        <f>อุดรธานี!AQ172</f>
        <v>604114.04</v>
      </c>
      <c r="L360" s="87">
        <f>อุดรธานี!AR172</f>
        <v>1927154.74</v>
      </c>
      <c r="M360" s="87">
        <f>อุดรธานี!AS172</f>
        <v>2051156.06</v>
      </c>
      <c r="N360" s="81"/>
      <c r="O360" s="81"/>
      <c r="P360" s="81"/>
      <c r="Q360" s="162">
        <f t="shared" si="36"/>
        <v>-124001.32000000007</v>
      </c>
      <c r="R360" s="84">
        <f t="shared" si="37"/>
        <v>916.81957183634631</v>
      </c>
    </row>
    <row r="361" spans="1:18" s="22" customFormat="1">
      <c r="A361" s="150">
        <v>12</v>
      </c>
      <c r="B361" s="151" t="s">
        <v>356</v>
      </c>
      <c r="C361" s="151"/>
      <c r="D361" s="151"/>
      <c r="E361" s="151" t="s">
        <v>379</v>
      </c>
      <c r="F361" s="151"/>
      <c r="G361" s="151" t="s">
        <v>640</v>
      </c>
      <c r="H361" s="153">
        <f>SUM(H340:H360)</f>
        <v>77277</v>
      </c>
      <c r="I361" s="150"/>
      <c r="J361" s="153">
        <f>SUM(J340:J360)</f>
        <v>9051661.2400000021</v>
      </c>
      <c r="K361" s="171">
        <f>SUM(K340:K360)</f>
        <v>10952221.960000001</v>
      </c>
      <c r="L361" s="153">
        <f t="shared" ref="L361:M361" si="39">SUM(L340:L360)</f>
        <v>44558632.199999996</v>
      </c>
      <c r="M361" s="153">
        <f t="shared" si="39"/>
        <v>49408895.580000013</v>
      </c>
      <c r="N361" s="151">
        <v>20</v>
      </c>
      <c r="O361" s="151">
        <v>20</v>
      </c>
      <c r="P361" s="151">
        <f>N361-O361</f>
        <v>0</v>
      </c>
      <c r="Q361" s="163">
        <f t="shared" si="36"/>
        <v>-4850263.3800000176</v>
      </c>
      <c r="R361" s="161">
        <f>L361/H361</f>
        <v>576.60923948911056</v>
      </c>
    </row>
    <row r="362" spans="1:18">
      <c r="A362" s="82">
        <v>1</v>
      </c>
      <c r="B362" s="81" t="s">
        <v>356</v>
      </c>
      <c r="C362" s="81" t="s">
        <v>637</v>
      </c>
      <c r="D362" s="81" t="s">
        <v>448</v>
      </c>
      <c r="E362" s="81" t="s">
        <v>342</v>
      </c>
      <c r="F362" s="81" t="s">
        <v>513</v>
      </c>
      <c r="G362" s="81" t="s">
        <v>641</v>
      </c>
      <c r="H362" s="86"/>
      <c r="I362" s="82"/>
      <c r="J362" s="164"/>
      <c r="K362" s="170"/>
      <c r="L362" s="87"/>
      <c r="M362" s="87"/>
      <c r="N362" s="81"/>
      <c r="O362" s="81"/>
      <c r="P362" s="81"/>
    </row>
    <row r="363" spans="1:18">
      <c r="A363" s="82">
        <v>2</v>
      </c>
      <c r="B363" s="81" t="s">
        <v>356</v>
      </c>
      <c r="C363" s="81" t="s">
        <v>637</v>
      </c>
      <c r="D363" s="81" t="s">
        <v>448</v>
      </c>
      <c r="E363" s="81" t="s">
        <v>342</v>
      </c>
      <c r="F363" s="81" t="s">
        <v>483</v>
      </c>
      <c r="G363" s="81" t="s">
        <v>245</v>
      </c>
      <c r="H363" s="86">
        <v>5128</v>
      </c>
      <c r="I363" s="82">
        <v>4</v>
      </c>
      <c r="J363" s="164">
        <f>อุดรธานี!F173</f>
        <v>807272.5</v>
      </c>
      <c r="K363" s="170">
        <f>อุดรธานี!AQ173</f>
        <v>925723.08</v>
      </c>
      <c r="L363" s="87">
        <f>อุดรธานี!AR173</f>
        <v>2400001.3899999997</v>
      </c>
      <c r="M363" s="87">
        <f>อุดรธานี!AS173</f>
        <v>2299161.21</v>
      </c>
      <c r="N363" s="81"/>
      <c r="O363" s="81"/>
      <c r="P363" s="81"/>
      <c r="Q363" s="162">
        <f t="shared" si="36"/>
        <v>100840.1799999997</v>
      </c>
      <c r="R363" s="84">
        <f t="shared" si="37"/>
        <v>468.01899180967234</v>
      </c>
    </row>
    <row r="364" spans="1:18">
      <c r="A364" s="82">
        <v>3</v>
      </c>
      <c r="B364" s="81" t="s">
        <v>356</v>
      </c>
      <c r="C364" s="81" t="s">
        <v>637</v>
      </c>
      <c r="D364" s="81" t="s">
        <v>448</v>
      </c>
      <c r="E364" s="81" t="s">
        <v>342</v>
      </c>
      <c r="F364" s="81" t="s">
        <v>483</v>
      </c>
      <c r="G364" s="81" t="s">
        <v>246</v>
      </c>
      <c r="H364" s="86">
        <v>2394</v>
      </c>
      <c r="I364" s="82">
        <v>2</v>
      </c>
      <c r="J364" s="164">
        <f>อุดรธานี!F174</f>
        <v>445839.86</v>
      </c>
      <c r="K364" s="170">
        <f>อุดรธานี!AQ174</f>
        <v>413735.25</v>
      </c>
      <c r="L364" s="87">
        <f>อุดรธานี!AR174</f>
        <v>1851117.7400000002</v>
      </c>
      <c r="M364" s="87">
        <f>อุดรธานี!AS174</f>
        <v>2010361.9700000002</v>
      </c>
      <c r="N364" s="81"/>
      <c r="O364" s="81"/>
      <c r="P364" s="81"/>
      <c r="Q364" s="162">
        <f t="shared" si="36"/>
        <v>-159244.22999999998</v>
      </c>
      <c r="R364" s="84">
        <f t="shared" si="37"/>
        <v>773.23213868003347</v>
      </c>
    </row>
    <row r="365" spans="1:18">
      <c r="A365" s="82">
        <v>4</v>
      </c>
      <c r="B365" s="81" t="s">
        <v>356</v>
      </c>
      <c r="C365" s="81" t="s">
        <v>637</v>
      </c>
      <c r="D365" s="81" t="s">
        <v>448</v>
      </c>
      <c r="E365" s="81" t="s">
        <v>342</v>
      </c>
      <c r="F365" s="81" t="s">
        <v>483</v>
      </c>
      <c r="G365" s="81" t="s">
        <v>247</v>
      </c>
      <c r="H365" s="86">
        <v>2388</v>
      </c>
      <c r="I365" s="82">
        <v>2</v>
      </c>
      <c r="J365" s="164">
        <f>อุดรธานี!F175</f>
        <v>304937.43</v>
      </c>
      <c r="K365" s="170">
        <f>อุดรธานี!AQ175</f>
        <v>408024.21000000008</v>
      </c>
      <c r="L365" s="87">
        <f>อุดรธานี!AR175</f>
        <v>1887639.2200000002</v>
      </c>
      <c r="M365" s="87">
        <f>อุดรธานี!AS175</f>
        <v>1932245.74</v>
      </c>
      <c r="N365" s="81"/>
      <c r="O365" s="81"/>
      <c r="P365" s="81"/>
      <c r="Q365" s="162">
        <f t="shared" si="36"/>
        <v>-44606.519999999786</v>
      </c>
      <c r="R365" s="84">
        <f t="shared" si="37"/>
        <v>790.46868509212743</v>
      </c>
    </row>
    <row r="366" spans="1:18">
      <c r="A366" s="82">
        <v>5</v>
      </c>
      <c r="B366" s="81" t="s">
        <v>356</v>
      </c>
      <c r="C366" s="81" t="s">
        <v>637</v>
      </c>
      <c r="D366" s="81" t="s">
        <v>448</v>
      </c>
      <c r="E366" s="81" t="s">
        <v>342</v>
      </c>
      <c r="F366" s="81" t="s">
        <v>483</v>
      </c>
      <c r="G366" s="81" t="s">
        <v>248</v>
      </c>
      <c r="H366" s="86">
        <v>6419</v>
      </c>
      <c r="I366" s="82">
        <v>5</v>
      </c>
      <c r="J366" s="164">
        <f>อุดรธานี!F176</f>
        <v>955276.86</v>
      </c>
      <c r="K366" s="170">
        <f>อุดรธานี!AQ176</f>
        <v>1082461.8499999999</v>
      </c>
      <c r="L366" s="87">
        <f>อุดรธานี!AR176</f>
        <v>2824115.91</v>
      </c>
      <c r="M366" s="87">
        <f>อุดรธานี!AS176</f>
        <v>2758707.0300000003</v>
      </c>
      <c r="N366" s="81"/>
      <c r="O366" s="81"/>
      <c r="P366" s="81"/>
      <c r="Q366" s="162">
        <f t="shared" si="36"/>
        <v>65408.879999999888</v>
      </c>
      <c r="R366" s="84">
        <f t="shared" si="37"/>
        <v>439.96197382769907</v>
      </c>
    </row>
    <row r="367" spans="1:18">
      <c r="A367" s="82">
        <v>6</v>
      </c>
      <c r="B367" s="81" t="s">
        <v>356</v>
      </c>
      <c r="C367" s="81" t="s">
        <v>637</v>
      </c>
      <c r="D367" s="81" t="s">
        <v>448</v>
      </c>
      <c r="E367" s="81" t="s">
        <v>342</v>
      </c>
      <c r="F367" s="81" t="s">
        <v>483</v>
      </c>
      <c r="G367" s="81" t="s">
        <v>249</v>
      </c>
      <c r="H367" s="86">
        <v>5934</v>
      </c>
      <c r="I367" s="82">
        <v>4</v>
      </c>
      <c r="J367" s="164">
        <f>อุดรธานี!F177</f>
        <v>1868116.25</v>
      </c>
      <c r="K367" s="170">
        <f>อุดรธานี!AQ177</f>
        <v>2046440.6300000001</v>
      </c>
      <c r="L367" s="87">
        <f>อุดรธานี!AR177</f>
        <v>2802697.89</v>
      </c>
      <c r="M367" s="87">
        <f>อุดรธานี!AS177</f>
        <v>2881958.19</v>
      </c>
      <c r="N367" s="81"/>
      <c r="O367" s="81"/>
      <c r="P367" s="81"/>
      <c r="Q367" s="162">
        <f t="shared" si="36"/>
        <v>-79260.299999999814</v>
      </c>
      <c r="R367" s="84">
        <f t="shared" si="37"/>
        <v>472.31174418604655</v>
      </c>
    </row>
    <row r="368" spans="1:18">
      <c r="A368" s="82">
        <v>7</v>
      </c>
      <c r="B368" s="81" t="s">
        <v>356</v>
      </c>
      <c r="C368" s="81" t="s">
        <v>637</v>
      </c>
      <c r="D368" s="81" t="s">
        <v>448</v>
      </c>
      <c r="E368" s="81" t="s">
        <v>342</v>
      </c>
      <c r="F368" s="81" t="s">
        <v>483</v>
      </c>
      <c r="G368" s="81" t="s">
        <v>250</v>
      </c>
      <c r="H368" s="86">
        <v>3468</v>
      </c>
      <c r="I368" s="82">
        <v>3</v>
      </c>
      <c r="J368" s="164">
        <f>อุดรธานี!F178</f>
        <v>544663.47</v>
      </c>
      <c r="K368" s="170">
        <f>อุดรธานี!AQ178</f>
        <v>699914.92999999993</v>
      </c>
      <c r="L368" s="87">
        <f>อุดรธานี!AR178</f>
        <v>1714037.3199999998</v>
      </c>
      <c r="M368" s="87">
        <f>อุดรธานี!AS178</f>
        <v>1693485.44</v>
      </c>
      <c r="N368" s="81"/>
      <c r="O368" s="81"/>
      <c r="P368" s="81"/>
      <c r="Q368" s="162">
        <f t="shared" si="36"/>
        <v>20551.879999999888</v>
      </c>
      <c r="R368" s="84">
        <f t="shared" si="37"/>
        <v>494.24374855824681</v>
      </c>
    </row>
    <row r="369" spans="1:18">
      <c r="A369" s="82">
        <v>8</v>
      </c>
      <c r="B369" s="81" t="s">
        <v>356</v>
      </c>
      <c r="C369" s="81" t="s">
        <v>637</v>
      </c>
      <c r="D369" s="81" t="s">
        <v>448</v>
      </c>
      <c r="E369" s="81" t="s">
        <v>342</v>
      </c>
      <c r="F369" s="81" t="s">
        <v>483</v>
      </c>
      <c r="G369" s="81" t="s">
        <v>251</v>
      </c>
      <c r="H369" s="86">
        <v>4594</v>
      </c>
      <c r="I369" s="82">
        <v>4</v>
      </c>
      <c r="J369" s="164">
        <f>อุดรธานี!F179</f>
        <v>574768.88</v>
      </c>
      <c r="K369" s="170">
        <f>อุดรธานี!AQ179</f>
        <v>663262.63</v>
      </c>
      <c r="L369" s="87">
        <f>อุดรธานี!AR179</f>
        <v>1559600.08</v>
      </c>
      <c r="M369" s="87">
        <f>อุดรธานี!AS179</f>
        <v>1745398.2000000002</v>
      </c>
      <c r="N369" s="81"/>
      <c r="O369" s="81"/>
      <c r="P369" s="81"/>
      <c r="Q369" s="162">
        <f t="shared" si="36"/>
        <v>-185798.12000000011</v>
      </c>
      <c r="R369" s="84">
        <f t="shared" si="37"/>
        <v>339.48630387461907</v>
      </c>
    </row>
    <row r="370" spans="1:18">
      <c r="A370" s="82">
        <v>9</v>
      </c>
      <c r="B370" s="81" t="s">
        <v>356</v>
      </c>
      <c r="C370" s="81" t="s">
        <v>637</v>
      </c>
      <c r="D370" s="81" t="s">
        <v>448</v>
      </c>
      <c r="E370" s="81" t="s">
        <v>342</v>
      </c>
      <c r="F370" s="81" t="s">
        <v>483</v>
      </c>
      <c r="G370" s="81" t="s">
        <v>302</v>
      </c>
      <c r="H370" s="86">
        <v>2228</v>
      </c>
      <c r="I370" s="82">
        <v>2</v>
      </c>
      <c r="J370" s="164">
        <f>อุดรธานี!F180</f>
        <v>262391.31</v>
      </c>
      <c r="K370" s="170">
        <f>อุดรธานี!AQ180</f>
        <v>350837.20999999996</v>
      </c>
      <c r="L370" s="87">
        <f>อุดรธานี!AR180</f>
        <v>952414.36</v>
      </c>
      <c r="M370" s="87">
        <f>อุดรธานี!AS180</f>
        <v>1161109.73</v>
      </c>
      <c r="N370" s="81"/>
      <c r="O370" s="81"/>
      <c r="P370" s="81"/>
      <c r="Q370" s="162">
        <f t="shared" si="36"/>
        <v>-208695.37</v>
      </c>
      <c r="R370" s="84">
        <f t="shared" si="37"/>
        <v>427.47502692998205</v>
      </c>
    </row>
    <row r="371" spans="1:18">
      <c r="A371" s="82">
        <v>10</v>
      </c>
      <c r="B371" s="81" t="s">
        <v>356</v>
      </c>
      <c r="C371" s="81" t="s">
        <v>637</v>
      </c>
      <c r="D371" s="81" t="s">
        <v>448</v>
      </c>
      <c r="E371" s="81" t="s">
        <v>342</v>
      </c>
      <c r="F371" s="81" t="s">
        <v>483</v>
      </c>
      <c r="G371" s="81" t="s">
        <v>314</v>
      </c>
      <c r="H371" s="86">
        <v>1378</v>
      </c>
      <c r="I371" s="82">
        <v>1</v>
      </c>
      <c r="J371" s="164">
        <f>อุดรธานี!F181</f>
        <v>276086.71000000002</v>
      </c>
      <c r="K371" s="170">
        <f>อุดรธานี!AQ181</f>
        <v>270009.59000000003</v>
      </c>
      <c r="L371" s="87">
        <f>อุดรธานี!AR181</f>
        <v>1260090.1499999999</v>
      </c>
      <c r="M371" s="87">
        <f>อุดรธานี!AS181</f>
        <v>1325490.55</v>
      </c>
      <c r="N371" s="81"/>
      <c r="O371" s="81"/>
      <c r="P371" s="81"/>
      <c r="Q371" s="162">
        <f t="shared" si="36"/>
        <v>-65400.40000000014</v>
      </c>
      <c r="R371" s="84">
        <f t="shared" si="37"/>
        <v>914.43407111756164</v>
      </c>
    </row>
    <row r="372" spans="1:18" s="22" customFormat="1">
      <c r="A372" s="150">
        <v>13</v>
      </c>
      <c r="B372" s="151" t="s">
        <v>356</v>
      </c>
      <c r="C372" s="151"/>
      <c r="D372" s="151"/>
      <c r="E372" s="151" t="s">
        <v>379</v>
      </c>
      <c r="F372" s="151"/>
      <c r="G372" s="151" t="s">
        <v>642</v>
      </c>
      <c r="H372" s="153">
        <f>SUM(H362:H371)</f>
        <v>33931</v>
      </c>
      <c r="I372" s="150"/>
      <c r="J372" s="153">
        <f>SUM(J362:J371)</f>
        <v>6039353.2699999996</v>
      </c>
      <c r="K372" s="171">
        <f>SUM(K362:K371)</f>
        <v>6860409.379999999</v>
      </c>
      <c r="L372" s="153">
        <f t="shared" ref="L372:M372" si="40">SUM(L362:L371)</f>
        <v>17251714.059999999</v>
      </c>
      <c r="M372" s="153">
        <f t="shared" si="40"/>
        <v>17807918.059999999</v>
      </c>
      <c r="N372" s="151">
        <v>9</v>
      </c>
      <c r="O372" s="151">
        <v>9</v>
      </c>
      <c r="P372" s="151">
        <f>N372-O372</f>
        <v>0</v>
      </c>
      <c r="Q372" s="163">
        <f t="shared" si="36"/>
        <v>-556204</v>
      </c>
      <c r="R372" s="161">
        <f>L372/H372</f>
        <v>508.43517903981603</v>
      </c>
    </row>
    <row r="373" spans="1:18">
      <c r="A373" s="82">
        <v>1</v>
      </c>
      <c r="B373" s="81" t="s">
        <v>356</v>
      </c>
      <c r="C373" s="81" t="s">
        <v>638</v>
      </c>
      <c r="D373" s="81" t="s">
        <v>451</v>
      </c>
      <c r="E373" s="81" t="s">
        <v>343</v>
      </c>
      <c r="F373" s="81" t="s">
        <v>513</v>
      </c>
      <c r="G373" s="81" t="s">
        <v>643</v>
      </c>
      <c r="H373" s="86"/>
      <c r="I373" s="82"/>
      <c r="J373" s="164"/>
      <c r="K373" s="170"/>
      <c r="L373" s="87"/>
      <c r="M373" s="87"/>
      <c r="N373" s="81"/>
      <c r="O373" s="81"/>
      <c r="P373" s="81"/>
    </row>
    <row r="374" spans="1:18">
      <c r="A374" s="82">
        <v>2</v>
      </c>
      <c r="B374" s="81" t="s">
        <v>356</v>
      </c>
      <c r="C374" s="81" t="s">
        <v>638</v>
      </c>
      <c r="D374" s="81" t="s">
        <v>451</v>
      </c>
      <c r="E374" s="81" t="s">
        <v>343</v>
      </c>
      <c r="F374" s="81" t="s">
        <v>483</v>
      </c>
      <c r="G374" s="81" t="s">
        <v>252</v>
      </c>
      <c r="H374" s="86">
        <v>8608</v>
      </c>
      <c r="I374" s="82">
        <v>5</v>
      </c>
      <c r="J374" s="164">
        <f>อุดรธานี!F182</f>
        <v>1029930.77</v>
      </c>
      <c r="K374" s="170">
        <f>อุดรธานี!AQ182</f>
        <v>1091278.0900000001</v>
      </c>
      <c r="L374" s="87">
        <f>อุดรธานี!AR182</f>
        <v>3630325.4</v>
      </c>
      <c r="M374" s="87">
        <f>อุดรธานี!AS182</f>
        <v>4094618</v>
      </c>
      <c r="N374" s="81"/>
      <c r="O374" s="81"/>
      <c r="P374" s="81"/>
      <c r="Q374" s="162">
        <f t="shared" si="36"/>
        <v>-464292.60000000009</v>
      </c>
      <c r="R374" s="84">
        <f t="shared" si="37"/>
        <v>421.73854553903345</v>
      </c>
    </row>
    <row r="375" spans="1:18">
      <c r="A375" s="82">
        <v>3</v>
      </c>
      <c r="B375" s="81" t="s">
        <v>356</v>
      </c>
      <c r="C375" s="81" t="s">
        <v>638</v>
      </c>
      <c r="D375" s="81" t="s">
        <v>451</v>
      </c>
      <c r="E375" s="81" t="s">
        <v>343</v>
      </c>
      <c r="F375" s="81" t="s">
        <v>483</v>
      </c>
      <c r="G375" s="81" t="s">
        <v>253</v>
      </c>
      <c r="H375" s="86">
        <v>3729</v>
      </c>
      <c r="I375" s="82">
        <v>3</v>
      </c>
      <c r="J375" s="164">
        <f>อุดรธานี!F183</f>
        <v>157287.88</v>
      </c>
      <c r="K375" s="170">
        <f>อุดรธานี!AQ183</f>
        <v>489699.67000000004</v>
      </c>
      <c r="L375" s="87">
        <f>อุดรธานี!AR183</f>
        <v>2350546.37</v>
      </c>
      <c r="M375" s="87">
        <f>อุดรธานี!AS183</f>
        <v>2403827.04</v>
      </c>
      <c r="N375" s="81"/>
      <c r="O375" s="81"/>
      <c r="P375" s="81"/>
      <c r="Q375" s="162">
        <f t="shared" si="36"/>
        <v>-53280.669999999925</v>
      </c>
      <c r="R375" s="84">
        <f t="shared" si="37"/>
        <v>630.34228211316713</v>
      </c>
    </row>
    <row r="376" spans="1:18" s="188" customFormat="1">
      <c r="A376" s="180">
        <v>4</v>
      </c>
      <c r="B376" s="181" t="s">
        <v>356</v>
      </c>
      <c r="C376" s="181" t="s">
        <v>638</v>
      </c>
      <c r="D376" s="181" t="s">
        <v>451</v>
      </c>
      <c r="E376" s="181" t="s">
        <v>343</v>
      </c>
      <c r="F376" s="181" t="s">
        <v>483</v>
      </c>
      <c r="G376" s="181" t="s">
        <v>255</v>
      </c>
      <c r="H376" s="182">
        <v>4417</v>
      </c>
      <c r="I376" s="180">
        <v>3</v>
      </c>
      <c r="J376" s="183">
        <f>อุดรธานี!F185</f>
        <v>78325.19</v>
      </c>
      <c r="K376" s="184">
        <f>อุดรธานี!AQ185</f>
        <v>-86363.53</v>
      </c>
      <c r="L376" s="185">
        <f>อุดรธานี!AR185</f>
        <v>1938288.8900000001</v>
      </c>
      <c r="M376" s="185">
        <f>อุดรธานี!AS185</f>
        <v>2236431.17</v>
      </c>
      <c r="N376" s="181"/>
      <c r="O376" s="181"/>
      <c r="P376" s="181"/>
      <c r="Q376" s="186">
        <f t="shared" si="36"/>
        <v>-298142.2799999998</v>
      </c>
      <c r="R376" s="187">
        <f t="shared" si="37"/>
        <v>438.82474303826132</v>
      </c>
    </row>
    <row r="377" spans="1:18">
      <c r="A377" s="82">
        <v>5</v>
      </c>
      <c r="B377" s="81" t="s">
        <v>356</v>
      </c>
      <c r="C377" s="81" t="s">
        <v>638</v>
      </c>
      <c r="D377" s="81" t="s">
        <v>451</v>
      </c>
      <c r="E377" s="81" t="s">
        <v>343</v>
      </c>
      <c r="F377" s="81" t="s">
        <v>483</v>
      </c>
      <c r="G377" s="81" t="s">
        <v>256</v>
      </c>
      <c r="H377" s="86">
        <v>5171</v>
      </c>
      <c r="I377" s="82">
        <v>4</v>
      </c>
      <c r="J377" s="164">
        <f>อุดรธานี!F186</f>
        <v>222342.91</v>
      </c>
      <c r="K377" s="175">
        <f>อุดรธานี!AQ186</f>
        <v>349026.17</v>
      </c>
      <c r="L377" s="87">
        <f>อุดรธานี!AR186</f>
        <v>3052177.66</v>
      </c>
      <c r="M377" s="87">
        <f>อุดรธานี!AS186</f>
        <v>3576211.74</v>
      </c>
      <c r="N377" s="81"/>
      <c r="O377" s="81"/>
      <c r="P377" s="81"/>
      <c r="Q377" s="162">
        <f t="shared" si="36"/>
        <v>-524034.08000000007</v>
      </c>
      <c r="R377" s="84">
        <f t="shared" si="37"/>
        <v>590.24901566428161</v>
      </c>
    </row>
    <row r="378" spans="1:18">
      <c r="A378" s="97">
        <v>6</v>
      </c>
      <c r="B378" s="81" t="s">
        <v>356</v>
      </c>
      <c r="C378" s="81" t="s">
        <v>638</v>
      </c>
      <c r="D378" s="81" t="s">
        <v>451</v>
      </c>
      <c r="E378" s="81" t="s">
        <v>343</v>
      </c>
      <c r="F378" s="81" t="s">
        <v>483</v>
      </c>
      <c r="G378" s="81" t="s">
        <v>257</v>
      </c>
      <c r="H378" s="86">
        <v>5853</v>
      </c>
      <c r="I378" s="82">
        <v>4</v>
      </c>
      <c r="J378" s="164">
        <f>อุดรธานี!F187</f>
        <v>294938.68</v>
      </c>
      <c r="K378" s="175">
        <f>อุดรธานี!AQ187</f>
        <v>88786.119999999937</v>
      </c>
      <c r="L378" s="87">
        <f>อุดรธานี!AR187</f>
        <v>2768632.8499999996</v>
      </c>
      <c r="M378" s="87">
        <f>อุดรธานี!AS187</f>
        <v>3289176.43</v>
      </c>
      <c r="N378" s="81"/>
      <c r="O378" s="81"/>
      <c r="P378" s="81"/>
      <c r="Q378" s="162">
        <f t="shared" si="36"/>
        <v>-520543.58000000054</v>
      </c>
      <c r="R378" s="84">
        <f t="shared" si="37"/>
        <v>473.02799419101308</v>
      </c>
    </row>
    <row r="379" spans="1:18">
      <c r="A379" s="97">
        <v>7</v>
      </c>
      <c r="B379" s="81" t="s">
        <v>356</v>
      </c>
      <c r="C379" s="81" t="s">
        <v>638</v>
      </c>
      <c r="D379" s="81" t="s">
        <v>451</v>
      </c>
      <c r="E379" s="81" t="s">
        <v>343</v>
      </c>
      <c r="F379" s="81" t="s">
        <v>483</v>
      </c>
      <c r="G379" s="81" t="s">
        <v>258</v>
      </c>
      <c r="H379" s="86">
        <v>5293</v>
      </c>
      <c r="I379" s="82">
        <v>4</v>
      </c>
      <c r="J379" s="164">
        <f>อุดรธานี!F188</f>
        <v>353960.58</v>
      </c>
      <c r="K379" s="175">
        <f>อุดรธานี!AQ188</f>
        <v>404136.2</v>
      </c>
      <c r="L379" s="87">
        <f>อุดรธานี!AR188</f>
        <v>3408567.8200000003</v>
      </c>
      <c r="M379" s="87">
        <f>อุดรธานี!AS188</f>
        <v>3659720.1500000004</v>
      </c>
      <c r="N379" s="81"/>
      <c r="O379" s="81"/>
      <c r="P379" s="81"/>
      <c r="Q379" s="162">
        <f t="shared" si="36"/>
        <v>-251152.33000000007</v>
      </c>
      <c r="R379" s="84">
        <f t="shared" si="37"/>
        <v>643.97653882486304</v>
      </c>
    </row>
    <row r="380" spans="1:18">
      <c r="A380" s="97">
        <v>8</v>
      </c>
      <c r="B380" s="81" t="s">
        <v>356</v>
      </c>
      <c r="C380" s="81" t="s">
        <v>638</v>
      </c>
      <c r="D380" s="81" t="s">
        <v>451</v>
      </c>
      <c r="E380" s="81" t="s">
        <v>343</v>
      </c>
      <c r="F380" s="81" t="s">
        <v>483</v>
      </c>
      <c r="G380" s="81" t="s">
        <v>259</v>
      </c>
      <c r="H380" s="86">
        <v>6642</v>
      </c>
      <c r="I380" s="82">
        <v>5</v>
      </c>
      <c r="J380" s="164">
        <f>อุดรธานี!F189</f>
        <v>211561.94</v>
      </c>
      <c r="K380" s="175">
        <f>อุดรธานี!AQ189</f>
        <v>111289.04000000004</v>
      </c>
      <c r="L380" s="87">
        <f>อุดรธานี!AR189</f>
        <v>4053126.9899999998</v>
      </c>
      <c r="M380" s="87">
        <f>อุดรธานี!AS189</f>
        <v>4396845.1800000006</v>
      </c>
      <c r="N380" s="81"/>
      <c r="O380" s="81"/>
      <c r="P380" s="81"/>
      <c r="Q380" s="162">
        <f t="shared" si="36"/>
        <v>-343718.19000000088</v>
      </c>
      <c r="R380" s="84">
        <f t="shared" si="37"/>
        <v>610.22688798554645</v>
      </c>
    </row>
    <row r="381" spans="1:18">
      <c r="A381" s="97">
        <v>9</v>
      </c>
      <c r="B381" s="81" t="s">
        <v>356</v>
      </c>
      <c r="C381" s="81" t="s">
        <v>638</v>
      </c>
      <c r="D381" s="81" t="s">
        <v>451</v>
      </c>
      <c r="E381" s="81" t="s">
        <v>343</v>
      </c>
      <c r="F381" s="81" t="s">
        <v>483</v>
      </c>
      <c r="G381" s="81" t="s">
        <v>260</v>
      </c>
      <c r="H381" s="86">
        <v>8336</v>
      </c>
      <c r="I381" s="82">
        <v>5</v>
      </c>
      <c r="J381" s="164">
        <f>อุดรธานี!F190</f>
        <v>635011.44999999995</v>
      </c>
      <c r="K381" s="175">
        <f>อุดรธานี!AQ190</f>
        <v>474978.18999999994</v>
      </c>
      <c r="L381" s="87">
        <f>อุดรธานี!AR190</f>
        <v>3792241.0100000002</v>
      </c>
      <c r="M381" s="87">
        <f>อุดรธานี!AS190</f>
        <v>4591491.9500000011</v>
      </c>
      <c r="N381" s="81"/>
      <c r="O381" s="81"/>
      <c r="P381" s="81"/>
      <c r="Q381" s="162">
        <f t="shared" si="36"/>
        <v>-799250.94000000088</v>
      </c>
      <c r="R381" s="84">
        <f t="shared" si="37"/>
        <v>454.92334572936664</v>
      </c>
    </row>
    <row r="382" spans="1:18">
      <c r="A382" s="97">
        <v>10</v>
      </c>
      <c r="B382" s="81" t="s">
        <v>356</v>
      </c>
      <c r="C382" s="81" t="s">
        <v>638</v>
      </c>
      <c r="D382" s="81" t="s">
        <v>451</v>
      </c>
      <c r="E382" s="81" t="s">
        <v>343</v>
      </c>
      <c r="F382" s="81" t="s">
        <v>483</v>
      </c>
      <c r="G382" s="81" t="s">
        <v>261</v>
      </c>
      <c r="H382" s="86">
        <v>4698</v>
      </c>
      <c r="I382" s="82">
        <v>4</v>
      </c>
      <c r="J382" s="164">
        <f>อุดรธานี!F191</f>
        <v>292915.71000000002</v>
      </c>
      <c r="K382" s="175">
        <f>อุดรธานี!AQ191</f>
        <v>155577.24</v>
      </c>
      <c r="L382" s="87">
        <f>อุดรธานี!AR191</f>
        <v>1960727.12</v>
      </c>
      <c r="M382" s="87">
        <f>อุดรธานี!AS191</f>
        <v>2347898.8000000003</v>
      </c>
      <c r="N382" s="81"/>
      <c r="O382" s="81"/>
      <c r="P382" s="81"/>
      <c r="Q382" s="162">
        <f t="shared" si="36"/>
        <v>-387171.68000000017</v>
      </c>
      <c r="R382" s="84">
        <f t="shared" si="37"/>
        <v>417.35358024691362</v>
      </c>
    </row>
    <row r="383" spans="1:18">
      <c r="A383" s="97">
        <v>11</v>
      </c>
      <c r="B383" s="81" t="s">
        <v>356</v>
      </c>
      <c r="C383" s="81" t="s">
        <v>638</v>
      </c>
      <c r="D383" s="81" t="s">
        <v>451</v>
      </c>
      <c r="E383" s="81" t="s">
        <v>343</v>
      </c>
      <c r="F383" s="81" t="s">
        <v>483</v>
      </c>
      <c r="G383" s="81" t="s">
        <v>262</v>
      </c>
      <c r="H383" s="86">
        <v>5658</v>
      </c>
      <c r="I383" s="82">
        <v>4</v>
      </c>
      <c r="J383" s="164">
        <f>อุดรธานี!F192</f>
        <v>57545.83</v>
      </c>
      <c r="K383" s="175">
        <f>อุดรธานี!AQ192</f>
        <v>101183.42000000001</v>
      </c>
      <c r="L383" s="87">
        <f>อุดรธานี!AR192</f>
        <v>3049715.98</v>
      </c>
      <c r="M383" s="87">
        <f>อุดรธานี!AS192</f>
        <v>3587333.63</v>
      </c>
      <c r="N383" s="81"/>
      <c r="O383" s="81"/>
      <c r="P383" s="81"/>
      <c r="Q383" s="162">
        <f t="shared" si="36"/>
        <v>-537617.64999999991</v>
      </c>
      <c r="R383" s="84">
        <f t="shared" si="37"/>
        <v>539.00954047366565</v>
      </c>
    </row>
    <row r="384" spans="1:18">
      <c r="A384" s="97">
        <v>12</v>
      </c>
      <c r="B384" s="81" t="s">
        <v>356</v>
      </c>
      <c r="C384" s="81" t="s">
        <v>638</v>
      </c>
      <c r="D384" s="81" t="s">
        <v>451</v>
      </c>
      <c r="E384" s="81" t="s">
        <v>343</v>
      </c>
      <c r="F384" s="81" t="s">
        <v>483</v>
      </c>
      <c r="G384" s="81" t="s">
        <v>263</v>
      </c>
      <c r="H384" s="86">
        <v>4763</v>
      </c>
      <c r="I384" s="82">
        <v>4</v>
      </c>
      <c r="J384" s="164">
        <f>อุดรธานี!F193</f>
        <v>25664.03</v>
      </c>
      <c r="K384" s="175">
        <f>อุดรธานี!AQ193</f>
        <v>-30172.609999999986</v>
      </c>
      <c r="L384" s="87">
        <f>อุดรธานี!AR193</f>
        <v>2562487.9500000002</v>
      </c>
      <c r="M384" s="87">
        <f>อุดรธานี!AS193</f>
        <v>2976495.4899999998</v>
      </c>
      <c r="N384" s="81"/>
      <c r="O384" s="81"/>
      <c r="P384" s="81"/>
      <c r="Q384" s="162">
        <f t="shared" si="36"/>
        <v>-414007.53999999957</v>
      </c>
      <c r="R384" s="84">
        <f t="shared" si="37"/>
        <v>537.99872979214786</v>
      </c>
    </row>
    <row r="385" spans="1:18">
      <c r="A385" s="97">
        <v>13</v>
      </c>
      <c r="B385" s="81" t="s">
        <v>356</v>
      </c>
      <c r="C385" s="81" t="s">
        <v>639</v>
      </c>
      <c r="D385" s="81" t="s">
        <v>451</v>
      </c>
      <c r="E385" s="81" t="s">
        <v>343</v>
      </c>
      <c r="F385" s="81" t="s">
        <v>483</v>
      </c>
      <c r="G385" s="84" t="s">
        <v>306</v>
      </c>
      <c r="H385" s="111">
        <v>3299</v>
      </c>
      <c r="I385" s="82">
        <v>3</v>
      </c>
      <c r="J385" s="164">
        <f>อุดรธานี!F194</f>
        <v>297535.34999999998</v>
      </c>
      <c r="K385" s="175">
        <f>อุดรธานี!AQ194</f>
        <v>367886.75999999995</v>
      </c>
      <c r="L385" s="87">
        <f>อุดรธานี!AR194</f>
        <v>2130938.4299999997</v>
      </c>
      <c r="M385" s="87">
        <f>อุดรธานี!AS194</f>
        <v>2285482.31</v>
      </c>
      <c r="N385" s="81"/>
      <c r="O385" s="81"/>
      <c r="P385" s="81"/>
      <c r="Q385" s="162">
        <f t="shared" si="36"/>
        <v>-154543.88000000035</v>
      </c>
      <c r="R385" s="84">
        <f t="shared" si="37"/>
        <v>645.9346559563503</v>
      </c>
    </row>
    <row r="386" spans="1:18">
      <c r="A386" s="97">
        <v>14</v>
      </c>
      <c r="B386" s="81" t="s">
        <v>356</v>
      </c>
      <c r="C386" s="81" t="s">
        <v>638</v>
      </c>
      <c r="D386" s="81" t="s">
        <v>451</v>
      </c>
      <c r="E386" s="81" t="s">
        <v>343</v>
      </c>
      <c r="F386" s="81" t="s">
        <v>483</v>
      </c>
      <c r="G386" s="81" t="s">
        <v>315</v>
      </c>
      <c r="H386" s="86">
        <v>6443</v>
      </c>
      <c r="I386" s="82">
        <v>5</v>
      </c>
      <c r="J386" s="164">
        <f>อุดรธานี!F195</f>
        <v>138625.43</v>
      </c>
      <c r="K386" s="175">
        <f>อุดรธานี!AQ195</f>
        <v>498796.5</v>
      </c>
      <c r="L386" s="87">
        <f>อุดรธานี!AR195</f>
        <v>2229003.5099999998</v>
      </c>
      <c r="M386" s="87">
        <f>อุดรธานี!AS195</f>
        <v>2960107.61</v>
      </c>
      <c r="N386" s="81"/>
      <c r="O386" s="81"/>
      <c r="P386" s="81"/>
      <c r="Q386" s="162">
        <f t="shared" si="36"/>
        <v>-731104.10000000009</v>
      </c>
      <c r="R386" s="84">
        <f t="shared" si="37"/>
        <v>345.95739717522889</v>
      </c>
    </row>
    <row r="387" spans="1:18" s="22" customFormat="1">
      <c r="A387" s="138">
        <v>15</v>
      </c>
      <c r="B387" s="151" t="s">
        <v>356</v>
      </c>
      <c r="C387" s="151"/>
      <c r="D387" s="151"/>
      <c r="E387" s="151" t="s">
        <v>379</v>
      </c>
      <c r="F387" s="151"/>
      <c r="G387" s="151" t="s">
        <v>644</v>
      </c>
      <c r="H387" s="153">
        <f>SUM(H373:H386)</f>
        <v>72910</v>
      </c>
      <c r="I387" s="150"/>
      <c r="J387" s="153">
        <f>SUM(J373:J386)</f>
        <v>3795645.7499999995</v>
      </c>
      <c r="K387" s="171">
        <f>SUM(K373:K386)</f>
        <v>4016101.2600000002</v>
      </c>
      <c r="L387" s="153">
        <f>SUM(L373:L386)</f>
        <v>36926779.979999997</v>
      </c>
      <c r="M387" s="153">
        <f>SUM(M373:M386)</f>
        <v>42405639.500000007</v>
      </c>
      <c r="N387" s="151">
        <v>13</v>
      </c>
      <c r="O387" s="151">
        <v>13</v>
      </c>
      <c r="P387" s="151">
        <f>N387-O387</f>
        <v>0</v>
      </c>
      <c r="Q387" s="163">
        <f t="shared" si="36"/>
        <v>-5478859.5200000107</v>
      </c>
      <c r="R387" s="161">
        <f>L387/H387</f>
        <v>506.47071704841579</v>
      </c>
    </row>
    <row r="388" spans="1:18">
      <c r="A388" s="82">
        <v>1</v>
      </c>
      <c r="B388" s="81" t="s">
        <v>356</v>
      </c>
      <c r="C388" s="81" t="s">
        <v>639</v>
      </c>
      <c r="D388" s="81" t="s">
        <v>453</v>
      </c>
      <c r="E388" s="81" t="s">
        <v>344</v>
      </c>
      <c r="F388" s="81" t="s">
        <v>513</v>
      </c>
      <c r="G388" s="81" t="s">
        <v>645</v>
      </c>
      <c r="H388" s="86"/>
      <c r="I388" s="82"/>
      <c r="J388" s="164"/>
      <c r="K388" s="170"/>
      <c r="L388" s="87"/>
      <c r="M388" s="87"/>
      <c r="N388" s="81"/>
      <c r="O388" s="81"/>
      <c r="P388" s="81"/>
    </row>
    <row r="389" spans="1:18">
      <c r="A389" s="82">
        <v>2</v>
      </c>
      <c r="B389" s="81" t="s">
        <v>356</v>
      </c>
      <c r="C389" s="81" t="s">
        <v>639</v>
      </c>
      <c r="D389" s="81" t="s">
        <v>453</v>
      </c>
      <c r="E389" s="81" t="s">
        <v>344</v>
      </c>
      <c r="F389" s="81" t="s">
        <v>483</v>
      </c>
      <c r="G389" s="81" t="s">
        <v>264</v>
      </c>
      <c r="H389" s="86">
        <v>2592</v>
      </c>
      <c r="I389" s="82">
        <v>2</v>
      </c>
      <c r="J389" s="87">
        <f>อุดรธานี!F196</f>
        <v>299202.3</v>
      </c>
      <c r="K389" s="170">
        <f>อุดรธานี!AQ196</f>
        <v>364314.96</v>
      </c>
      <c r="L389" s="87">
        <f>อุดรธานี!AR196</f>
        <v>2586894.5499999998</v>
      </c>
      <c r="M389" s="87">
        <f>อุดรธานี!AS196</f>
        <v>2756104.2199999997</v>
      </c>
      <c r="N389" s="81"/>
      <c r="O389" s="81"/>
      <c r="P389" s="81"/>
      <c r="Q389" s="162">
        <f t="shared" si="36"/>
        <v>-169209.66999999993</v>
      </c>
      <c r="R389" s="84">
        <f t="shared" si="37"/>
        <v>998.03030478395056</v>
      </c>
    </row>
    <row r="390" spans="1:18">
      <c r="A390" s="82">
        <v>3</v>
      </c>
      <c r="B390" s="81" t="s">
        <v>356</v>
      </c>
      <c r="C390" s="81" t="s">
        <v>639</v>
      </c>
      <c r="D390" s="81" t="s">
        <v>453</v>
      </c>
      <c r="E390" s="81" t="s">
        <v>344</v>
      </c>
      <c r="F390" s="81" t="s">
        <v>483</v>
      </c>
      <c r="G390" s="81" t="s">
        <v>265</v>
      </c>
      <c r="H390" s="86">
        <v>3070</v>
      </c>
      <c r="I390" s="82">
        <v>3</v>
      </c>
      <c r="J390" s="87">
        <f>อุดรธานี!F197</f>
        <v>305059.42</v>
      </c>
      <c r="K390" s="170">
        <f>อุดรธานี!AQ197</f>
        <v>376944.27</v>
      </c>
      <c r="L390" s="87">
        <f>อุดรธานี!AR197</f>
        <v>2416582.2800000003</v>
      </c>
      <c r="M390" s="87">
        <f>อุดรธานี!AS197</f>
        <v>2157000.5900000003</v>
      </c>
      <c r="N390" s="81"/>
      <c r="O390" s="81"/>
      <c r="P390" s="81"/>
      <c r="Q390" s="162">
        <f t="shared" si="36"/>
        <v>259581.68999999994</v>
      </c>
      <c r="R390" s="84">
        <f t="shared" si="37"/>
        <v>787.16035179153107</v>
      </c>
    </row>
    <row r="391" spans="1:18">
      <c r="A391" s="82">
        <v>4</v>
      </c>
      <c r="B391" s="81" t="s">
        <v>356</v>
      </c>
      <c r="C391" s="81" t="s">
        <v>639</v>
      </c>
      <c r="D391" s="81" t="s">
        <v>453</v>
      </c>
      <c r="E391" s="81" t="s">
        <v>344</v>
      </c>
      <c r="F391" s="81" t="s">
        <v>483</v>
      </c>
      <c r="G391" s="81" t="s">
        <v>266</v>
      </c>
      <c r="H391" s="86">
        <v>5551</v>
      </c>
      <c r="I391" s="82">
        <v>4</v>
      </c>
      <c r="J391" s="87">
        <f>อุดรธานี!F198</f>
        <v>683430.97</v>
      </c>
      <c r="K391" s="170">
        <f>อุดรธานี!AQ198</f>
        <v>681116.97</v>
      </c>
      <c r="L391" s="87">
        <f>อุดรธานี!AR198</f>
        <v>3465184.77</v>
      </c>
      <c r="M391" s="87">
        <f>อุดรธานี!AS198</f>
        <v>3392702.88</v>
      </c>
      <c r="N391" s="81"/>
      <c r="O391" s="81"/>
      <c r="P391" s="81"/>
      <c r="Q391" s="162">
        <f t="shared" ref="Q391:Q454" si="41">L391-M391</f>
        <v>72481.89000000013</v>
      </c>
      <c r="R391" s="84">
        <f t="shared" ref="R391:R454" si="42">L391/H391</f>
        <v>624.24513961448383</v>
      </c>
    </row>
    <row r="392" spans="1:18">
      <c r="A392" s="82">
        <v>5</v>
      </c>
      <c r="B392" s="81" t="s">
        <v>356</v>
      </c>
      <c r="C392" s="81" t="s">
        <v>639</v>
      </c>
      <c r="D392" s="81" t="s">
        <v>453</v>
      </c>
      <c r="E392" s="81" t="s">
        <v>344</v>
      </c>
      <c r="F392" s="81" t="s">
        <v>483</v>
      </c>
      <c r="G392" s="81" t="s">
        <v>267</v>
      </c>
      <c r="H392" s="86">
        <v>1856</v>
      </c>
      <c r="I392" s="82">
        <v>2</v>
      </c>
      <c r="J392" s="87">
        <f>อุดรธานี!F199</f>
        <v>495327.52</v>
      </c>
      <c r="K392" s="170">
        <f>อุดรธานี!AQ199</f>
        <v>488714.07000000007</v>
      </c>
      <c r="L392" s="87">
        <f>อุดรธานี!AR199</f>
        <v>1749070.8599999999</v>
      </c>
      <c r="M392" s="87">
        <f>อุดรธานี!AS199</f>
        <v>1768172.74</v>
      </c>
      <c r="N392" s="81"/>
      <c r="O392" s="81"/>
      <c r="P392" s="81"/>
      <c r="Q392" s="162">
        <f t="shared" si="41"/>
        <v>-19101.880000000121</v>
      </c>
      <c r="R392" s="84">
        <f t="shared" si="42"/>
        <v>942.38731681034471</v>
      </c>
    </row>
    <row r="393" spans="1:18">
      <c r="A393" s="82">
        <v>6</v>
      </c>
      <c r="B393" s="81" t="s">
        <v>356</v>
      </c>
      <c r="C393" s="81" t="s">
        <v>639</v>
      </c>
      <c r="D393" s="81" t="s">
        <v>453</v>
      </c>
      <c r="E393" s="81" t="s">
        <v>344</v>
      </c>
      <c r="F393" s="81" t="s">
        <v>483</v>
      </c>
      <c r="G393" s="81" t="s">
        <v>268</v>
      </c>
      <c r="H393" s="86">
        <v>3255</v>
      </c>
      <c r="I393" s="82">
        <v>3</v>
      </c>
      <c r="J393" s="87">
        <f>อุดรธานี!F200</f>
        <v>958247.34</v>
      </c>
      <c r="K393" s="170">
        <f>อุดรธานี!AQ200</f>
        <v>955317.74</v>
      </c>
      <c r="L393" s="87">
        <f>อุดรธานี!AR200</f>
        <v>2020985.4</v>
      </c>
      <c r="M393" s="87">
        <f>อุดรธานี!AS200</f>
        <v>1894748.8699999999</v>
      </c>
      <c r="N393" s="81"/>
      <c r="O393" s="81"/>
      <c r="P393" s="81"/>
      <c r="Q393" s="162">
        <f t="shared" si="41"/>
        <v>126236.53000000003</v>
      </c>
      <c r="R393" s="84">
        <f t="shared" si="42"/>
        <v>620.88645161290322</v>
      </c>
    </row>
    <row r="394" spans="1:18" s="22" customFormat="1">
      <c r="A394" s="150">
        <v>15</v>
      </c>
      <c r="B394" s="151" t="s">
        <v>356</v>
      </c>
      <c r="C394" s="151"/>
      <c r="D394" s="151"/>
      <c r="E394" s="151" t="s">
        <v>379</v>
      </c>
      <c r="F394" s="151"/>
      <c r="G394" s="151" t="s">
        <v>646</v>
      </c>
      <c r="H394" s="153">
        <f>SUM(H388:H393)</f>
        <v>16324</v>
      </c>
      <c r="I394" s="150"/>
      <c r="J394" s="153">
        <f>SUM(J388:J393)</f>
        <v>2741267.55</v>
      </c>
      <c r="K394" s="171">
        <f>SUM(K388:K393)</f>
        <v>2866408.01</v>
      </c>
      <c r="L394" s="153">
        <f t="shared" ref="L394:M394" si="43">SUM(L388:L393)</f>
        <v>12238717.859999999</v>
      </c>
      <c r="M394" s="153">
        <f t="shared" si="43"/>
        <v>11968729.299999999</v>
      </c>
      <c r="N394" s="151">
        <v>5</v>
      </c>
      <c r="O394" s="151">
        <v>5</v>
      </c>
      <c r="P394" s="151">
        <f>N394-O394</f>
        <v>0</v>
      </c>
      <c r="Q394" s="163">
        <f t="shared" si="41"/>
        <v>269988.56000000052</v>
      </c>
      <c r="R394" s="161">
        <f>L394/H394</f>
        <v>749.73767826513108</v>
      </c>
    </row>
    <row r="395" spans="1:18">
      <c r="A395" s="82">
        <v>1</v>
      </c>
      <c r="B395" s="81" t="s">
        <v>356</v>
      </c>
      <c r="C395" s="81" t="s">
        <v>647</v>
      </c>
      <c r="D395" s="81" t="s">
        <v>455</v>
      </c>
      <c r="E395" s="81" t="s">
        <v>345</v>
      </c>
      <c r="F395" s="81" t="s">
        <v>513</v>
      </c>
      <c r="G395" s="81" t="s">
        <v>648</v>
      </c>
      <c r="H395" s="86"/>
      <c r="I395" s="82"/>
      <c r="J395" s="164"/>
      <c r="K395" s="170"/>
      <c r="L395" s="87"/>
      <c r="M395" s="87"/>
      <c r="N395" s="81"/>
      <c r="O395" s="81"/>
      <c r="P395" s="81"/>
    </row>
    <row r="396" spans="1:18">
      <c r="A396" s="82">
        <v>2</v>
      </c>
      <c r="B396" s="81" t="s">
        <v>356</v>
      </c>
      <c r="C396" s="81" t="s">
        <v>647</v>
      </c>
      <c r="D396" s="81" t="s">
        <v>455</v>
      </c>
      <c r="E396" s="81" t="s">
        <v>345</v>
      </c>
      <c r="F396" s="81" t="s">
        <v>483</v>
      </c>
      <c r="G396" s="81" t="s">
        <v>269</v>
      </c>
      <c r="H396" s="86">
        <v>3370</v>
      </c>
      <c r="I396" s="82">
        <v>3</v>
      </c>
      <c r="J396" s="87">
        <f>อุดรธานี!F201</f>
        <v>930472.83</v>
      </c>
      <c r="K396" s="170">
        <f>อุดรธานี!AQ201</f>
        <v>982845.90999999992</v>
      </c>
      <c r="L396" s="87">
        <f>อุดรธานี!AR201</f>
        <v>2763166.7</v>
      </c>
      <c r="M396" s="87">
        <f>อุดรธานี!AS201</f>
        <v>2720431.14</v>
      </c>
      <c r="N396" s="81"/>
      <c r="O396" s="81"/>
      <c r="P396" s="81"/>
      <c r="Q396" s="162">
        <f t="shared" si="41"/>
        <v>42735.560000000056</v>
      </c>
      <c r="R396" s="84">
        <f t="shared" si="42"/>
        <v>819.93077151335319</v>
      </c>
    </row>
    <row r="397" spans="1:18">
      <c r="A397" s="82">
        <v>3</v>
      </c>
      <c r="B397" s="81" t="s">
        <v>356</v>
      </c>
      <c r="C397" s="81" t="s">
        <v>647</v>
      </c>
      <c r="D397" s="81" t="s">
        <v>455</v>
      </c>
      <c r="E397" s="81" t="s">
        <v>345</v>
      </c>
      <c r="F397" s="81" t="s">
        <v>483</v>
      </c>
      <c r="G397" s="81" t="s">
        <v>270</v>
      </c>
      <c r="H397" s="86">
        <v>2669</v>
      </c>
      <c r="I397" s="82">
        <v>2</v>
      </c>
      <c r="J397" s="87">
        <f>อุดรธานี!F202</f>
        <v>952225.81</v>
      </c>
      <c r="K397" s="170">
        <f>อุดรธานี!AQ202</f>
        <v>1120879.4900000002</v>
      </c>
      <c r="L397" s="87">
        <f>อุดรธานี!AR202</f>
        <v>2133418.29</v>
      </c>
      <c r="M397" s="87">
        <f>อุดรธานี!AS202</f>
        <v>1791341.0499999998</v>
      </c>
      <c r="N397" s="81"/>
      <c r="O397" s="81"/>
      <c r="P397" s="81"/>
      <c r="Q397" s="162">
        <f t="shared" si="41"/>
        <v>342077.24000000022</v>
      </c>
      <c r="R397" s="84">
        <f t="shared" si="42"/>
        <v>799.33244286249533</v>
      </c>
    </row>
    <row r="398" spans="1:18">
      <c r="A398" s="82">
        <v>4</v>
      </c>
      <c r="B398" s="81" t="s">
        <v>356</v>
      </c>
      <c r="C398" s="81" t="s">
        <v>647</v>
      </c>
      <c r="D398" s="81" t="s">
        <v>455</v>
      </c>
      <c r="E398" s="81" t="s">
        <v>345</v>
      </c>
      <c r="F398" s="81" t="s">
        <v>483</v>
      </c>
      <c r="G398" s="81" t="s">
        <v>1471</v>
      </c>
      <c r="H398" s="86">
        <v>3178</v>
      </c>
      <c r="I398" s="82">
        <v>3</v>
      </c>
      <c r="J398" s="87">
        <f>อุดรธานี!F203</f>
        <v>665477.88</v>
      </c>
      <c r="K398" s="170">
        <f>อุดรธานี!AQ203</f>
        <v>1119260.0999999999</v>
      </c>
      <c r="L398" s="87">
        <f>อุดรธานี!AR203</f>
        <v>2842100.63</v>
      </c>
      <c r="M398" s="87">
        <f>อุดรธานี!AS203</f>
        <v>2713555.88</v>
      </c>
      <c r="N398" s="81"/>
      <c r="O398" s="81"/>
      <c r="P398" s="81"/>
      <c r="Q398" s="162">
        <f t="shared" si="41"/>
        <v>128544.75</v>
      </c>
      <c r="R398" s="84">
        <f t="shared" si="42"/>
        <v>894.30479232221523</v>
      </c>
    </row>
    <row r="399" spans="1:18">
      <c r="A399" s="82">
        <v>5</v>
      </c>
      <c r="B399" s="81" t="s">
        <v>356</v>
      </c>
      <c r="C399" s="81" t="s">
        <v>647</v>
      </c>
      <c r="D399" s="81" t="s">
        <v>455</v>
      </c>
      <c r="E399" s="81" t="s">
        <v>345</v>
      </c>
      <c r="F399" s="81" t="s">
        <v>483</v>
      </c>
      <c r="G399" s="81" t="s">
        <v>272</v>
      </c>
      <c r="H399" s="86">
        <v>4910</v>
      </c>
      <c r="I399" s="82">
        <v>4</v>
      </c>
      <c r="J399" s="87">
        <f>อุดรธานี!F204</f>
        <v>770971.37</v>
      </c>
      <c r="K399" s="170">
        <f>อุดรธานี!AQ204</f>
        <v>908237.05999999994</v>
      </c>
      <c r="L399" s="87">
        <f>อุดรธานี!AR204</f>
        <v>2844143.46</v>
      </c>
      <c r="M399" s="87">
        <f>อุดรธานี!AS204</f>
        <v>2707584.7</v>
      </c>
      <c r="N399" s="81"/>
      <c r="O399" s="81"/>
      <c r="P399" s="81"/>
      <c r="Q399" s="162">
        <f t="shared" si="41"/>
        <v>136558.75999999978</v>
      </c>
      <c r="R399" s="84">
        <f t="shared" si="42"/>
        <v>579.25528716904273</v>
      </c>
    </row>
    <row r="400" spans="1:18" s="22" customFormat="1">
      <c r="A400" s="150">
        <v>16</v>
      </c>
      <c r="B400" s="151" t="s">
        <v>356</v>
      </c>
      <c r="C400" s="151"/>
      <c r="D400" s="151"/>
      <c r="E400" s="151" t="s">
        <v>379</v>
      </c>
      <c r="F400" s="151"/>
      <c r="G400" s="151" t="s">
        <v>649</v>
      </c>
      <c r="H400" s="153">
        <f>SUM(H395:H399)</f>
        <v>14127</v>
      </c>
      <c r="I400" s="150"/>
      <c r="J400" s="153">
        <f>SUM(J395:J399)</f>
        <v>3319147.89</v>
      </c>
      <c r="K400" s="171">
        <f>SUM(K395:K399)</f>
        <v>4131222.56</v>
      </c>
      <c r="L400" s="153">
        <f t="shared" ref="L400:M400" si="44">SUM(L395:L399)</f>
        <v>10582829.08</v>
      </c>
      <c r="M400" s="153">
        <f t="shared" si="44"/>
        <v>9932912.7699999996</v>
      </c>
      <c r="N400" s="151">
        <v>4</v>
      </c>
      <c r="O400" s="151">
        <v>4</v>
      </c>
      <c r="P400" s="151">
        <f>N400-O400</f>
        <v>0</v>
      </c>
      <c r="Q400" s="163">
        <f t="shared" si="41"/>
        <v>649916.31000000052</v>
      </c>
      <c r="R400" s="161">
        <f>L400/H400</f>
        <v>749.12076732498053</v>
      </c>
    </row>
    <row r="401" spans="1:18">
      <c r="A401" s="82">
        <v>1</v>
      </c>
      <c r="B401" s="81" t="s">
        <v>356</v>
      </c>
      <c r="C401" s="81" t="s">
        <v>650</v>
      </c>
      <c r="D401" s="81" t="s">
        <v>457</v>
      </c>
      <c r="E401" s="81" t="s">
        <v>346</v>
      </c>
      <c r="F401" s="81" t="s">
        <v>513</v>
      </c>
      <c r="G401" s="81" t="s">
        <v>651</v>
      </c>
      <c r="H401" s="86"/>
      <c r="I401" s="82"/>
      <c r="J401" s="164"/>
      <c r="K401" s="170"/>
      <c r="L401" s="87"/>
      <c r="M401" s="87"/>
      <c r="N401" s="81"/>
      <c r="O401" s="81"/>
      <c r="P401" s="81"/>
    </row>
    <row r="402" spans="1:18">
      <c r="A402" s="82">
        <v>2</v>
      </c>
      <c r="B402" s="81" t="s">
        <v>356</v>
      </c>
      <c r="C402" s="81" t="s">
        <v>650</v>
      </c>
      <c r="D402" s="81" t="s">
        <v>457</v>
      </c>
      <c r="E402" s="81" t="s">
        <v>346</v>
      </c>
      <c r="F402" s="81" t="s">
        <v>483</v>
      </c>
      <c r="G402" s="81" t="s">
        <v>273</v>
      </c>
      <c r="H402" s="86">
        <v>3364</v>
      </c>
      <c r="I402" s="82">
        <v>3</v>
      </c>
      <c r="J402" s="87">
        <f>อุดรธานี!F205</f>
        <v>741685.3</v>
      </c>
      <c r="K402" s="170">
        <f>อุดรธานี!AQ205</f>
        <v>986594.51</v>
      </c>
      <c r="L402" s="87">
        <f>อุดรธานี!AR205</f>
        <v>888076.44000000006</v>
      </c>
      <c r="M402" s="87">
        <f>อุดรธานี!AS205</f>
        <v>792599.04000000004</v>
      </c>
      <c r="N402" s="81"/>
      <c r="O402" s="81"/>
      <c r="P402" s="81"/>
      <c r="Q402" s="162">
        <f t="shared" si="41"/>
        <v>95477.400000000023</v>
      </c>
      <c r="R402" s="84">
        <f t="shared" si="42"/>
        <v>263.99418549346018</v>
      </c>
    </row>
    <row r="403" spans="1:18">
      <c r="A403" s="82">
        <v>3</v>
      </c>
      <c r="B403" s="81" t="s">
        <v>356</v>
      </c>
      <c r="C403" s="81" t="s">
        <v>650</v>
      </c>
      <c r="D403" s="81" t="s">
        <v>457</v>
      </c>
      <c r="E403" s="81" t="s">
        <v>346</v>
      </c>
      <c r="F403" s="81" t="s">
        <v>483</v>
      </c>
      <c r="G403" s="81" t="s">
        <v>274</v>
      </c>
      <c r="H403" s="86">
        <v>2488</v>
      </c>
      <c r="I403" s="82">
        <v>2</v>
      </c>
      <c r="J403" s="87">
        <f>อุดรธานี!F206</f>
        <v>565570.19999999995</v>
      </c>
      <c r="K403" s="170">
        <f>อุดรธานี!AQ206</f>
        <v>586555.39</v>
      </c>
      <c r="L403" s="87">
        <f>อุดรธานี!AR206</f>
        <v>1867892.24</v>
      </c>
      <c r="M403" s="87">
        <f>อุดรธานี!AS206</f>
        <v>1647003.06</v>
      </c>
      <c r="N403" s="81"/>
      <c r="O403" s="81"/>
      <c r="P403" s="81"/>
      <c r="Q403" s="162">
        <f t="shared" si="41"/>
        <v>220889.17999999993</v>
      </c>
      <c r="R403" s="84">
        <f t="shared" si="42"/>
        <v>750.7605466237942</v>
      </c>
    </row>
    <row r="404" spans="1:18">
      <c r="A404" s="82">
        <v>4</v>
      </c>
      <c r="B404" s="81" t="s">
        <v>356</v>
      </c>
      <c r="C404" s="81" t="s">
        <v>650</v>
      </c>
      <c r="D404" s="81" t="s">
        <v>457</v>
      </c>
      <c r="E404" s="81" t="s">
        <v>346</v>
      </c>
      <c r="F404" s="81" t="s">
        <v>483</v>
      </c>
      <c r="G404" s="81" t="s">
        <v>275</v>
      </c>
      <c r="H404" s="86">
        <v>3183</v>
      </c>
      <c r="I404" s="82">
        <v>3</v>
      </c>
      <c r="J404" s="87">
        <f>อุดรธานี!F207</f>
        <v>380018.2</v>
      </c>
      <c r="K404" s="170">
        <f>อุดรธานี!AQ207</f>
        <v>421998.81</v>
      </c>
      <c r="L404" s="87">
        <f>อุดรธานี!AR207</f>
        <v>1942956.69</v>
      </c>
      <c r="M404" s="87">
        <f>อุดรธานี!AS207</f>
        <v>1927519.3299999998</v>
      </c>
      <c r="N404" s="81"/>
      <c r="O404" s="81"/>
      <c r="P404" s="81"/>
      <c r="Q404" s="162">
        <f t="shared" si="41"/>
        <v>15437.360000000102</v>
      </c>
      <c r="R404" s="84">
        <f t="shared" si="42"/>
        <v>610.4168049010367</v>
      </c>
    </row>
    <row r="405" spans="1:18">
      <c r="A405" s="82">
        <v>5</v>
      </c>
      <c r="B405" s="81" t="s">
        <v>356</v>
      </c>
      <c r="C405" s="81" t="s">
        <v>650</v>
      </c>
      <c r="D405" s="81" t="s">
        <v>457</v>
      </c>
      <c r="E405" s="81" t="s">
        <v>346</v>
      </c>
      <c r="F405" s="81" t="s">
        <v>483</v>
      </c>
      <c r="G405" s="81" t="s">
        <v>276</v>
      </c>
      <c r="H405" s="86">
        <v>1336</v>
      </c>
      <c r="I405" s="82">
        <v>1</v>
      </c>
      <c r="J405" s="87">
        <f>อุดรธานี!F208</f>
        <v>272311.37</v>
      </c>
      <c r="K405" s="170">
        <f>อุดรธานี!AQ208</f>
        <v>275409.2</v>
      </c>
      <c r="L405" s="87">
        <f>อุดรธานี!AR208</f>
        <v>1520574.23</v>
      </c>
      <c r="M405" s="87">
        <f>อุดรธานี!AS208</f>
        <v>1676548.1</v>
      </c>
      <c r="N405" s="81"/>
      <c r="O405" s="81"/>
      <c r="P405" s="81"/>
      <c r="Q405" s="162">
        <f t="shared" si="41"/>
        <v>-155973.87000000011</v>
      </c>
      <c r="R405" s="84">
        <f t="shared" si="42"/>
        <v>1138.1543637724551</v>
      </c>
    </row>
    <row r="406" spans="1:18">
      <c r="A406" s="82">
        <v>6</v>
      </c>
      <c r="B406" s="81" t="s">
        <v>356</v>
      </c>
      <c r="C406" s="81" t="s">
        <v>650</v>
      </c>
      <c r="D406" s="81" t="s">
        <v>457</v>
      </c>
      <c r="E406" s="81" t="s">
        <v>346</v>
      </c>
      <c r="F406" s="81" t="s">
        <v>483</v>
      </c>
      <c r="G406" s="81" t="s">
        <v>277</v>
      </c>
      <c r="H406" s="86">
        <v>1938</v>
      </c>
      <c r="I406" s="82">
        <v>2</v>
      </c>
      <c r="J406" s="87">
        <f>อุดรธานี!F209</f>
        <v>520324.24</v>
      </c>
      <c r="K406" s="170">
        <f>อุดรธานี!AQ209</f>
        <v>520140.51</v>
      </c>
      <c r="L406" s="87">
        <f>อุดรธานี!AR209</f>
        <v>1895094.91</v>
      </c>
      <c r="M406" s="87">
        <f>อุดรธานี!AS209</f>
        <v>2044084.51</v>
      </c>
      <c r="N406" s="81"/>
      <c r="O406" s="81"/>
      <c r="P406" s="81"/>
      <c r="Q406" s="162">
        <f t="shared" si="41"/>
        <v>-148989.60000000009</v>
      </c>
      <c r="R406" s="84">
        <f t="shared" si="42"/>
        <v>977.86115067079459</v>
      </c>
    </row>
    <row r="407" spans="1:18">
      <c r="A407" s="82">
        <v>7</v>
      </c>
      <c r="B407" s="81" t="s">
        <v>356</v>
      </c>
      <c r="C407" s="81" t="s">
        <v>650</v>
      </c>
      <c r="D407" s="81" t="s">
        <v>457</v>
      </c>
      <c r="E407" s="81" t="s">
        <v>346</v>
      </c>
      <c r="F407" s="81" t="s">
        <v>483</v>
      </c>
      <c r="G407" s="81" t="s">
        <v>278</v>
      </c>
      <c r="H407" s="86">
        <v>1099</v>
      </c>
      <c r="I407" s="82">
        <v>1</v>
      </c>
      <c r="J407" s="87">
        <f>อุดรธานี!F210</f>
        <v>296922.63</v>
      </c>
      <c r="K407" s="170">
        <f>อุดรธานี!AQ210</f>
        <v>308999.96000000002</v>
      </c>
      <c r="L407" s="87">
        <f>อุดรธานี!AR210</f>
        <v>1471326.33</v>
      </c>
      <c r="M407" s="87">
        <f>อุดรธานี!AS210</f>
        <v>1475708.5</v>
      </c>
      <c r="N407" s="81"/>
      <c r="O407" s="81"/>
      <c r="P407" s="81"/>
      <c r="Q407" s="162">
        <f t="shared" si="41"/>
        <v>-4382.1699999999255</v>
      </c>
      <c r="R407" s="84">
        <f t="shared" si="42"/>
        <v>1338.7864695177434</v>
      </c>
    </row>
    <row r="408" spans="1:18">
      <c r="A408" s="82">
        <v>8</v>
      </c>
      <c r="B408" s="81" t="s">
        <v>356</v>
      </c>
      <c r="C408" s="81" t="s">
        <v>650</v>
      </c>
      <c r="D408" s="81" t="s">
        <v>457</v>
      </c>
      <c r="E408" s="81" t="s">
        <v>346</v>
      </c>
      <c r="F408" s="81" t="s">
        <v>483</v>
      </c>
      <c r="G408" s="81" t="s">
        <v>279</v>
      </c>
      <c r="H408" s="86">
        <v>3571</v>
      </c>
      <c r="I408" s="82">
        <v>3</v>
      </c>
      <c r="J408" s="87">
        <f>อุดรธานี!F211</f>
        <v>929992.02</v>
      </c>
      <c r="K408" s="170">
        <f>อุดรธานี!AQ211</f>
        <v>861544.37000000011</v>
      </c>
      <c r="L408" s="87">
        <f>อุดรธานี!AR211</f>
        <v>1827030.5499999998</v>
      </c>
      <c r="M408" s="87">
        <f>อุดรธานี!AS211</f>
        <v>1461810.67</v>
      </c>
      <c r="N408" s="81"/>
      <c r="O408" s="81"/>
      <c r="P408" s="81"/>
      <c r="Q408" s="162">
        <f t="shared" si="41"/>
        <v>365219.87999999989</v>
      </c>
      <c r="R408" s="84">
        <f t="shared" si="42"/>
        <v>511.62994959395121</v>
      </c>
    </row>
    <row r="409" spans="1:18">
      <c r="A409" s="82">
        <v>9</v>
      </c>
      <c r="B409" s="81" t="s">
        <v>356</v>
      </c>
      <c r="C409" s="81" t="s">
        <v>650</v>
      </c>
      <c r="D409" s="81" t="s">
        <v>457</v>
      </c>
      <c r="E409" s="81" t="s">
        <v>346</v>
      </c>
      <c r="F409" s="81" t="s">
        <v>483</v>
      </c>
      <c r="G409" s="81" t="s">
        <v>303</v>
      </c>
      <c r="H409" s="86">
        <v>2682</v>
      </c>
      <c r="I409" s="82">
        <v>2</v>
      </c>
      <c r="J409" s="87">
        <f>อุดรธานี!F212</f>
        <v>872725.31</v>
      </c>
      <c r="K409" s="170">
        <f>อุดรธานี!AQ212</f>
        <v>849879.87000000011</v>
      </c>
      <c r="L409" s="87">
        <f>อุดรธานี!AR212</f>
        <v>2071021.8599999999</v>
      </c>
      <c r="M409" s="87">
        <f>อุดรธานี!AS212</f>
        <v>1958085.0899999999</v>
      </c>
      <c r="N409" s="81"/>
      <c r="O409" s="81"/>
      <c r="P409" s="81"/>
      <c r="Q409" s="162">
        <f t="shared" si="41"/>
        <v>112936.77000000002</v>
      </c>
      <c r="R409" s="84">
        <f t="shared" si="42"/>
        <v>772.19308724832206</v>
      </c>
    </row>
    <row r="410" spans="1:18">
      <c r="A410" s="128">
        <v>10</v>
      </c>
      <c r="B410" s="129" t="s">
        <v>356</v>
      </c>
      <c r="C410" s="129" t="s">
        <v>650</v>
      </c>
      <c r="D410" s="129" t="s">
        <v>457</v>
      </c>
      <c r="E410" s="129" t="s">
        <v>346</v>
      </c>
      <c r="F410" s="129" t="s">
        <v>483</v>
      </c>
      <c r="G410" s="129" t="s">
        <v>316</v>
      </c>
      <c r="H410" s="130">
        <v>961</v>
      </c>
      <c r="I410" s="128">
        <v>1</v>
      </c>
      <c r="J410" s="299">
        <f>อุดรธานี!F213</f>
        <v>0</v>
      </c>
      <c r="K410" s="299">
        <f>อุดรธานี!AQ213</f>
        <v>0</v>
      </c>
      <c r="L410" s="299">
        <f>อุดรธานี!AR213</f>
        <v>0</v>
      </c>
      <c r="M410" s="299">
        <f>อุดรธานี!AS213</f>
        <v>0</v>
      </c>
      <c r="N410" s="129"/>
      <c r="O410" s="129"/>
      <c r="P410" s="129"/>
      <c r="Q410" s="162">
        <f t="shared" si="41"/>
        <v>0</v>
      </c>
      <c r="R410" s="84">
        <f t="shared" si="42"/>
        <v>0</v>
      </c>
    </row>
    <row r="411" spans="1:18" s="22" customFormat="1">
      <c r="A411" s="150">
        <v>17</v>
      </c>
      <c r="B411" s="151" t="s">
        <v>356</v>
      </c>
      <c r="C411" s="151"/>
      <c r="D411" s="151"/>
      <c r="E411" s="151" t="s">
        <v>379</v>
      </c>
      <c r="F411" s="151"/>
      <c r="G411" s="151" t="s">
        <v>652</v>
      </c>
      <c r="H411" s="153">
        <f>SUM(H401:H410)</f>
        <v>20622</v>
      </c>
      <c r="I411" s="150"/>
      <c r="J411" s="153">
        <f>SUM(J401:J410)</f>
        <v>4579549.2699999996</v>
      </c>
      <c r="K411" s="171">
        <f>SUM(K401:K410)</f>
        <v>4811122.62</v>
      </c>
      <c r="L411" s="153">
        <f t="shared" ref="L411:M411" si="45">SUM(L401:L410)</f>
        <v>13483973.25</v>
      </c>
      <c r="M411" s="153">
        <f t="shared" si="45"/>
        <v>12983358.299999999</v>
      </c>
      <c r="N411" s="151">
        <v>9</v>
      </c>
      <c r="O411" s="151">
        <v>8</v>
      </c>
      <c r="P411" s="151">
        <f>N411-O411</f>
        <v>1</v>
      </c>
      <c r="Q411" s="163">
        <f t="shared" si="41"/>
        <v>500614.95000000112</v>
      </c>
      <c r="R411" s="161">
        <f>L411/H411</f>
        <v>653.86350741926094</v>
      </c>
    </row>
    <row r="412" spans="1:18">
      <c r="A412" s="82">
        <v>1</v>
      </c>
      <c r="B412" s="81" t="s">
        <v>356</v>
      </c>
      <c r="C412" s="81" t="s">
        <v>330</v>
      </c>
      <c r="D412" s="81" t="s">
        <v>459</v>
      </c>
      <c r="E412" s="81" t="s">
        <v>331</v>
      </c>
      <c r="F412" s="81" t="s">
        <v>513</v>
      </c>
      <c r="G412" s="81" t="s">
        <v>653</v>
      </c>
      <c r="H412" s="86"/>
      <c r="I412" s="82"/>
      <c r="J412" s="164"/>
      <c r="K412" s="170"/>
      <c r="L412" s="87"/>
      <c r="M412" s="87"/>
      <c r="N412" s="81"/>
      <c r="O412" s="81"/>
      <c r="P412" s="81"/>
    </row>
    <row r="413" spans="1:18">
      <c r="A413" s="82">
        <v>2</v>
      </c>
      <c r="B413" s="81" t="s">
        <v>356</v>
      </c>
      <c r="C413" s="81" t="s">
        <v>330</v>
      </c>
      <c r="D413" s="81" t="s">
        <v>459</v>
      </c>
      <c r="E413" s="81" t="s">
        <v>331</v>
      </c>
      <c r="F413" s="81" t="s">
        <v>483</v>
      </c>
      <c r="G413" s="81" t="s">
        <v>280</v>
      </c>
      <c r="H413" s="86">
        <v>3472</v>
      </c>
      <c r="I413" s="82">
        <v>3</v>
      </c>
      <c r="J413" s="87">
        <f>อุดรธานี!F214</f>
        <v>808994.45</v>
      </c>
      <c r="K413" s="170">
        <f>อุดรธานี!AQ214</f>
        <v>774844.46999999986</v>
      </c>
      <c r="L413" s="87">
        <f>อุดรธานี!AR214</f>
        <v>2558491.66</v>
      </c>
      <c r="M413" s="87">
        <f>อุดรธานี!AS214</f>
        <v>2592391.87</v>
      </c>
      <c r="N413" s="81"/>
      <c r="O413" s="81"/>
      <c r="P413" s="81"/>
      <c r="Q413" s="162">
        <f t="shared" si="41"/>
        <v>-33900.209999999963</v>
      </c>
      <c r="R413" s="84">
        <f t="shared" si="42"/>
        <v>736.89275921658987</v>
      </c>
    </row>
    <row r="414" spans="1:18">
      <c r="A414" s="82">
        <v>3</v>
      </c>
      <c r="B414" s="81" t="s">
        <v>356</v>
      </c>
      <c r="C414" s="81" t="s">
        <v>330</v>
      </c>
      <c r="D414" s="81" t="s">
        <v>459</v>
      </c>
      <c r="E414" s="81" t="s">
        <v>331</v>
      </c>
      <c r="F414" s="81" t="s">
        <v>483</v>
      </c>
      <c r="G414" s="81" t="s">
        <v>281</v>
      </c>
      <c r="H414" s="86">
        <v>3053</v>
      </c>
      <c r="I414" s="82">
        <v>3</v>
      </c>
      <c r="J414" s="87">
        <f>อุดรธานี!F215</f>
        <v>358869.15</v>
      </c>
      <c r="K414" s="170">
        <f>อุดรธานี!AQ215</f>
        <v>581414.51</v>
      </c>
      <c r="L414" s="87">
        <f>อุดรธานี!AR215</f>
        <v>1092367.21</v>
      </c>
      <c r="M414" s="87">
        <f>อุดรธานี!AS215</f>
        <v>1012424.4800000001</v>
      </c>
      <c r="N414" s="81"/>
      <c r="O414" s="81"/>
      <c r="P414" s="81"/>
      <c r="Q414" s="162">
        <f t="shared" si="41"/>
        <v>79942.729999999865</v>
      </c>
      <c r="R414" s="84">
        <f t="shared" si="42"/>
        <v>357.80124795283325</v>
      </c>
    </row>
    <row r="415" spans="1:18">
      <c r="A415" s="82">
        <v>4</v>
      </c>
      <c r="B415" s="81" t="s">
        <v>356</v>
      </c>
      <c r="C415" s="81" t="s">
        <v>330</v>
      </c>
      <c r="D415" s="81" t="s">
        <v>459</v>
      </c>
      <c r="E415" s="81" t="s">
        <v>331</v>
      </c>
      <c r="F415" s="81" t="s">
        <v>483</v>
      </c>
      <c r="G415" s="81" t="s">
        <v>282</v>
      </c>
      <c r="H415" s="86">
        <v>5440</v>
      </c>
      <c r="I415" s="82">
        <v>4</v>
      </c>
      <c r="J415" s="87">
        <f>อุดรธานี!F216</f>
        <v>1097612.3700000001</v>
      </c>
      <c r="K415" s="170">
        <f>อุดรธานี!AQ216</f>
        <v>1090058.4000000001</v>
      </c>
      <c r="L415" s="87">
        <f>อุดรธานี!AR216</f>
        <v>3061426.77</v>
      </c>
      <c r="M415" s="87">
        <f>อุดรธานี!AS216</f>
        <v>2969338.84</v>
      </c>
      <c r="N415" s="81"/>
      <c r="O415" s="81"/>
      <c r="P415" s="81"/>
      <c r="Q415" s="162">
        <f t="shared" si="41"/>
        <v>92087.930000000168</v>
      </c>
      <c r="R415" s="84">
        <f t="shared" si="42"/>
        <v>562.76227389705878</v>
      </c>
    </row>
    <row r="416" spans="1:18">
      <c r="A416" s="82">
        <v>5</v>
      </c>
      <c r="B416" s="81" t="s">
        <v>356</v>
      </c>
      <c r="C416" s="81" t="s">
        <v>330</v>
      </c>
      <c r="D416" s="81" t="s">
        <v>459</v>
      </c>
      <c r="E416" s="81" t="s">
        <v>331</v>
      </c>
      <c r="F416" s="81" t="s">
        <v>483</v>
      </c>
      <c r="G416" s="81" t="s">
        <v>307</v>
      </c>
      <c r="H416" s="86">
        <v>3137</v>
      </c>
      <c r="I416" s="82">
        <v>3</v>
      </c>
      <c r="J416" s="87">
        <f>อุดรธานี!F217</f>
        <v>779765.98</v>
      </c>
      <c r="K416" s="170">
        <f>อุดรธานี!AQ217</f>
        <v>483922.30999999994</v>
      </c>
      <c r="L416" s="87">
        <f>อุดรธานี!AR217</f>
        <v>1335688.17</v>
      </c>
      <c r="M416" s="87">
        <f>อุดรธานี!AS217</f>
        <v>1659861.49</v>
      </c>
      <c r="N416" s="81"/>
      <c r="O416" s="81"/>
      <c r="P416" s="81"/>
      <c r="Q416" s="162">
        <f t="shared" si="41"/>
        <v>-324173.32000000007</v>
      </c>
      <c r="R416" s="84">
        <f t="shared" si="42"/>
        <v>425.78519923493781</v>
      </c>
    </row>
    <row r="417" spans="1:18" s="22" customFormat="1">
      <c r="A417" s="150">
        <v>18</v>
      </c>
      <c r="B417" s="151" t="s">
        <v>356</v>
      </c>
      <c r="C417" s="151"/>
      <c r="D417" s="151"/>
      <c r="E417" s="151" t="s">
        <v>379</v>
      </c>
      <c r="F417" s="151"/>
      <c r="G417" s="151" t="s">
        <v>654</v>
      </c>
      <c r="H417" s="153">
        <f>SUM(H412:H416)</f>
        <v>15102</v>
      </c>
      <c r="I417" s="150"/>
      <c r="J417" s="153">
        <f>SUM(J412:J416)</f>
        <v>3045241.95</v>
      </c>
      <c r="K417" s="171">
        <f>SUM(K412:K416)</f>
        <v>2930239.69</v>
      </c>
      <c r="L417" s="153">
        <f t="shared" ref="L417:M417" si="46">SUM(L412:L416)</f>
        <v>8047973.8100000005</v>
      </c>
      <c r="M417" s="153">
        <f t="shared" si="46"/>
        <v>8234016.6799999997</v>
      </c>
      <c r="N417" s="151">
        <v>4</v>
      </c>
      <c r="O417" s="151">
        <v>4</v>
      </c>
      <c r="P417" s="151">
        <f>N417-O417</f>
        <v>0</v>
      </c>
      <c r="Q417" s="163">
        <f t="shared" si="41"/>
        <v>-186042.86999999918</v>
      </c>
      <c r="R417" s="161">
        <f>L417/H417</f>
        <v>532.90781419679513</v>
      </c>
    </row>
    <row r="418" spans="1:18">
      <c r="A418" s="82">
        <v>1</v>
      </c>
      <c r="B418" s="81" t="s">
        <v>356</v>
      </c>
      <c r="C418" s="81" t="s">
        <v>655</v>
      </c>
      <c r="D418" s="81" t="s">
        <v>408</v>
      </c>
      <c r="E418" s="81" t="s">
        <v>656</v>
      </c>
      <c r="F418" s="81" t="s">
        <v>513</v>
      </c>
      <c r="G418" s="81" t="s">
        <v>657</v>
      </c>
      <c r="H418" s="86"/>
      <c r="I418" s="82"/>
      <c r="J418" s="164"/>
      <c r="K418" s="170"/>
      <c r="L418" s="87"/>
      <c r="M418" s="87"/>
      <c r="N418" s="81"/>
      <c r="O418" s="81"/>
      <c r="P418" s="81"/>
    </row>
    <row r="419" spans="1:18" s="22" customFormat="1">
      <c r="A419" s="150">
        <v>19</v>
      </c>
      <c r="B419" s="151" t="s">
        <v>356</v>
      </c>
      <c r="C419" s="151"/>
      <c r="D419" s="151"/>
      <c r="E419" s="151" t="s">
        <v>379</v>
      </c>
      <c r="F419" s="151"/>
      <c r="G419" s="151" t="s">
        <v>658</v>
      </c>
      <c r="H419" s="152"/>
      <c r="I419" s="150"/>
      <c r="J419" s="153"/>
      <c r="K419" s="171"/>
      <c r="L419" s="153"/>
      <c r="M419" s="153"/>
      <c r="N419" s="151"/>
      <c r="O419" s="151"/>
      <c r="P419" s="151"/>
      <c r="Q419" s="163"/>
      <c r="R419" s="161"/>
    </row>
    <row r="420" spans="1:18">
      <c r="A420" s="82">
        <v>1</v>
      </c>
      <c r="B420" s="81" t="s">
        <v>356</v>
      </c>
      <c r="C420" s="81" t="s">
        <v>659</v>
      </c>
      <c r="D420" s="81" t="s">
        <v>461</v>
      </c>
      <c r="E420" s="81" t="s">
        <v>347</v>
      </c>
      <c r="F420" s="81" t="s">
        <v>513</v>
      </c>
      <c r="G420" s="81" t="s">
        <v>660</v>
      </c>
      <c r="H420" s="86"/>
      <c r="I420" s="82"/>
      <c r="J420" s="164"/>
      <c r="K420" s="170"/>
      <c r="L420" s="87"/>
      <c r="M420" s="87"/>
      <c r="N420" s="81"/>
      <c r="O420" s="81"/>
      <c r="P420" s="81"/>
    </row>
    <row r="421" spans="1:18">
      <c r="A421" s="82">
        <v>2</v>
      </c>
      <c r="B421" s="81" t="s">
        <v>356</v>
      </c>
      <c r="C421" s="81" t="s">
        <v>659</v>
      </c>
      <c r="D421" s="81" t="s">
        <v>461</v>
      </c>
      <c r="E421" s="81" t="s">
        <v>347</v>
      </c>
      <c r="F421" s="81" t="s">
        <v>483</v>
      </c>
      <c r="G421" s="81" t="s">
        <v>283</v>
      </c>
      <c r="H421" s="86">
        <v>3937</v>
      </c>
      <c r="I421" s="82">
        <v>3</v>
      </c>
      <c r="J421" s="87">
        <f>อุดรธานี!F218</f>
        <v>1487052.26</v>
      </c>
      <c r="K421" s="170">
        <f>อุดรธานี!AQ218</f>
        <v>1560512.3900000001</v>
      </c>
      <c r="L421" s="87">
        <f>อุดรธานี!AR218</f>
        <v>2794703.5</v>
      </c>
      <c r="M421" s="87">
        <f>อุดรธานี!AS218</f>
        <v>2690871.5100000002</v>
      </c>
      <c r="N421" s="81"/>
      <c r="O421" s="81"/>
      <c r="P421" s="81"/>
      <c r="Q421" s="162">
        <f t="shared" si="41"/>
        <v>103831.98999999976</v>
      </c>
      <c r="R421" s="84">
        <f t="shared" si="42"/>
        <v>709.85610871221741</v>
      </c>
    </row>
    <row r="422" spans="1:18">
      <c r="A422" s="82">
        <v>3</v>
      </c>
      <c r="B422" s="81" t="s">
        <v>356</v>
      </c>
      <c r="C422" s="81" t="s">
        <v>659</v>
      </c>
      <c r="D422" s="81" t="s">
        <v>461</v>
      </c>
      <c r="E422" s="81" t="s">
        <v>347</v>
      </c>
      <c r="F422" s="81" t="s">
        <v>483</v>
      </c>
      <c r="G422" s="81" t="s">
        <v>284</v>
      </c>
      <c r="H422" s="86">
        <v>3379</v>
      </c>
      <c r="I422" s="82">
        <v>3</v>
      </c>
      <c r="J422" s="87">
        <f>อุดรธานี!F219</f>
        <v>632916.57999999996</v>
      </c>
      <c r="K422" s="170">
        <f>อุดรธานี!AQ219</f>
        <v>776251.82</v>
      </c>
      <c r="L422" s="87">
        <f>อุดรธานี!AR219</f>
        <v>1906786.17</v>
      </c>
      <c r="M422" s="87">
        <f>อุดรธานี!AS219</f>
        <v>1900477.32</v>
      </c>
      <c r="N422" s="81"/>
      <c r="O422" s="81"/>
      <c r="P422" s="81"/>
      <c r="Q422" s="162">
        <f t="shared" si="41"/>
        <v>6308.8499999998603</v>
      </c>
      <c r="R422" s="84">
        <f t="shared" si="42"/>
        <v>564.30487422314297</v>
      </c>
    </row>
    <row r="423" spans="1:18">
      <c r="A423" s="82">
        <v>4</v>
      </c>
      <c r="B423" s="81" t="s">
        <v>356</v>
      </c>
      <c r="C423" s="81" t="s">
        <v>659</v>
      </c>
      <c r="D423" s="81" t="s">
        <v>461</v>
      </c>
      <c r="E423" s="81" t="s">
        <v>347</v>
      </c>
      <c r="F423" s="81" t="s">
        <v>483</v>
      </c>
      <c r="G423" s="81" t="s">
        <v>285</v>
      </c>
      <c r="H423" s="86">
        <v>2677</v>
      </c>
      <c r="I423" s="82">
        <v>2</v>
      </c>
      <c r="J423" s="87">
        <f>อุดรธานี!F220</f>
        <v>908549.1</v>
      </c>
      <c r="K423" s="170">
        <f>อุดรธานี!AQ220</f>
        <v>996517.07000000007</v>
      </c>
      <c r="L423" s="87">
        <f>อุดรธานี!AR220</f>
        <v>1689450.5399999998</v>
      </c>
      <c r="M423" s="87">
        <f>อุดรธานี!AS220</f>
        <v>1436083.49</v>
      </c>
      <c r="N423" s="81"/>
      <c r="O423" s="81"/>
      <c r="P423" s="81"/>
      <c r="Q423" s="162">
        <f t="shared" si="41"/>
        <v>253367.04999999981</v>
      </c>
      <c r="R423" s="84">
        <f t="shared" si="42"/>
        <v>631.09844602166595</v>
      </c>
    </row>
    <row r="424" spans="1:18">
      <c r="A424" s="82">
        <v>5</v>
      </c>
      <c r="B424" s="81" t="s">
        <v>356</v>
      </c>
      <c r="C424" s="81" t="s">
        <v>659</v>
      </c>
      <c r="D424" s="81" t="s">
        <v>461</v>
      </c>
      <c r="E424" s="81" t="s">
        <v>347</v>
      </c>
      <c r="F424" s="81" t="s">
        <v>483</v>
      </c>
      <c r="G424" s="81" t="s">
        <v>286</v>
      </c>
      <c r="H424" s="86">
        <v>5725</v>
      </c>
      <c r="I424" s="82">
        <v>4</v>
      </c>
      <c r="J424" s="87">
        <f>อุดรธานี!F221</f>
        <v>1890832.46</v>
      </c>
      <c r="K424" s="170">
        <f>อุดรธานี!AQ221</f>
        <v>1975917.38</v>
      </c>
      <c r="L424" s="87">
        <f>อุดรธานี!AR221</f>
        <v>3894459.2199999997</v>
      </c>
      <c r="M424" s="87">
        <f>อุดรธานี!AS221</f>
        <v>3564200.9099999997</v>
      </c>
      <c r="N424" s="81"/>
      <c r="O424" s="81"/>
      <c r="P424" s="81"/>
      <c r="Q424" s="162">
        <f t="shared" si="41"/>
        <v>330258.31000000006</v>
      </c>
      <c r="R424" s="84">
        <f t="shared" si="42"/>
        <v>680.25488558951963</v>
      </c>
    </row>
    <row r="425" spans="1:18">
      <c r="A425" s="82">
        <v>6</v>
      </c>
      <c r="B425" s="81" t="s">
        <v>356</v>
      </c>
      <c r="C425" s="81" t="s">
        <v>659</v>
      </c>
      <c r="D425" s="81" t="s">
        <v>461</v>
      </c>
      <c r="E425" s="81" t="s">
        <v>347</v>
      </c>
      <c r="F425" s="81" t="s">
        <v>483</v>
      </c>
      <c r="G425" s="81" t="s">
        <v>308</v>
      </c>
      <c r="H425" s="86">
        <v>1534</v>
      </c>
      <c r="I425" s="82">
        <v>2</v>
      </c>
      <c r="J425" s="87">
        <f>อุดรธานี!F222</f>
        <v>625998.99</v>
      </c>
      <c r="K425" s="170">
        <f>อุดรธานี!AQ222</f>
        <v>709665.37</v>
      </c>
      <c r="L425" s="87">
        <f>อุดรธานี!AR222</f>
        <v>1792633.97</v>
      </c>
      <c r="M425" s="87">
        <f>อุดรธานี!AS222</f>
        <v>1698581.77</v>
      </c>
      <c r="N425" s="81"/>
      <c r="O425" s="81"/>
      <c r="P425" s="81"/>
      <c r="Q425" s="162">
        <f t="shared" si="41"/>
        <v>94052.199999999953</v>
      </c>
      <c r="R425" s="84">
        <f t="shared" si="42"/>
        <v>1168.6010234680573</v>
      </c>
    </row>
    <row r="426" spans="1:18" s="22" customFormat="1">
      <c r="A426" s="150">
        <v>20</v>
      </c>
      <c r="B426" s="151" t="s">
        <v>356</v>
      </c>
      <c r="C426" s="151"/>
      <c r="D426" s="151"/>
      <c r="E426" s="151" t="s">
        <v>379</v>
      </c>
      <c r="F426" s="151"/>
      <c r="G426" s="151" t="s">
        <v>661</v>
      </c>
      <c r="H426" s="153">
        <f>SUM(H420:H425)</f>
        <v>17252</v>
      </c>
      <c r="I426" s="150"/>
      <c r="J426" s="153">
        <f>SUM(J420:J425)</f>
        <v>5545349.3900000006</v>
      </c>
      <c r="K426" s="171">
        <f>SUM(K420:K425)</f>
        <v>6018864.0300000003</v>
      </c>
      <c r="L426" s="153">
        <f t="shared" ref="L426:M426" si="47">SUM(L420:L425)</f>
        <v>12078033.4</v>
      </c>
      <c r="M426" s="153">
        <f t="shared" si="47"/>
        <v>11290215</v>
      </c>
      <c r="N426" s="151">
        <v>5</v>
      </c>
      <c r="O426" s="151">
        <v>5</v>
      </c>
      <c r="P426" s="151">
        <f>N426-O426</f>
        <v>0</v>
      </c>
      <c r="Q426" s="163">
        <f t="shared" si="41"/>
        <v>787818.40000000037</v>
      </c>
      <c r="R426" s="161">
        <f>L426/H426</f>
        <v>700.09467887781125</v>
      </c>
    </row>
    <row r="427" spans="1:18">
      <c r="A427" s="82">
        <v>1</v>
      </c>
      <c r="B427" s="81" t="s">
        <v>356</v>
      </c>
      <c r="C427" s="81" t="s">
        <v>662</v>
      </c>
      <c r="D427" s="81" t="s">
        <v>663</v>
      </c>
      <c r="E427" s="81" t="s">
        <v>336</v>
      </c>
      <c r="F427" s="81" t="s">
        <v>513</v>
      </c>
      <c r="G427" s="81" t="s">
        <v>664</v>
      </c>
      <c r="H427" s="86"/>
      <c r="I427" s="82"/>
      <c r="J427" s="164"/>
      <c r="K427" s="170"/>
      <c r="L427" s="87"/>
      <c r="M427" s="87"/>
      <c r="N427" s="81"/>
      <c r="O427" s="81"/>
      <c r="P427" s="81"/>
    </row>
    <row r="428" spans="1:18">
      <c r="A428" s="82">
        <v>2</v>
      </c>
      <c r="B428" s="81" t="s">
        <v>356</v>
      </c>
      <c r="C428" s="81" t="s">
        <v>662</v>
      </c>
      <c r="D428" s="81" t="s">
        <v>663</v>
      </c>
      <c r="E428" s="81" t="s">
        <v>336</v>
      </c>
      <c r="F428" s="81" t="s">
        <v>483</v>
      </c>
      <c r="G428" s="81" t="s">
        <v>1534</v>
      </c>
      <c r="H428" s="86">
        <v>5579</v>
      </c>
      <c r="I428" s="82">
        <v>4</v>
      </c>
      <c r="J428" s="87">
        <f>อุดรธานี!F223</f>
        <v>282980.88</v>
      </c>
      <c r="K428" s="170">
        <f>อุดรธานี!AQ223</f>
        <v>267420.07999999996</v>
      </c>
      <c r="L428" s="87">
        <f>อุดรธานี!AR223</f>
        <v>3323319.19</v>
      </c>
      <c r="M428" s="87">
        <f>อุดรธานี!AS223</f>
        <v>3352916.47</v>
      </c>
      <c r="N428" s="81"/>
      <c r="O428" s="81"/>
      <c r="P428" s="81"/>
      <c r="Q428" s="162">
        <f t="shared" si="41"/>
        <v>-29597.280000000261</v>
      </c>
      <c r="R428" s="84">
        <f t="shared" si="42"/>
        <v>595.68366911632904</v>
      </c>
    </row>
    <row r="429" spans="1:18">
      <c r="A429" s="82">
        <v>3</v>
      </c>
      <c r="B429" s="81" t="s">
        <v>356</v>
      </c>
      <c r="C429" s="81" t="s">
        <v>662</v>
      </c>
      <c r="D429" s="81" t="s">
        <v>663</v>
      </c>
      <c r="E429" s="81" t="s">
        <v>336</v>
      </c>
      <c r="F429" s="81" t="s">
        <v>483</v>
      </c>
      <c r="G429" s="81" t="s">
        <v>1535</v>
      </c>
      <c r="H429" s="86">
        <v>2312</v>
      </c>
      <c r="I429" s="82">
        <v>2</v>
      </c>
      <c r="J429" s="87">
        <f>อุดรธานี!F224</f>
        <v>204104.15</v>
      </c>
      <c r="K429" s="170">
        <f>อุดรธานี!AQ224</f>
        <v>273361.67</v>
      </c>
      <c r="L429" s="87">
        <f>อุดรธานี!AR224</f>
        <v>2286650.65</v>
      </c>
      <c r="M429" s="87">
        <f>อุดรธานี!AS224</f>
        <v>2137018.0100000002</v>
      </c>
      <c r="N429" s="81"/>
      <c r="O429" s="81"/>
      <c r="P429" s="81"/>
      <c r="Q429" s="162">
        <f t="shared" si="41"/>
        <v>149632.63999999966</v>
      </c>
      <c r="R429" s="84">
        <f t="shared" si="42"/>
        <v>989.0357482698962</v>
      </c>
    </row>
    <row r="430" spans="1:18">
      <c r="A430" s="82">
        <v>4</v>
      </c>
      <c r="B430" s="81" t="s">
        <v>356</v>
      </c>
      <c r="C430" s="81" t="s">
        <v>662</v>
      </c>
      <c r="D430" s="81" t="s">
        <v>663</v>
      </c>
      <c r="E430" s="81" t="s">
        <v>336</v>
      </c>
      <c r="F430" s="81" t="s">
        <v>483</v>
      </c>
      <c r="G430" s="81" t="s">
        <v>1536</v>
      </c>
      <c r="H430" s="86">
        <v>2557</v>
      </c>
      <c r="I430" s="82">
        <v>2</v>
      </c>
      <c r="J430" s="87">
        <f>อุดรธานี!F225</f>
        <v>243539.87</v>
      </c>
      <c r="K430" s="170">
        <f>อุดรธานี!AQ225</f>
        <v>260502.84</v>
      </c>
      <c r="L430" s="87">
        <f>อุดรธานี!AR225</f>
        <v>2265646.6900000004</v>
      </c>
      <c r="M430" s="87">
        <f>อุดรธานี!AS225</f>
        <v>2053530.55</v>
      </c>
      <c r="N430" s="81"/>
      <c r="O430" s="81"/>
      <c r="P430" s="81"/>
      <c r="Q430" s="162">
        <f t="shared" si="41"/>
        <v>212116.14000000036</v>
      </c>
      <c r="R430" s="84">
        <f t="shared" si="42"/>
        <v>886.05658584278467</v>
      </c>
    </row>
    <row r="431" spans="1:18">
      <c r="A431" s="82">
        <v>5</v>
      </c>
      <c r="B431" s="81" t="s">
        <v>356</v>
      </c>
      <c r="C431" s="81" t="s">
        <v>662</v>
      </c>
      <c r="D431" s="81" t="s">
        <v>663</v>
      </c>
      <c r="E431" s="81" t="s">
        <v>336</v>
      </c>
      <c r="F431" s="81" t="s">
        <v>483</v>
      </c>
      <c r="G431" s="81" t="s">
        <v>1570</v>
      </c>
      <c r="H431" s="86">
        <v>7098</v>
      </c>
      <c r="I431" s="82">
        <v>5</v>
      </c>
      <c r="J431" s="87">
        <f>อุดรธานี!F226</f>
        <v>1042906.59</v>
      </c>
      <c r="K431" s="170">
        <f>อุดรธานี!AQ226</f>
        <v>996052.20000000007</v>
      </c>
      <c r="L431" s="87">
        <f>อุดรธานี!AR226</f>
        <v>4356850.3499999996</v>
      </c>
      <c r="M431" s="87">
        <f>อุดรธานี!AS226</f>
        <v>4236017.3100000005</v>
      </c>
      <c r="N431" s="81"/>
      <c r="O431" s="81"/>
      <c r="P431" s="81"/>
      <c r="Q431" s="162">
        <f t="shared" si="41"/>
        <v>120833.03999999911</v>
      </c>
      <c r="R431" s="84">
        <f t="shared" si="42"/>
        <v>613.81379966187649</v>
      </c>
    </row>
    <row r="432" spans="1:18" s="22" customFormat="1">
      <c r="A432" s="150">
        <v>21</v>
      </c>
      <c r="B432" s="151" t="s">
        <v>356</v>
      </c>
      <c r="C432" s="151"/>
      <c r="D432" s="151"/>
      <c r="E432" s="151" t="s">
        <v>379</v>
      </c>
      <c r="F432" s="151"/>
      <c r="G432" s="151" t="s">
        <v>665</v>
      </c>
      <c r="H432" s="153">
        <f>SUM(H427:H431)</f>
        <v>17546</v>
      </c>
      <c r="I432" s="150"/>
      <c r="J432" s="153">
        <f>SUM(J427:J431)</f>
        <v>1773531.49</v>
      </c>
      <c r="K432" s="171">
        <f>SUM(K427:K431)</f>
        <v>1797336.79</v>
      </c>
      <c r="L432" s="153">
        <f t="shared" ref="L432:M432" si="48">SUM(L427:L431)</f>
        <v>12232466.879999999</v>
      </c>
      <c r="M432" s="153">
        <f t="shared" si="48"/>
        <v>11779482.34</v>
      </c>
      <c r="N432" s="151">
        <v>4</v>
      </c>
      <c r="O432" s="151">
        <v>4</v>
      </c>
      <c r="P432" s="151">
        <f>N432-O432</f>
        <v>0</v>
      </c>
      <c r="Q432" s="163">
        <f t="shared" si="41"/>
        <v>452984.53999999911</v>
      </c>
      <c r="R432" s="161">
        <f t="shared" si="42"/>
        <v>697.16555796192858</v>
      </c>
    </row>
    <row r="433" spans="1:18" s="22" customFormat="1" ht="19.5" thickBot="1">
      <c r="A433" s="30"/>
      <c r="B433" s="88" t="s">
        <v>356</v>
      </c>
      <c r="C433" s="88" t="s">
        <v>356</v>
      </c>
      <c r="D433" s="88" t="s">
        <v>356</v>
      </c>
      <c r="E433" s="88" t="s">
        <v>356</v>
      </c>
      <c r="F433" s="88"/>
      <c r="G433" s="88" t="s">
        <v>666</v>
      </c>
      <c r="H433" s="250">
        <f t="shared" ref="H433" si="49">H210+H223+H236+H255+H266+H282+H290+H296+H310+H322+H339+H361+H372+H387+H394+H400+H411+H417+H419+H426+H432</f>
        <v>1032668</v>
      </c>
      <c r="I433" s="30"/>
      <c r="J433" s="165">
        <f>J210+J223+J236+J255+J266+J282+J290+J296+J310+J322+J339+J361+J372+J387+J394+J400+J411+J417+J419+J426+J432</f>
        <v>137361480.18000001</v>
      </c>
      <c r="K433" s="172">
        <f t="shared" ref="K433:O433" si="50">K210+K223+K236+K255+K266+K282+K290+K296+K310+K322+K339+K361+K372+K387+K394+K400+K411+K417+K419+K426+K432</f>
        <v>146229916.46000001</v>
      </c>
      <c r="L433" s="165">
        <f t="shared" si="50"/>
        <v>541626683.37</v>
      </c>
      <c r="M433" s="165">
        <f t="shared" si="50"/>
        <v>560723242.01000011</v>
      </c>
      <c r="N433" s="88">
        <f t="shared" si="50"/>
        <v>210</v>
      </c>
      <c r="O433" s="88">
        <f t="shared" si="50"/>
        <v>206</v>
      </c>
      <c r="P433" s="88">
        <f>N433-O433</f>
        <v>4</v>
      </c>
      <c r="Q433" s="163">
        <f t="shared" si="41"/>
        <v>-19096558.640000105</v>
      </c>
      <c r="R433" s="161">
        <f t="shared" si="42"/>
        <v>524.49256040663602</v>
      </c>
    </row>
    <row r="434" spans="1:18" ht="16.5" customHeight="1" thickTop="1" thickBot="1">
      <c r="A434" s="197"/>
      <c r="B434" s="198"/>
      <c r="C434" s="198"/>
      <c r="D434" s="198"/>
      <c r="E434" s="321" t="s">
        <v>667</v>
      </c>
      <c r="F434" s="322"/>
      <c r="G434" s="323"/>
      <c r="H434" s="199"/>
      <c r="I434" s="197"/>
      <c r="J434" s="191">
        <f>J433/O433</f>
        <v>666803.30184466019</v>
      </c>
      <c r="K434" s="192">
        <f>K433/O433</f>
        <v>709853.96339805832</v>
      </c>
      <c r="L434" s="191">
        <f>L433/O433</f>
        <v>2629255.7445145631</v>
      </c>
      <c r="M434" s="191">
        <f>M433/O433</f>
        <v>2721957.4854854373</v>
      </c>
      <c r="N434" s="200"/>
      <c r="O434" s="200"/>
      <c r="P434" s="200"/>
      <c r="Q434" s="162">
        <f t="shared" si="41"/>
        <v>-92701.740970874205</v>
      </c>
    </row>
    <row r="435" spans="1:18" ht="19.5" thickTop="1">
      <c r="A435" s="89">
        <v>1</v>
      </c>
      <c r="B435" s="90" t="s">
        <v>352</v>
      </c>
      <c r="C435" s="90" t="s">
        <v>668</v>
      </c>
      <c r="D435" s="90" t="s">
        <v>669</v>
      </c>
      <c r="E435" s="90" t="s">
        <v>670</v>
      </c>
      <c r="F435" s="90" t="s">
        <v>480</v>
      </c>
      <c r="G435" s="90" t="s">
        <v>671</v>
      </c>
      <c r="H435" s="91"/>
      <c r="I435" s="89"/>
      <c r="J435" s="166"/>
      <c r="K435" s="173"/>
      <c r="L435" s="92"/>
      <c r="M435" s="92"/>
      <c r="N435" s="90"/>
      <c r="O435" s="90"/>
      <c r="P435" s="90"/>
    </row>
    <row r="436" spans="1:18">
      <c r="A436" s="82">
        <v>2</v>
      </c>
      <c r="B436" s="81" t="s">
        <v>352</v>
      </c>
      <c r="C436" s="81" t="s">
        <v>668</v>
      </c>
      <c r="D436" s="81" t="s">
        <v>669</v>
      </c>
      <c r="E436" s="81" t="s">
        <v>670</v>
      </c>
      <c r="F436" s="81" t="s">
        <v>483</v>
      </c>
      <c r="G436" s="81" t="s">
        <v>672</v>
      </c>
      <c r="H436" s="86">
        <v>6056</v>
      </c>
      <c r="I436" s="82">
        <v>5</v>
      </c>
      <c r="J436" s="164">
        <f>SUM('เลย '!F4)</f>
        <v>312571.75</v>
      </c>
      <c r="K436" s="170">
        <f>SUM('เลย '!AM4)</f>
        <v>313187.56999999995</v>
      </c>
      <c r="L436" s="87">
        <f>'เลย '!AN4</f>
        <v>2343916.35</v>
      </c>
      <c r="M436" s="87">
        <f>'เลย '!AO4</f>
        <v>2888933.06</v>
      </c>
      <c r="N436" s="81"/>
      <c r="O436" s="81"/>
      <c r="P436" s="81"/>
      <c r="Q436" s="162">
        <f t="shared" si="41"/>
        <v>-545016.71</v>
      </c>
      <c r="R436" s="84">
        <f t="shared" si="42"/>
        <v>387.04034841479523</v>
      </c>
    </row>
    <row r="437" spans="1:18">
      <c r="A437" s="82">
        <v>3</v>
      </c>
      <c r="B437" s="81" t="s">
        <v>352</v>
      </c>
      <c r="C437" s="81" t="s">
        <v>668</v>
      </c>
      <c r="D437" s="81" t="s">
        <v>669</v>
      </c>
      <c r="E437" s="81" t="s">
        <v>670</v>
      </c>
      <c r="F437" s="81" t="s">
        <v>483</v>
      </c>
      <c r="G437" s="81" t="s">
        <v>673</v>
      </c>
      <c r="H437" s="86">
        <v>1965</v>
      </c>
      <c r="I437" s="82">
        <v>2</v>
      </c>
      <c r="J437" s="164">
        <f>SUM('เลย '!F5)</f>
        <v>173406.21</v>
      </c>
      <c r="K437" s="170">
        <f>SUM('เลย '!AM5)</f>
        <v>234687.43</v>
      </c>
      <c r="L437" s="87">
        <f>'เลย '!AN5</f>
        <v>1450082.37</v>
      </c>
      <c r="M437" s="87">
        <f>'เลย '!AO5</f>
        <v>1702780.63</v>
      </c>
      <c r="N437" s="81"/>
      <c r="O437" s="81"/>
      <c r="P437" s="81"/>
      <c r="Q437" s="162">
        <f t="shared" si="41"/>
        <v>-252698.25999999978</v>
      </c>
      <c r="R437" s="84">
        <f t="shared" si="42"/>
        <v>737.95540458015273</v>
      </c>
    </row>
    <row r="438" spans="1:18">
      <c r="A438" s="82">
        <v>4</v>
      </c>
      <c r="B438" s="81" t="s">
        <v>352</v>
      </c>
      <c r="C438" s="81" t="s">
        <v>668</v>
      </c>
      <c r="D438" s="81" t="s">
        <v>669</v>
      </c>
      <c r="E438" s="81" t="s">
        <v>670</v>
      </c>
      <c r="F438" s="81" t="s">
        <v>483</v>
      </c>
      <c r="G438" s="81" t="s">
        <v>674</v>
      </c>
      <c r="H438" s="86">
        <v>6832</v>
      </c>
      <c r="I438" s="82">
        <v>5</v>
      </c>
      <c r="J438" s="164">
        <f>SUM('เลย '!F6)</f>
        <v>764909.27</v>
      </c>
      <c r="K438" s="170">
        <f>SUM('เลย '!AM6)</f>
        <v>684404.14</v>
      </c>
      <c r="L438" s="87">
        <f>'เลย '!AN6</f>
        <v>3093259.77</v>
      </c>
      <c r="M438" s="87">
        <f>'เลย '!AO6</f>
        <v>3911845.99</v>
      </c>
      <c r="N438" s="81"/>
      <c r="O438" s="81"/>
      <c r="P438" s="81"/>
      <c r="Q438" s="162">
        <f t="shared" si="41"/>
        <v>-818586.2200000002</v>
      </c>
      <c r="R438" s="84">
        <f t="shared" si="42"/>
        <v>452.76050497658082</v>
      </c>
    </row>
    <row r="439" spans="1:18">
      <c r="A439" s="82">
        <v>5</v>
      </c>
      <c r="B439" s="81" t="s">
        <v>352</v>
      </c>
      <c r="C439" s="81" t="s">
        <v>668</v>
      </c>
      <c r="D439" s="81" t="s">
        <v>669</v>
      </c>
      <c r="E439" s="81" t="s">
        <v>670</v>
      </c>
      <c r="F439" s="81" t="s">
        <v>483</v>
      </c>
      <c r="G439" s="81" t="s">
        <v>675</v>
      </c>
      <c r="H439" s="86">
        <v>3424</v>
      </c>
      <c r="I439" s="82">
        <v>3</v>
      </c>
      <c r="J439" s="164">
        <f>SUM('เลย '!F7)</f>
        <v>659329.94999999995</v>
      </c>
      <c r="K439" s="170">
        <f>SUM('เลย '!AM7)</f>
        <v>818854.15</v>
      </c>
      <c r="L439" s="87">
        <f>'เลย '!AN7</f>
        <v>2188988.46</v>
      </c>
      <c r="M439" s="87">
        <f>'เลย '!AO7</f>
        <v>2497056.1</v>
      </c>
      <c r="N439" s="81"/>
      <c r="O439" s="81"/>
      <c r="P439" s="81"/>
      <c r="Q439" s="162">
        <f t="shared" si="41"/>
        <v>-308067.64000000013</v>
      </c>
      <c r="R439" s="84">
        <f t="shared" si="42"/>
        <v>639.30737733644855</v>
      </c>
    </row>
    <row r="440" spans="1:18">
      <c r="A440" s="82">
        <v>6</v>
      </c>
      <c r="B440" s="81" t="s">
        <v>352</v>
      </c>
      <c r="C440" s="81" t="s">
        <v>668</v>
      </c>
      <c r="D440" s="81" t="s">
        <v>669</v>
      </c>
      <c r="E440" s="81" t="s">
        <v>670</v>
      </c>
      <c r="F440" s="81" t="s">
        <v>483</v>
      </c>
      <c r="G440" s="81" t="s">
        <v>676</v>
      </c>
      <c r="H440" s="86">
        <v>3151</v>
      </c>
      <c r="I440" s="82">
        <v>3</v>
      </c>
      <c r="J440" s="164">
        <f>SUM('เลย '!F8)</f>
        <v>430554.66</v>
      </c>
      <c r="K440" s="170">
        <f>SUM('เลย '!AM8)</f>
        <v>516177.86000000004</v>
      </c>
      <c r="L440" s="87">
        <f>'เลย '!AN8</f>
        <v>1304391.8700000001</v>
      </c>
      <c r="M440" s="87">
        <f>'เลย '!AO8</f>
        <v>1451199.48</v>
      </c>
      <c r="N440" s="81"/>
      <c r="O440" s="81"/>
      <c r="P440" s="81"/>
      <c r="Q440" s="162">
        <f t="shared" si="41"/>
        <v>-146807.60999999987</v>
      </c>
      <c r="R440" s="84">
        <f t="shared" si="42"/>
        <v>413.96124087591244</v>
      </c>
    </row>
    <row r="441" spans="1:18">
      <c r="A441" s="82">
        <v>7</v>
      </c>
      <c r="B441" s="81" t="s">
        <v>352</v>
      </c>
      <c r="C441" s="81" t="s">
        <v>668</v>
      </c>
      <c r="D441" s="81" t="s">
        <v>669</v>
      </c>
      <c r="E441" s="81" t="s">
        <v>670</v>
      </c>
      <c r="F441" s="81" t="s">
        <v>483</v>
      </c>
      <c r="G441" s="81" t="s">
        <v>677</v>
      </c>
      <c r="H441" s="86">
        <v>3123</v>
      </c>
      <c r="I441" s="82">
        <v>3</v>
      </c>
      <c r="J441" s="164">
        <f>SUM('เลย '!F9)</f>
        <v>248324.21</v>
      </c>
      <c r="K441" s="170">
        <f>SUM('เลย '!AM9)</f>
        <v>408159.45999999996</v>
      </c>
      <c r="L441" s="87">
        <f>'เลย '!AN9</f>
        <v>1356075.73</v>
      </c>
      <c r="M441" s="87">
        <f>'เลย '!AO9</f>
        <v>1605218.7700000003</v>
      </c>
      <c r="N441" s="81"/>
      <c r="O441" s="81"/>
      <c r="P441" s="81"/>
      <c r="Q441" s="162">
        <f t="shared" si="41"/>
        <v>-249143.04000000027</v>
      </c>
      <c r="R441" s="84">
        <f t="shared" si="42"/>
        <v>434.2221357668908</v>
      </c>
    </row>
    <row r="442" spans="1:18">
      <c r="A442" s="82">
        <v>8</v>
      </c>
      <c r="B442" s="81" t="s">
        <v>352</v>
      </c>
      <c r="C442" s="81" t="s">
        <v>668</v>
      </c>
      <c r="D442" s="81" t="s">
        <v>669</v>
      </c>
      <c r="E442" s="81" t="s">
        <v>670</v>
      </c>
      <c r="F442" s="81" t="s">
        <v>483</v>
      </c>
      <c r="G442" s="81" t="s">
        <v>678</v>
      </c>
      <c r="H442" s="86">
        <v>1839</v>
      </c>
      <c r="I442" s="82">
        <v>2</v>
      </c>
      <c r="J442" s="164">
        <f>SUM('เลย '!F10)</f>
        <v>190398.58</v>
      </c>
      <c r="K442" s="170">
        <f>SUM('เลย '!AM10)</f>
        <v>252379.47000000003</v>
      </c>
      <c r="L442" s="87">
        <f>'เลย '!AN10</f>
        <v>1365507.62</v>
      </c>
      <c r="M442" s="87">
        <f>'เลย '!AO10</f>
        <v>1457965.1400000001</v>
      </c>
      <c r="N442" s="81"/>
      <c r="O442" s="81"/>
      <c r="P442" s="81"/>
      <c r="Q442" s="162">
        <f t="shared" si="41"/>
        <v>-92457.520000000019</v>
      </c>
      <c r="R442" s="84">
        <f t="shared" si="42"/>
        <v>742.52725394236006</v>
      </c>
    </row>
    <row r="443" spans="1:18">
      <c r="A443" s="82">
        <v>9</v>
      </c>
      <c r="B443" s="81" t="s">
        <v>352</v>
      </c>
      <c r="C443" s="81" t="s">
        <v>668</v>
      </c>
      <c r="D443" s="81" t="s">
        <v>669</v>
      </c>
      <c r="E443" s="81" t="s">
        <v>670</v>
      </c>
      <c r="F443" s="81" t="s">
        <v>483</v>
      </c>
      <c r="G443" s="81" t="s">
        <v>679</v>
      </c>
      <c r="H443" s="86">
        <v>6110</v>
      </c>
      <c r="I443" s="82">
        <v>5</v>
      </c>
      <c r="J443" s="164">
        <f>SUM('เลย '!F11)</f>
        <v>870854.27</v>
      </c>
      <c r="K443" s="170">
        <f>SUM('เลย '!AM11)</f>
        <v>931089.91000000015</v>
      </c>
      <c r="L443" s="87">
        <f>'เลย '!AN11</f>
        <v>1996429.1800000002</v>
      </c>
      <c r="M443" s="87">
        <f>'เลย '!AO11</f>
        <v>2803373.2600000002</v>
      </c>
      <c r="N443" s="81"/>
      <c r="O443" s="81"/>
      <c r="P443" s="81"/>
      <c r="Q443" s="162">
        <f t="shared" si="41"/>
        <v>-806944.08000000007</v>
      </c>
      <c r="R443" s="84">
        <f t="shared" si="42"/>
        <v>326.74781996726682</v>
      </c>
    </row>
    <row r="444" spans="1:18">
      <c r="A444" s="82">
        <v>10</v>
      </c>
      <c r="B444" s="81" t="s">
        <v>352</v>
      </c>
      <c r="C444" s="81" t="s">
        <v>668</v>
      </c>
      <c r="D444" s="81" t="s">
        <v>669</v>
      </c>
      <c r="E444" s="81" t="s">
        <v>670</v>
      </c>
      <c r="F444" s="81" t="s">
        <v>483</v>
      </c>
      <c r="G444" s="81" t="s">
        <v>680</v>
      </c>
      <c r="H444" s="86">
        <v>2389</v>
      </c>
      <c r="I444" s="82">
        <v>2</v>
      </c>
      <c r="J444" s="164">
        <f>SUM('เลย '!F12)</f>
        <v>251497.29</v>
      </c>
      <c r="K444" s="170">
        <f>SUM('เลย '!AM12)</f>
        <v>327433.49000000005</v>
      </c>
      <c r="L444" s="87">
        <f>'เลย '!AN12</f>
        <v>1887084.65</v>
      </c>
      <c r="M444" s="87">
        <f>'เลย '!AO12</f>
        <v>2106094.56</v>
      </c>
      <c r="N444" s="81"/>
      <c r="O444" s="81"/>
      <c r="P444" s="81"/>
      <c r="Q444" s="162">
        <f t="shared" si="41"/>
        <v>-219009.91000000015</v>
      </c>
      <c r="R444" s="84">
        <f t="shared" si="42"/>
        <v>789.90567182921723</v>
      </c>
    </row>
    <row r="445" spans="1:18">
      <c r="A445" s="82">
        <v>11</v>
      </c>
      <c r="B445" s="81" t="s">
        <v>352</v>
      </c>
      <c r="C445" s="81" t="s">
        <v>668</v>
      </c>
      <c r="D445" s="81" t="s">
        <v>669</v>
      </c>
      <c r="E445" s="81" t="s">
        <v>670</v>
      </c>
      <c r="F445" s="81" t="s">
        <v>483</v>
      </c>
      <c r="G445" s="81" t="s">
        <v>681</v>
      </c>
      <c r="H445" s="86">
        <v>4903</v>
      </c>
      <c r="I445" s="82">
        <v>4</v>
      </c>
      <c r="J445" s="164">
        <f>SUM('เลย '!F13)</f>
        <v>52994.96</v>
      </c>
      <c r="K445" s="170">
        <f>SUM('เลย '!AM13)</f>
        <v>234102.32</v>
      </c>
      <c r="L445" s="87">
        <f>'เลย '!AN13</f>
        <v>1998368.72</v>
      </c>
      <c r="M445" s="87">
        <f>'เลย '!AO13</f>
        <v>2477409.0499999998</v>
      </c>
      <c r="N445" s="81"/>
      <c r="O445" s="81"/>
      <c r="P445" s="81"/>
      <c r="Q445" s="162">
        <f t="shared" si="41"/>
        <v>-479040.32999999984</v>
      </c>
      <c r="R445" s="84">
        <f t="shared" si="42"/>
        <v>407.58081174790942</v>
      </c>
    </row>
    <row r="446" spans="1:18">
      <c r="A446" s="82">
        <v>12</v>
      </c>
      <c r="B446" s="81" t="s">
        <v>352</v>
      </c>
      <c r="C446" s="81" t="s">
        <v>668</v>
      </c>
      <c r="D446" s="81" t="s">
        <v>669</v>
      </c>
      <c r="E446" s="81" t="s">
        <v>670</v>
      </c>
      <c r="F446" s="81" t="s">
        <v>483</v>
      </c>
      <c r="G446" s="81" t="s">
        <v>682</v>
      </c>
      <c r="H446" s="86">
        <v>3291</v>
      </c>
      <c r="I446" s="82">
        <v>3</v>
      </c>
      <c r="J446" s="164">
        <f>SUM('เลย '!F14)</f>
        <v>282762.58</v>
      </c>
      <c r="K446" s="170">
        <f>SUM('เลย '!AM14)</f>
        <v>422663.20000000007</v>
      </c>
      <c r="L446" s="87">
        <f>'เลย '!AN14</f>
        <v>1870656.7799999998</v>
      </c>
      <c r="M446" s="87">
        <f>'เลย '!AO14</f>
        <v>2113380.64</v>
      </c>
      <c r="N446" s="81"/>
      <c r="O446" s="81"/>
      <c r="P446" s="81"/>
      <c r="Q446" s="162">
        <f t="shared" si="41"/>
        <v>-242723.86000000034</v>
      </c>
      <c r="R446" s="84">
        <f t="shared" si="42"/>
        <v>568.41591613491335</v>
      </c>
    </row>
    <row r="447" spans="1:18">
      <c r="A447" s="82">
        <v>13</v>
      </c>
      <c r="B447" s="81" t="s">
        <v>352</v>
      </c>
      <c r="C447" s="81" t="s">
        <v>668</v>
      </c>
      <c r="D447" s="81" t="s">
        <v>669</v>
      </c>
      <c r="E447" s="81" t="s">
        <v>670</v>
      </c>
      <c r="F447" s="81" t="s">
        <v>483</v>
      </c>
      <c r="G447" s="81" t="s">
        <v>683</v>
      </c>
      <c r="H447" s="86">
        <v>5142</v>
      </c>
      <c r="I447" s="82">
        <v>4</v>
      </c>
      <c r="J447" s="164">
        <f>SUM('เลย '!F15)</f>
        <v>652903.93999999994</v>
      </c>
      <c r="K447" s="170">
        <f>SUM('เลย '!AM15)</f>
        <v>597407.37999999989</v>
      </c>
      <c r="L447" s="87">
        <f>'เลย '!AN15</f>
        <v>1859676.88</v>
      </c>
      <c r="M447" s="87">
        <f>'เลย '!AO15</f>
        <v>2342888.0999999996</v>
      </c>
      <c r="N447" s="81"/>
      <c r="O447" s="81"/>
      <c r="P447" s="81"/>
      <c r="Q447" s="162">
        <f t="shared" si="41"/>
        <v>-483211.21999999974</v>
      </c>
      <c r="R447" s="84">
        <f t="shared" si="42"/>
        <v>361.66411513029948</v>
      </c>
    </row>
    <row r="448" spans="1:18">
      <c r="A448" s="82">
        <v>14</v>
      </c>
      <c r="B448" s="81" t="s">
        <v>352</v>
      </c>
      <c r="C448" s="81" t="s">
        <v>668</v>
      </c>
      <c r="D448" s="81" t="s">
        <v>669</v>
      </c>
      <c r="E448" s="81" t="s">
        <v>670</v>
      </c>
      <c r="F448" s="81" t="s">
        <v>483</v>
      </c>
      <c r="G448" s="81" t="s">
        <v>684</v>
      </c>
      <c r="H448" s="86">
        <v>3335</v>
      </c>
      <c r="I448" s="82">
        <v>3</v>
      </c>
      <c r="J448" s="164">
        <f>SUM('เลย '!F16)</f>
        <v>87572.43</v>
      </c>
      <c r="K448" s="170">
        <f>SUM('เลย '!AM16)</f>
        <v>171169.21</v>
      </c>
      <c r="L448" s="87">
        <f>'เลย '!AN16</f>
        <v>1513018.9100000001</v>
      </c>
      <c r="M448" s="87">
        <f>'เลย '!AO16</f>
        <v>1991903.52</v>
      </c>
      <c r="N448" s="81"/>
      <c r="O448" s="81"/>
      <c r="P448" s="81"/>
      <c r="Q448" s="162">
        <f t="shared" si="41"/>
        <v>-478884.60999999987</v>
      </c>
      <c r="R448" s="84">
        <f t="shared" si="42"/>
        <v>453.67883358320842</v>
      </c>
    </row>
    <row r="449" spans="1:18">
      <c r="A449" s="82">
        <v>15</v>
      </c>
      <c r="B449" s="81" t="s">
        <v>352</v>
      </c>
      <c r="C449" s="81" t="s">
        <v>668</v>
      </c>
      <c r="D449" s="81" t="s">
        <v>669</v>
      </c>
      <c r="E449" s="81" t="s">
        <v>670</v>
      </c>
      <c r="F449" s="81" t="s">
        <v>483</v>
      </c>
      <c r="G449" s="81" t="s">
        <v>685</v>
      </c>
      <c r="H449" s="86">
        <v>4546</v>
      </c>
      <c r="I449" s="82">
        <v>4</v>
      </c>
      <c r="J449" s="164">
        <f>SUM('เลย '!F17)</f>
        <v>725638.32</v>
      </c>
      <c r="K449" s="170">
        <f>SUM('เลย '!AM17)</f>
        <v>1126060.78</v>
      </c>
      <c r="L449" s="87">
        <f>'เลย '!AN17</f>
        <v>1707297.3599999999</v>
      </c>
      <c r="M449" s="87">
        <f>'เลย '!AO17</f>
        <v>1863811.6600000001</v>
      </c>
      <c r="N449" s="81"/>
      <c r="O449" s="81"/>
      <c r="P449" s="81"/>
      <c r="Q449" s="162">
        <f t="shared" si="41"/>
        <v>-156514.30000000028</v>
      </c>
      <c r="R449" s="84">
        <f t="shared" si="42"/>
        <v>375.56035195776502</v>
      </c>
    </row>
    <row r="450" spans="1:18">
      <c r="A450" s="82">
        <v>16</v>
      </c>
      <c r="B450" s="81" t="s">
        <v>352</v>
      </c>
      <c r="C450" s="81" t="s">
        <v>668</v>
      </c>
      <c r="D450" s="81" t="s">
        <v>669</v>
      </c>
      <c r="E450" s="81" t="s">
        <v>670</v>
      </c>
      <c r="F450" s="81" t="s">
        <v>483</v>
      </c>
      <c r="G450" s="81" t="s">
        <v>686</v>
      </c>
      <c r="H450" s="86">
        <v>4362</v>
      </c>
      <c r="I450" s="82">
        <v>3</v>
      </c>
      <c r="J450" s="164">
        <f>SUM('เลย '!F18)</f>
        <v>406453.45</v>
      </c>
      <c r="K450" s="170">
        <f>SUM('เลย '!AM18)</f>
        <v>497344.02</v>
      </c>
      <c r="L450" s="87">
        <f>'เลย '!AN18</f>
        <v>2227267.83</v>
      </c>
      <c r="M450" s="87">
        <f>'เลย '!AO18</f>
        <v>2564873.27</v>
      </c>
      <c r="N450" s="81"/>
      <c r="O450" s="81"/>
      <c r="P450" s="81"/>
      <c r="Q450" s="162">
        <f t="shared" si="41"/>
        <v>-337605.43999999994</v>
      </c>
      <c r="R450" s="84">
        <f t="shared" si="42"/>
        <v>510.60702200825313</v>
      </c>
    </row>
    <row r="451" spans="1:18">
      <c r="A451" s="82">
        <v>17</v>
      </c>
      <c r="B451" s="81" t="s">
        <v>352</v>
      </c>
      <c r="C451" s="81" t="s">
        <v>668</v>
      </c>
      <c r="D451" s="81" t="s">
        <v>669</v>
      </c>
      <c r="E451" s="81" t="s">
        <v>670</v>
      </c>
      <c r="F451" s="81" t="s">
        <v>483</v>
      </c>
      <c r="G451" s="81" t="s">
        <v>687</v>
      </c>
      <c r="H451" s="86">
        <v>5714</v>
      </c>
      <c r="I451" s="82">
        <v>4</v>
      </c>
      <c r="J451" s="164">
        <f>SUM('เลย '!F19)</f>
        <v>421975.39</v>
      </c>
      <c r="K451" s="170">
        <f>SUM('เลย '!AM19)</f>
        <v>423169.43</v>
      </c>
      <c r="L451" s="87">
        <f>'เลย '!AN19</f>
        <v>1248227.1200000001</v>
      </c>
      <c r="M451" s="87">
        <f>'เลย '!AO19</f>
        <v>1953584.88</v>
      </c>
      <c r="N451" s="81"/>
      <c r="O451" s="81"/>
      <c r="P451" s="81"/>
      <c r="Q451" s="162">
        <f t="shared" si="41"/>
        <v>-705357.75999999978</v>
      </c>
      <c r="R451" s="84">
        <f t="shared" si="42"/>
        <v>218.45066853342669</v>
      </c>
    </row>
    <row r="452" spans="1:18">
      <c r="A452" s="82">
        <v>18</v>
      </c>
      <c r="B452" s="81" t="s">
        <v>352</v>
      </c>
      <c r="C452" s="81" t="s">
        <v>668</v>
      </c>
      <c r="D452" s="81" t="s">
        <v>669</v>
      </c>
      <c r="E452" s="81" t="s">
        <v>670</v>
      </c>
      <c r="F452" s="81" t="s">
        <v>483</v>
      </c>
      <c r="G452" s="81" t="s">
        <v>688</v>
      </c>
      <c r="H452" s="86">
        <v>1992</v>
      </c>
      <c r="I452" s="82">
        <v>2</v>
      </c>
      <c r="J452" s="164">
        <f>SUM('เลย '!F20)</f>
        <v>140050.84</v>
      </c>
      <c r="K452" s="170">
        <f>SUM('เลย '!AM20)</f>
        <v>75875.609999999986</v>
      </c>
      <c r="L452" s="87">
        <f>'เลย '!AN20</f>
        <v>1583554.53</v>
      </c>
      <c r="M452" s="87">
        <f>'เลย '!AO20</f>
        <v>1741596.77</v>
      </c>
      <c r="N452" s="81"/>
      <c r="O452" s="81"/>
      <c r="P452" s="81"/>
      <c r="Q452" s="162">
        <f t="shared" si="41"/>
        <v>-158042.23999999999</v>
      </c>
      <c r="R452" s="84">
        <f t="shared" si="42"/>
        <v>794.95709337349399</v>
      </c>
    </row>
    <row r="453" spans="1:18">
      <c r="A453" s="82">
        <v>19</v>
      </c>
      <c r="B453" s="81" t="s">
        <v>352</v>
      </c>
      <c r="C453" s="81" t="s">
        <v>668</v>
      </c>
      <c r="D453" s="81" t="s">
        <v>669</v>
      </c>
      <c r="E453" s="81" t="s">
        <v>670</v>
      </c>
      <c r="F453" s="81" t="s">
        <v>483</v>
      </c>
      <c r="G453" s="81" t="s">
        <v>689</v>
      </c>
      <c r="H453" s="86">
        <v>2523</v>
      </c>
      <c r="I453" s="82">
        <v>2</v>
      </c>
      <c r="J453" s="164">
        <f>SUM('เลย '!F21)</f>
        <v>292049.95</v>
      </c>
      <c r="K453" s="170">
        <f>SUM('เลย '!AM21)</f>
        <v>310111.46999999997</v>
      </c>
      <c r="L453" s="87">
        <f>'เลย '!AN21</f>
        <v>1538174.23</v>
      </c>
      <c r="M453" s="87">
        <f>'เลย '!AO21</f>
        <v>1731737.58</v>
      </c>
      <c r="N453" s="81"/>
      <c r="O453" s="81"/>
      <c r="P453" s="81"/>
      <c r="Q453" s="162">
        <f t="shared" si="41"/>
        <v>-193563.35000000009</v>
      </c>
      <c r="R453" s="84">
        <f t="shared" si="42"/>
        <v>609.66081252477204</v>
      </c>
    </row>
    <row r="454" spans="1:18">
      <c r="A454" s="82">
        <v>20</v>
      </c>
      <c r="B454" s="81" t="s">
        <v>352</v>
      </c>
      <c r="C454" s="81" t="s">
        <v>668</v>
      </c>
      <c r="D454" s="81" t="s">
        <v>669</v>
      </c>
      <c r="E454" s="81" t="s">
        <v>670</v>
      </c>
      <c r="F454" s="81" t="s">
        <v>483</v>
      </c>
      <c r="G454" s="81" t="s">
        <v>690</v>
      </c>
      <c r="H454" s="86">
        <v>2847</v>
      </c>
      <c r="I454" s="82">
        <v>2</v>
      </c>
      <c r="J454" s="164">
        <f>SUM('เลย '!F22)</f>
        <v>52686.76</v>
      </c>
      <c r="K454" s="170">
        <f>SUM('เลย '!AM22)</f>
        <v>154066.81</v>
      </c>
      <c r="L454" s="87">
        <f>'เลย '!AN22</f>
        <v>1171772.97</v>
      </c>
      <c r="M454" s="87">
        <f>'เลย '!AO22</f>
        <v>1509535.66</v>
      </c>
      <c r="N454" s="81"/>
      <c r="O454" s="81"/>
      <c r="P454" s="81"/>
      <c r="Q454" s="162">
        <f t="shared" si="41"/>
        <v>-337762.68999999994</v>
      </c>
      <c r="R454" s="84">
        <f t="shared" si="42"/>
        <v>411.58165437302421</v>
      </c>
    </row>
    <row r="455" spans="1:18" s="22" customFormat="1">
      <c r="A455" s="150">
        <v>1</v>
      </c>
      <c r="B455" s="151" t="s">
        <v>352</v>
      </c>
      <c r="C455" s="151"/>
      <c r="D455" s="151"/>
      <c r="E455" s="151" t="s">
        <v>379</v>
      </c>
      <c r="F455" s="151"/>
      <c r="G455" s="151" t="s">
        <v>691</v>
      </c>
      <c r="H455" s="153">
        <f>SUM(H435:H454)</f>
        <v>73544</v>
      </c>
      <c r="I455" s="150"/>
      <c r="J455" s="153">
        <f>SUM(J435:J454)</f>
        <v>7016934.8099999996</v>
      </c>
      <c r="K455" s="171">
        <f>SUM(K435:K454)</f>
        <v>8498343.7100000009</v>
      </c>
      <c r="L455" s="153">
        <f t="shared" ref="L455:M455" si="51">SUM(L435:L454)</f>
        <v>33703751.329999998</v>
      </c>
      <c r="M455" s="153">
        <f t="shared" si="51"/>
        <v>40715188.120000005</v>
      </c>
      <c r="N455" s="151">
        <v>19</v>
      </c>
      <c r="O455" s="151">
        <v>19</v>
      </c>
      <c r="P455" s="151">
        <f>N455-O455</f>
        <v>0</v>
      </c>
      <c r="Q455" s="163">
        <f t="shared" ref="Q455:Q518" si="52">L455-M455</f>
        <v>-7011436.7900000066</v>
      </c>
      <c r="R455" s="161">
        <f>L455/H455</f>
        <v>458.28009531708909</v>
      </c>
    </row>
    <row r="456" spans="1:18">
      <c r="A456" s="82">
        <v>1</v>
      </c>
      <c r="B456" s="81" t="s">
        <v>352</v>
      </c>
      <c r="C456" s="81" t="s">
        <v>692</v>
      </c>
      <c r="D456" s="81" t="s">
        <v>383</v>
      </c>
      <c r="E456" s="81" t="s">
        <v>693</v>
      </c>
      <c r="F456" s="81" t="s">
        <v>513</v>
      </c>
      <c r="G456" s="81" t="s">
        <v>694</v>
      </c>
      <c r="H456" s="86"/>
      <c r="I456" s="82"/>
      <c r="J456" s="164"/>
      <c r="K456" s="170"/>
      <c r="L456" s="87"/>
      <c r="M456" s="87"/>
      <c r="N456" s="81"/>
      <c r="O456" s="81"/>
      <c r="P456" s="81"/>
    </row>
    <row r="457" spans="1:18">
      <c r="A457" s="82">
        <v>2</v>
      </c>
      <c r="B457" s="81" t="s">
        <v>352</v>
      </c>
      <c r="C457" s="81" t="s">
        <v>692</v>
      </c>
      <c r="D457" s="81" t="s">
        <v>383</v>
      </c>
      <c r="E457" s="81" t="s">
        <v>693</v>
      </c>
      <c r="F457" s="81" t="s">
        <v>483</v>
      </c>
      <c r="G457" s="81" t="s">
        <v>695</v>
      </c>
      <c r="H457" s="86">
        <v>1797</v>
      </c>
      <c r="I457" s="82">
        <v>2</v>
      </c>
      <c r="J457" s="164">
        <f>'เลย '!F23</f>
        <v>196718.02</v>
      </c>
      <c r="K457" s="170">
        <f>SUM('เลย '!AM23)</f>
        <v>215286.58</v>
      </c>
      <c r="L457" s="87">
        <f>'เลย '!AN23</f>
        <v>1246946.04</v>
      </c>
      <c r="M457" s="87">
        <f>'เลย '!AO23</f>
        <v>1310897.6000000001</v>
      </c>
      <c r="N457" s="81"/>
      <c r="O457" s="81"/>
      <c r="P457" s="81"/>
      <c r="Q457" s="162">
        <f t="shared" si="52"/>
        <v>-63951.560000000056</v>
      </c>
      <c r="R457" s="84">
        <f t="shared" ref="R457:R518" si="53">L457/H457</f>
        <v>693.90430717863103</v>
      </c>
    </row>
    <row r="458" spans="1:18">
      <c r="A458" s="82">
        <v>3</v>
      </c>
      <c r="B458" s="81" t="s">
        <v>352</v>
      </c>
      <c r="C458" s="81" t="s">
        <v>692</v>
      </c>
      <c r="D458" s="81" t="s">
        <v>383</v>
      </c>
      <c r="E458" s="81" t="s">
        <v>693</v>
      </c>
      <c r="F458" s="81" t="s">
        <v>483</v>
      </c>
      <c r="G458" s="81" t="s">
        <v>696</v>
      </c>
      <c r="H458" s="86">
        <v>5176</v>
      </c>
      <c r="I458" s="82">
        <v>4</v>
      </c>
      <c r="J458" s="164">
        <f>'เลย '!F24</f>
        <v>850646.17</v>
      </c>
      <c r="K458" s="170">
        <f>SUM('เลย '!AM24)</f>
        <v>824898.91</v>
      </c>
      <c r="L458" s="87">
        <f>'เลย '!AN24</f>
        <v>2596318.66</v>
      </c>
      <c r="M458" s="87">
        <f>'เลย '!AO24</f>
        <v>2517837.21</v>
      </c>
      <c r="N458" s="81"/>
      <c r="O458" s="81"/>
      <c r="P458" s="81"/>
      <c r="Q458" s="162">
        <f t="shared" si="52"/>
        <v>78481.450000000186</v>
      </c>
      <c r="R458" s="84">
        <f t="shared" si="53"/>
        <v>501.60715996908812</v>
      </c>
    </row>
    <row r="459" spans="1:18">
      <c r="A459" s="82">
        <v>4</v>
      </c>
      <c r="B459" s="81" t="s">
        <v>352</v>
      </c>
      <c r="C459" s="81" t="s">
        <v>692</v>
      </c>
      <c r="D459" s="81" t="s">
        <v>383</v>
      </c>
      <c r="E459" s="81" t="s">
        <v>693</v>
      </c>
      <c r="F459" s="81" t="s">
        <v>483</v>
      </c>
      <c r="G459" s="81" t="s">
        <v>697</v>
      </c>
      <c r="H459" s="86">
        <v>1036</v>
      </c>
      <c r="I459" s="82">
        <v>1</v>
      </c>
      <c r="J459" s="164">
        <f>'เลย '!F25</f>
        <v>194901.61</v>
      </c>
      <c r="K459" s="170">
        <f>SUM('เลย '!AM25)</f>
        <v>209932.29</v>
      </c>
      <c r="L459" s="87">
        <f>'เลย '!AN25</f>
        <v>2295581.5099999998</v>
      </c>
      <c r="M459" s="87">
        <f>'เลย '!AO25</f>
        <v>2241193.38</v>
      </c>
      <c r="N459" s="81"/>
      <c r="O459" s="81"/>
      <c r="P459" s="81"/>
      <c r="Q459" s="162">
        <f t="shared" si="52"/>
        <v>54388.129999999888</v>
      </c>
      <c r="R459" s="84">
        <f t="shared" si="53"/>
        <v>2215.8122683397683</v>
      </c>
    </row>
    <row r="460" spans="1:18">
      <c r="A460" s="82">
        <v>5</v>
      </c>
      <c r="B460" s="81" t="s">
        <v>352</v>
      </c>
      <c r="C460" s="81" t="s">
        <v>692</v>
      </c>
      <c r="D460" s="81" t="s">
        <v>383</v>
      </c>
      <c r="E460" s="81" t="s">
        <v>693</v>
      </c>
      <c r="F460" s="81" t="s">
        <v>483</v>
      </c>
      <c r="G460" s="81" t="s">
        <v>698</v>
      </c>
      <c r="H460" s="86">
        <v>2914</v>
      </c>
      <c r="I460" s="82">
        <v>2</v>
      </c>
      <c r="J460" s="164">
        <f>'เลย '!F26</f>
        <v>425136.52</v>
      </c>
      <c r="K460" s="170">
        <f>SUM('เลย '!AM26)</f>
        <v>480180.98</v>
      </c>
      <c r="L460" s="87">
        <f>'เลย '!AN26</f>
        <v>1154139.29</v>
      </c>
      <c r="M460" s="87">
        <f>'เลย '!AO26</f>
        <v>1139524.29</v>
      </c>
      <c r="N460" s="81"/>
      <c r="O460" s="81"/>
      <c r="P460" s="81"/>
      <c r="Q460" s="162">
        <f t="shared" si="52"/>
        <v>14615</v>
      </c>
      <c r="R460" s="84">
        <f t="shared" si="53"/>
        <v>396.06701784488678</v>
      </c>
    </row>
    <row r="461" spans="1:18">
      <c r="A461" s="82">
        <v>6</v>
      </c>
      <c r="B461" s="81" t="s">
        <v>352</v>
      </c>
      <c r="C461" s="81" t="s">
        <v>692</v>
      </c>
      <c r="D461" s="81" t="s">
        <v>383</v>
      </c>
      <c r="E461" s="81" t="s">
        <v>693</v>
      </c>
      <c r="F461" s="81" t="s">
        <v>483</v>
      </c>
      <c r="G461" s="81" t="s">
        <v>699</v>
      </c>
      <c r="H461" s="86">
        <v>2352</v>
      </c>
      <c r="I461" s="82">
        <v>2</v>
      </c>
      <c r="J461" s="164">
        <f>'เลย '!F27</f>
        <v>431278.09</v>
      </c>
      <c r="K461" s="170">
        <f>SUM('เลย '!AM27)</f>
        <v>477307.82</v>
      </c>
      <c r="L461" s="87">
        <f>'เลย '!AN27</f>
        <v>2066421.06</v>
      </c>
      <c r="M461" s="87">
        <f>'เลย '!AO27</f>
        <v>1901819.0899999999</v>
      </c>
      <c r="N461" s="81"/>
      <c r="O461" s="81"/>
      <c r="P461" s="81"/>
      <c r="Q461" s="162">
        <f t="shared" si="52"/>
        <v>164601.9700000002</v>
      </c>
      <c r="R461" s="84">
        <f t="shared" si="53"/>
        <v>878.58038265306129</v>
      </c>
    </row>
    <row r="462" spans="1:18" s="22" customFormat="1">
      <c r="A462" s="150">
        <v>2</v>
      </c>
      <c r="B462" s="151" t="s">
        <v>352</v>
      </c>
      <c r="C462" s="151"/>
      <c r="D462" s="151"/>
      <c r="E462" s="151" t="s">
        <v>379</v>
      </c>
      <c r="F462" s="151"/>
      <c r="G462" s="151" t="s">
        <v>700</v>
      </c>
      <c r="H462" s="153">
        <f>SUM(H456:H461)</f>
        <v>13275</v>
      </c>
      <c r="I462" s="150"/>
      <c r="J462" s="153">
        <f>SUM(J456:J461)</f>
        <v>2098680.41</v>
      </c>
      <c r="K462" s="171">
        <f>SUM(K456:K461)</f>
        <v>2207606.58</v>
      </c>
      <c r="L462" s="153">
        <f t="shared" ref="L462:M462" si="54">SUM(L456:L461)</f>
        <v>9359406.5600000005</v>
      </c>
      <c r="M462" s="153">
        <f t="shared" si="54"/>
        <v>9111271.5700000003</v>
      </c>
      <c r="N462" s="151">
        <v>5</v>
      </c>
      <c r="O462" s="151">
        <v>5</v>
      </c>
      <c r="P462" s="151">
        <f>N462-O462</f>
        <v>0</v>
      </c>
      <c r="Q462" s="163">
        <f t="shared" si="52"/>
        <v>248134.99000000022</v>
      </c>
      <c r="R462" s="161">
        <f>L462/H462</f>
        <v>705.04004218455748</v>
      </c>
    </row>
    <row r="463" spans="1:18">
      <c r="A463" s="82">
        <v>1</v>
      </c>
      <c r="B463" s="81" t="s">
        <v>352</v>
      </c>
      <c r="C463" s="81" t="s">
        <v>701</v>
      </c>
      <c r="D463" s="81" t="s">
        <v>390</v>
      </c>
      <c r="E463" s="81" t="s">
        <v>702</v>
      </c>
      <c r="F463" s="81" t="s">
        <v>513</v>
      </c>
      <c r="G463" s="81" t="s">
        <v>703</v>
      </c>
      <c r="H463" s="86"/>
      <c r="I463" s="82"/>
      <c r="J463" s="164"/>
      <c r="K463" s="170"/>
      <c r="L463" s="87"/>
      <c r="M463" s="87"/>
      <c r="N463" s="81"/>
      <c r="O463" s="81"/>
      <c r="P463" s="81"/>
    </row>
    <row r="464" spans="1:18">
      <c r="A464" s="82">
        <v>2</v>
      </c>
      <c r="B464" s="81" t="s">
        <v>352</v>
      </c>
      <c r="C464" s="81" t="s">
        <v>701</v>
      </c>
      <c r="D464" s="81" t="s">
        <v>390</v>
      </c>
      <c r="E464" s="81" t="s">
        <v>702</v>
      </c>
      <c r="F464" s="81" t="s">
        <v>483</v>
      </c>
      <c r="G464" s="81" t="s">
        <v>704</v>
      </c>
      <c r="H464" s="86">
        <v>4838</v>
      </c>
      <c r="I464" s="82">
        <v>4</v>
      </c>
      <c r="J464" s="164">
        <f>'เลย '!F28</f>
        <v>646027.27</v>
      </c>
      <c r="K464" s="170">
        <f>SUM('เลย '!AM28)</f>
        <v>1236167.1200000001</v>
      </c>
      <c r="L464" s="87">
        <f>'เลย '!AN28</f>
        <v>4049752.78</v>
      </c>
      <c r="M464" s="87">
        <f>'เลย '!AO28</f>
        <v>3327722.28</v>
      </c>
      <c r="N464" s="81"/>
      <c r="O464" s="81"/>
      <c r="P464" s="81"/>
      <c r="Q464" s="162">
        <f t="shared" si="52"/>
        <v>722030.5</v>
      </c>
      <c r="R464" s="84">
        <f t="shared" si="53"/>
        <v>837.07167837949567</v>
      </c>
    </row>
    <row r="465" spans="1:18">
      <c r="A465" s="82">
        <v>3</v>
      </c>
      <c r="B465" s="81" t="s">
        <v>352</v>
      </c>
      <c r="C465" s="81" t="s">
        <v>701</v>
      </c>
      <c r="D465" s="81" t="s">
        <v>390</v>
      </c>
      <c r="E465" s="81" t="s">
        <v>702</v>
      </c>
      <c r="F465" s="81" t="s">
        <v>483</v>
      </c>
      <c r="G465" s="81" t="s">
        <v>705</v>
      </c>
      <c r="H465" s="86">
        <v>2566</v>
      </c>
      <c r="I465" s="82">
        <v>2</v>
      </c>
      <c r="J465" s="164">
        <f>'เลย '!F29</f>
        <v>386040.02</v>
      </c>
      <c r="K465" s="170">
        <f>SUM('เลย '!AM29)</f>
        <v>740149.65</v>
      </c>
      <c r="L465" s="87">
        <f>'เลย '!AN29</f>
        <v>1952005.85</v>
      </c>
      <c r="M465" s="87">
        <f>'เลย '!AO29</f>
        <v>1740207.4</v>
      </c>
      <c r="N465" s="81"/>
      <c r="O465" s="81"/>
      <c r="P465" s="81"/>
      <c r="Q465" s="162">
        <f t="shared" si="52"/>
        <v>211798.45000000019</v>
      </c>
      <c r="R465" s="84">
        <f t="shared" si="53"/>
        <v>760.71934918160559</v>
      </c>
    </row>
    <row r="466" spans="1:18">
      <c r="A466" s="82">
        <v>4</v>
      </c>
      <c r="B466" s="81" t="s">
        <v>352</v>
      </c>
      <c r="C466" s="81" t="s">
        <v>701</v>
      </c>
      <c r="D466" s="81" t="s">
        <v>390</v>
      </c>
      <c r="E466" s="81" t="s">
        <v>702</v>
      </c>
      <c r="F466" s="81" t="s">
        <v>483</v>
      </c>
      <c r="G466" s="81" t="s">
        <v>706</v>
      </c>
      <c r="H466" s="86">
        <v>3735</v>
      </c>
      <c r="I466" s="82">
        <v>3</v>
      </c>
      <c r="J466" s="164">
        <f>'เลย '!F30</f>
        <v>709936.17</v>
      </c>
      <c r="K466" s="170">
        <f>SUM('เลย '!AM30)</f>
        <v>901629.06</v>
      </c>
      <c r="L466" s="87">
        <f>'เลย '!AN30</f>
        <v>2123258.94</v>
      </c>
      <c r="M466" s="87">
        <f>'เลย '!AO30</f>
        <v>1927391.04</v>
      </c>
      <c r="N466" s="81"/>
      <c r="O466" s="81"/>
      <c r="P466" s="81"/>
      <c r="Q466" s="162">
        <f t="shared" si="52"/>
        <v>195867.89999999991</v>
      </c>
      <c r="R466" s="84">
        <f t="shared" si="53"/>
        <v>568.47628915662654</v>
      </c>
    </row>
    <row r="467" spans="1:18">
      <c r="A467" s="82">
        <v>5</v>
      </c>
      <c r="B467" s="81" t="s">
        <v>352</v>
      </c>
      <c r="C467" s="81" t="s">
        <v>701</v>
      </c>
      <c r="D467" s="81" t="s">
        <v>390</v>
      </c>
      <c r="E467" s="81" t="s">
        <v>702</v>
      </c>
      <c r="F467" s="81" t="s">
        <v>483</v>
      </c>
      <c r="G467" s="81" t="s">
        <v>707</v>
      </c>
      <c r="H467" s="86">
        <v>4854</v>
      </c>
      <c r="I467" s="82">
        <v>4</v>
      </c>
      <c r="J467" s="164">
        <f>'เลย '!F31</f>
        <v>456147.99</v>
      </c>
      <c r="K467" s="170">
        <f>SUM('เลย '!AM31)</f>
        <v>1108391.08</v>
      </c>
      <c r="L467" s="87">
        <f>'เลย '!AN31</f>
        <v>3069592.3</v>
      </c>
      <c r="M467" s="87">
        <f>'เลย '!AO31</f>
        <v>2434327.48</v>
      </c>
      <c r="N467" s="81"/>
      <c r="O467" s="81"/>
      <c r="P467" s="81"/>
      <c r="Q467" s="162">
        <f t="shared" si="52"/>
        <v>635264.81999999983</v>
      </c>
      <c r="R467" s="84">
        <f t="shared" si="53"/>
        <v>632.38407498969923</v>
      </c>
    </row>
    <row r="468" spans="1:18">
      <c r="A468" s="82">
        <v>6</v>
      </c>
      <c r="B468" s="81" t="s">
        <v>352</v>
      </c>
      <c r="C468" s="81" t="s">
        <v>701</v>
      </c>
      <c r="D468" s="81" t="s">
        <v>390</v>
      </c>
      <c r="E468" s="81" t="s">
        <v>702</v>
      </c>
      <c r="F468" s="81" t="s">
        <v>483</v>
      </c>
      <c r="G468" s="81" t="s">
        <v>708</v>
      </c>
      <c r="H468" s="86">
        <v>2393</v>
      </c>
      <c r="I468" s="82">
        <v>2</v>
      </c>
      <c r="J468" s="164">
        <f>'เลย '!F32</f>
        <v>487872.8</v>
      </c>
      <c r="K468" s="170">
        <f>SUM('เลย '!AM32)</f>
        <v>772975.45000000007</v>
      </c>
      <c r="L468" s="87">
        <f>'เลย '!AN32</f>
        <v>3591997.63</v>
      </c>
      <c r="M468" s="87">
        <f>'เลย '!AO32</f>
        <v>3271832.7</v>
      </c>
      <c r="N468" s="81"/>
      <c r="O468" s="81"/>
      <c r="P468" s="81"/>
      <c r="Q468" s="162">
        <f t="shared" si="52"/>
        <v>320164.9299999997</v>
      </c>
      <c r="R468" s="84">
        <f t="shared" si="53"/>
        <v>1501.0437233597993</v>
      </c>
    </row>
    <row r="469" spans="1:18">
      <c r="A469" s="82">
        <v>7</v>
      </c>
      <c r="B469" s="81" t="s">
        <v>352</v>
      </c>
      <c r="C469" s="81" t="s">
        <v>701</v>
      </c>
      <c r="D469" s="81" t="s">
        <v>390</v>
      </c>
      <c r="E469" s="81" t="s">
        <v>702</v>
      </c>
      <c r="F469" s="81" t="s">
        <v>483</v>
      </c>
      <c r="G469" s="81" t="s">
        <v>709</v>
      </c>
      <c r="H469" s="86">
        <v>1649</v>
      </c>
      <c r="I469" s="82">
        <v>2</v>
      </c>
      <c r="J469" s="164">
        <f>'เลย '!F33</f>
        <v>659481.29</v>
      </c>
      <c r="K469" s="170">
        <f>SUM('เลย '!AM33)</f>
        <v>797282.46000000008</v>
      </c>
      <c r="L469" s="87">
        <f>'เลย '!AN33</f>
        <v>1471082.6800000002</v>
      </c>
      <c r="M469" s="87">
        <f>'เลย '!AO33</f>
        <v>1286688.02</v>
      </c>
      <c r="N469" s="81"/>
      <c r="O469" s="81"/>
      <c r="P469" s="81"/>
      <c r="Q469" s="162">
        <f t="shared" si="52"/>
        <v>184394.66000000015</v>
      </c>
      <c r="R469" s="84">
        <f t="shared" si="53"/>
        <v>892.10593086719234</v>
      </c>
    </row>
    <row r="470" spans="1:18">
      <c r="A470" s="82">
        <v>8</v>
      </c>
      <c r="B470" s="81" t="s">
        <v>352</v>
      </c>
      <c r="C470" s="81" t="s">
        <v>701</v>
      </c>
      <c r="D470" s="81" t="s">
        <v>390</v>
      </c>
      <c r="E470" s="81" t="s">
        <v>702</v>
      </c>
      <c r="F470" s="81" t="s">
        <v>483</v>
      </c>
      <c r="G470" s="81" t="s">
        <v>710</v>
      </c>
      <c r="H470" s="86">
        <v>2687</v>
      </c>
      <c r="I470" s="82">
        <v>2</v>
      </c>
      <c r="J470" s="164">
        <f>'เลย '!F34</f>
        <v>326757.67</v>
      </c>
      <c r="K470" s="170">
        <f>SUM('เลย '!AM34)</f>
        <v>634584.16999999993</v>
      </c>
      <c r="L470" s="87">
        <f>'เลย '!AN34</f>
        <v>2817985.42</v>
      </c>
      <c r="M470" s="87">
        <f>'เลย '!AO34</f>
        <v>2507563.12</v>
      </c>
      <c r="N470" s="81"/>
      <c r="O470" s="81"/>
      <c r="P470" s="81"/>
      <c r="Q470" s="162">
        <f t="shared" si="52"/>
        <v>310422.29999999981</v>
      </c>
      <c r="R470" s="84">
        <f t="shared" si="53"/>
        <v>1048.7478302940081</v>
      </c>
    </row>
    <row r="471" spans="1:18">
      <c r="A471" s="82">
        <v>9</v>
      </c>
      <c r="B471" s="81" t="s">
        <v>352</v>
      </c>
      <c r="C471" s="81" t="s">
        <v>701</v>
      </c>
      <c r="D471" s="81" t="s">
        <v>390</v>
      </c>
      <c r="E471" s="81" t="s">
        <v>702</v>
      </c>
      <c r="F471" s="81" t="s">
        <v>483</v>
      </c>
      <c r="G471" s="81" t="s">
        <v>711</v>
      </c>
      <c r="H471" s="86">
        <v>2348</v>
      </c>
      <c r="I471" s="82">
        <v>2</v>
      </c>
      <c r="J471" s="164">
        <f>'เลย '!F35</f>
        <v>367033.14</v>
      </c>
      <c r="K471" s="170">
        <f>SUM('เลย '!AM35)</f>
        <v>487103.29000000004</v>
      </c>
      <c r="L471" s="87">
        <f>'เลย '!AN35</f>
        <v>1447486.03</v>
      </c>
      <c r="M471" s="87">
        <f>'เลย '!AO35</f>
        <v>1343130.1099999999</v>
      </c>
      <c r="N471" s="81"/>
      <c r="O471" s="81"/>
      <c r="P471" s="81"/>
      <c r="Q471" s="162">
        <f t="shared" si="52"/>
        <v>104355.92000000016</v>
      </c>
      <c r="R471" s="84">
        <f t="shared" si="53"/>
        <v>616.47616269165246</v>
      </c>
    </row>
    <row r="472" spans="1:18">
      <c r="A472" s="82">
        <v>10</v>
      </c>
      <c r="B472" s="81" t="s">
        <v>352</v>
      </c>
      <c r="C472" s="81" t="s">
        <v>701</v>
      </c>
      <c r="D472" s="81" t="s">
        <v>390</v>
      </c>
      <c r="E472" s="81" t="s">
        <v>702</v>
      </c>
      <c r="F472" s="81" t="s">
        <v>483</v>
      </c>
      <c r="G472" s="81" t="s">
        <v>712</v>
      </c>
      <c r="H472" s="86">
        <v>1733</v>
      </c>
      <c r="I472" s="82">
        <v>2</v>
      </c>
      <c r="J472" s="164">
        <f>'เลย '!F36</f>
        <v>333925.02</v>
      </c>
      <c r="K472" s="170">
        <f>SUM('เลย '!AM36)</f>
        <v>612500.91</v>
      </c>
      <c r="L472" s="87">
        <f>'เลย '!AN36</f>
        <v>2251531.08</v>
      </c>
      <c r="M472" s="87">
        <f>'เลย '!AO36</f>
        <v>1954394.43</v>
      </c>
      <c r="N472" s="81"/>
      <c r="O472" s="81"/>
      <c r="P472" s="81"/>
      <c r="Q472" s="162">
        <f t="shared" si="52"/>
        <v>297136.65000000014</v>
      </c>
      <c r="R472" s="84">
        <f t="shared" si="53"/>
        <v>1299.2100865551067</v>
      </c>
    </row>
    <row r="473" spans="1:18">
      <c r="A473" s="82">
        <v>11</v>
      </c>
      <c r="B473" s="81" t="s">
        <v>352</v>
      </c>
      <c r="C473" s="81" t="s">
        <v>701</v>
      </c>
      <c r="D473" s="81" t="s">
        <v>390</v>
      </c>
      <c r="E473" s="81" t="s">
        <v>702</v>
      </c>
      <c r="F473" s="81" t="s">
        <v>483</v>
      </c>
      <c r="G473" s="81" t="s">
        <v>713</v>
      </c>
      <c r="H473" s="86">
        <v>2559</v>
      </c>
      <c r="I473" s="82">
        <v>2</v>
      </c>
      <c r="J473" s="164">
        <f>'เลย '!F37</f>
        <v>434394.75</v>
      </c>
      <c r="K473" s="170">
        <f>SUM('เลย '!AM37)</f>
        <v>839254.2</v>
      </c>
      <c r="L473" s="87">
        <f>'เลย '!AN37</f>
        <v>2268599.04</v>
      </c>
      <c r="M473" s="87">
        <f>'เลย '!AO37</f>
        <v>1906485.4700000002</v>
      </c>
      <c r="N473" s="81"/>
      <c r="O473" s="81"/>
      <c r="P473" s="81"/>
      <c r="Q473" s="162">
        <f t="shared" si="52"/>
        <v>362113.56999999983</v>
      </c>
      <c r="R473" s="84">
        <f t="shared" si="53"/>
        <v>886.51779601406804</v>
      </c>
    </row>
    <row r="474" spans="1:18">
      <c r="A474" s="82">
        <v>12</v>
      </c>
      <c r="B474" s="81" t="s">
        <v>352</v>
      </c>
      <c r="C474" s="81" t="s">
        <v>701</v>
      </c>
      <c r="D474" s="81" t="s">
        <v>390</v>
      </c>
      <c r="E474" s="81" t="s">
        <v>702</v>
      </c>
      <c r="F474" s="81" t="s">
        <v>483</v>
      </c>
      <c r="G474" s="81" t="s">
        <v>714</v>
      </c>
      <c r="H474" s="86">
        <v>1951</v>
      </c>
      <c r="I474" s="82">
        <v>2</v>
      </c>
      <c r="J474" s="164">
        <f>'เลย '!F38</f>
        <v>319946.59999999998</v>
      </c>
      <c r="K474" s="170">
        <f>SUM('เลย '!AM38)</f>
        <v>551563.41999999993</v>
      </c>
      <c r="L474" s="87">
        <f>'เลย '!AN38</f>
        <v>2258234.46</v>
      </c>
      <c r="M474" s="87">
        <f>'เลย '!AO38</f>
        <v>2179638.61</v>
      </c>
      <c r="N474" s="81"/>
      <c r="O474" s="81"/>
      <c r="P474" s="81"/>
      <c r="Q474" s="162">
        <f t="shared" si="52"/>
        <v>78595.850000000093</v>
      </c>
      <c r="R474" s="84">
        <f t="shared" si="53"/>
        <v>1157.4753767298821</v>
      </c>
    </row>
    <row r="475" spans="1:18">
      <c r="A475" s="82">
        <v>13</v>
      </c>
      <c r="B475" s="81" t="s">
        <v>352</v>
      </c>
      <c r="C475" s="81" t="s">
        <v>701</v>
      </c>
      <c r="D475" s="81" t="s">
        <v>390</v>
      </c>
      <c r="E475" s="81" t="s">
        <v>702</v>
      </c>
      <c r="F475" s="81" t="s">
        <v>483</v>
      </c>
      <c r="G475" s="81" t="s">
        <v>715</v>
      </c>
      <c r="H475" s="86">
        <v>3184</v>
      </c>
      <c r="I475" s="82">
        <v>3</v>
      </c>
      <c r="J475" s="164">
        <f>'เลย '!F39</f>
        <v>919691.29</v>
      </c>
      <c r="K475" s="170">
        <f>SUM('เลย '!AM39)</f>
        <v>1311782.46</v>
      </c>
      <c r="L475" s="87">
        <f>'เลย '!AN39</f>
        <v>2496679.06</v>
      </c>
      <c r="M475" s="87">
        <f>'เลย '!AO39</f>
        <v>1877434.4100000001</v>
      </c>
      <c r="N475" s="81"/>
      <c r="O475" s="81"/>
      <c r="P475" s="81"/>
      <c r="Q475" s="162">
        <f t="shared" si="52"/>
        <v>619244.64999999991</v>
      </c>
      <c r="R475" s="84">
        <f t="shared" si="53"/>
        <v>784.13287060301514</v>
      </c>
    </row>
    <row r="476" spans="1:18">
      <c r="A476" s="82">
        <v>14</v>
      </c>
      <c r="B476" s="81" t="s">
        <v>352</v>
      </c>
      <c r="C476" s="81" t="s">
        <v>701</v>
      </c>
      <c r="D476" s="81" t="s">
        <v>390</v>
      </c>
      <c r="E476" s="81" t="s">
        <v>702</v>
      </c>
      <c r="F476" s="81" t="s">
        <v>483</v>
      </c>
      <c r="G476" s="81" t="s">
        <v>716</v>
      </c>
      <c r="H476" s="86">
        <v>2131</v>
      </c>
      <c r="I476" s="82">
        <v>2</v>
      </c>
      <c r="J476" s="164">
        <f>'เลย '!F40</f>
        <v>412990.94</v>
      </c>
      <c r="K476" s="170">
        <f>SUM('เลย '!AM40)</f>
        <v>516818.06</v>
      </c>
      <c r="L476" s="87">
        <f>'เลย '!AN40</f>
        <v>2135614.46</v>
      </c>
      <c r="M476" s="87">
        <f>'เลย '!AO40</f>
        <v>2332409.19</v>
      </c>
      <c r="N476" s="81"/>
      <c r="O476" s="81"/>
      <c r="P476" s="81"/>
      <c r="Q476" s="162">
        <f t="shared" si="52"/>
        <v>-196794.72999999998</v>
      </c>
      <c r="R476" s="84">
        <f t="shared" si="53"/>
        <v>1002.1653965274519</v>
      </c>
    </row>
    <row r="477" spans="1:18">
      <c r="A477" s="82">
        <v>15</v>
      </c>
      <c r="B477" s="81" t="s">
        <v>352</v>
      </c>
      <c r="C477" s="81" t="s">
        <v>701</v>
      </c>
      <c r="D477" s="81" t="s">
        <v>390</v>
      </c>
      <c r="E477" s="81" t="s">
        <v>702</v>
      </c>
      <c r="F477" s="81" t="s">
        <v>483</v>
      </c>
      <c r="G477" s="81" t="s">
        <v>717</v>
      </c>
      <c r="H477" s="86">
        <v>1943</v>
      </c>
      <c r="I477" s="82">
        <v>2</v>
      </c>
      <c r="J477" s="164">
        <f>'เลย '!F41</f>
        <v>767084.62</v>
      </c>
      <c r="K477" s="170">
        <f>SUM('เลย '!AM41)</f>
        <v>992420.37</v>
      </c>
      <c r="L477" s="87">
        <f>'เลย '!AN41</f>
        <v>2158149.23</v>
      </c>
      <c r="M477" s="87">
        <f>'เลย '!AO41</f>
        <v>1564190.6199999996</v>
      </c>
      <c r="N477" s="81"/>
      <c r="O477" s="81"/>
      <c r="P477" s="81"/>
      <c r="Q477" s="162">
        <f t="shared" si="52"/>
        <v>593958.61000000034</v>
      </c>
      <c r="R477" s="84">
        <f t="shared" si="53"/>
        <v>1110.7304323211529</v>
      </c>
    </row>
    <row r="478" spans="1:18" s="22" customFormat="1">
      <c r="A478" s="150">
        <v>3</v>
      </c>
      <c r="B478" s="151" t="s">
        <v>352</v>
      </c>
      <c r="C478" s="151"/>
      <c r="D478" s="151"/>
      <c r="E478" s="151" t="s">
        <v>379</v>
      </c>
      <c r="F478" s="151"/>
      <c r="G478" s="151" t="s">
        <v>718</v>
      </c>
      <c r="H478" s="153">
        <f>SUM(H463:H477)</f>
        <v>38571</v>
      </c>
      <c r="I478" s="150"/>
      <c r="J478" s="153">
        <f>SUM(J463:J477)</f>
        <v>7227329.5700000003</v>
      </c>
      <c r="K478" s="171">
        <f>SUM(K463:K477)</f>
        <v>11502621.699999999</v>
      </c>
      <c r="L478" s="153">
        <f t="shared" ref="L478:M478" si="55">SUM(L463:L477)</f>
        <v>34091968.960000001</v>
      </c>
      <c r="M478" s="153">
        <f t="shared" si="55"/>
        <v>29653414.879999999</v>
      </c>
      <c r="N478" s="151">
        <v>14</v>
      </c>
      <c r="O478" s="151">
        <v>14</v>
      </c>
      <c r="P478" s="151">
        <f>N478-O478</f>
        <v>0</v>
      </c>
      <c r="Q478" s="163">
        <f t="shared" si="52"/>
        <v>4438554.0800000019</v>
      </c>
      <c r="R478" s="161">
        <f>L478/H478</f>
        <v>883.87568276684556</v>
      </c>
    </row>
    <row r="479" spans="1:18">
      <c r="A479" s="82">
        <v>1</v>
      </c>
      <c r="B479" s="81" t="s">
        <v>352</v>
      </c>
      <c r="C479" s="81" t="s">
        <v>719</v>
      </c>
      <c r="D479" s="81" t="s">
        <v>397</v>
      </c>
      <c r="E479" s="81" t="s">
        <v>720</v>
      </c>
      <c r="F479" s="81" t="s">
        <v>513</v>
      </c>
      <c r="G479" s="81" t="s">
        <v>721</v>
      </c>
      <c r="H479" s="86"/>
      <c r="I479" s="82"/>
      <c r="J479" s="164"/>
      <c r="K479" s="170"/>
      <c r="L479" s="87"/>
      <c r="M479" s="87"/>
      <c r="N479" s="81"/>
      <c r="O479" s="81"/>
      <c r="P479" s="81"/>
    </row>
    <row r="480" spans="1:18">
      <c r="A480" s="82">
        <v>2</v>
      </c>
      <c r="B480" s="81" t="s">
        <v>352</v>
      </c>
      <c r="C480" s="81" t="s">
        <v>719</v>
      </c>
      <c r="D480" s="81" t="s">
        <v>397</v>
      </c>
      <c r="E480" s="81" t="s">
        <v>720</v>
      </c>
      <c r="F480" s="81" t="s">
        <v>483</v>
      </c>
      <c r="G480" s="81" t="s">
        <v>722</v>
      </c>
      <c r="H480" s="86">
        <v>3652</v>
      </c>
      <c r="I480" s="82">
        <v>3</v>
      </c>
      <c r="J480" s="164">
        <f>'เลย '!F42</f>
        <v>1155994.53</v>
      </c>
      <c r="K480" s="170">
        <f>SUM('เลย '!AM42)</f>
        <v>1189687.69</v>
      </c>
      <c r="L480" s="87">
        <f>'เลย '!AN42</f>
        <v>1944361.37</v>
      </c>
      <c r="M480" s="87">
        <f>'เลย '!AO42</f>
        <v>1589012.1699999997</v>
      </c>
      <c r="N480" s="81"/>
      <c r="O480" s="81"/>
      <c r="P480" s="81"/>
      <c r="Q480" s="162">
        <f t="shared" si="52"/>
        <v>355349.20000000042</v>
      </c>
      <c r="R480" s="84">
        <f t="shared" si="53"/>
        <v>532.41001369112814</v>
      </c>
    </row>
    <row r="481" spans="1:18">
      <c r="A481" s="82">
        <v>3</v>
      </c>
      <c r="B481" s="81" t="s">
        <v>352</v>
      </c>
      <c r="C481" s="81" t="s">
        <v>719</v>
      </c>
      <c r="D481" s="81" t="s">
        <v>397</v>
      </c>
      <c r="E481" s="81" t="s">
        <v>720</v>
      </c>
      <c r="F481" s="81" t="s">
        <v>483</v>
      </c>
      <c r="G481" s="81" t="s">
        <v>723</v>
      </c>
      <c r="H481" s="86">
        <v>4998</v>
      </c>
      <c r="I481" s="82">
        <v>4</v>
      </c>
      <c r="J481" s="164">
        <f>'เลย '!F43</f>
        <v>197086.26</v>
      </c>
      <c r="K481" s="170">
        <f>SUM('เลย '!AM43)</f>
        <v>296264.70999999996</v>
      </c>
      <c r="L481" s="87">
        <f>'เลย '!AN43</f>
        <v>2753310.18</v>
      </c>
      <c r="M481" s="87">
        <f>'เลย '!AO43</f>
        <v>2945809.5399999996</v>
      </c>
      <c r="N481" s="81"/>
      <c r="O481" s="81"/>
      <c r="P481" s="81"/>
      <c r="Q481" s="162">
        <f t="shared" si="52"/>
        <v>-192499.3599999994</v>
      </c>
      <c r="R481" s="84">
        <f t="shared" si="53"/>
        <v>550.88238895558231</v>
      </c>
    </row>
    <row r="482" spans="1:18">
      <c r="A482" s="82">
        <v>4</v>
      </c>
      <c r="B482" s="81" t="s">
        <v>352</v>
      </c>
      <c r="C482" s="81" t="s">
        <v>719</v>
      </c>
      <c r="D482" s="81" t="s">
        <v>397</v>
      </c>
      <c r="E482" s="81" t="s">
        <v>720</v>
      </c>
      <c r="F482" s="81" t="s">
        <v>483</v>
      </c>
      <c r="G482" s="81" t="s">
        <v>724</v>
      </c>
      <c r="H482" s="86">
        <v>3421</v>
      </c>
      <c r="I482" s="82">
        <v>3</v>
      </c>
      <c r="J482" s="164">
        <f>'เลย '!F44</f>
        <v>494817.28000000003</v>
      </c>
      <c r="K482" s="170">
        <f>SUM('เลย '!AM44)</f>
        <v>592447.62</v>
      </c>
      <c r="L482" s="87">
        <f>'เลย '!AN44</f>
        <v>1805108.31</v>
      </c>
      <c r="M482" s="87">
        <f>'เลย '!AO44</f>
        <v>1753008.34</v>
      </c>
      <c r="N482" s="81"/>
      <c r="O482" s="81"/>
      <c r="P482" s="81"/>
      <c r="Q482" s="162">
        <f t="shared" si="52"/>
        <v>52099.969999999972</v>
      </c>
      <c r="R482" s="84">
        <f t="shared" si="53"/>
        <v>527.65516223326517</v>
      </c>
    </row>
    <row r="483" spans="1:18">
      <c r="A483" s="82">
        <v>5</v>
      </c>
      <c r="B483" s="81" t="s">
        <v>352</v>
      </c>
      <c r="C483" s="81" t="s">
        <v>719</v>
      </c>
      <c r="D483" s="81" t="s">
        <v>397</v>
      </c>
      <c r="E483" s="81" t="s">
        <v>720</v>
      </c>
      <c r="F483" s="81" t="s">
        <v>483</v>
      </c>
      <c r="G483" s="81" t="s">
        <v>725</v>
      </c>
      <c r="H483" s="86">
        <v>1467</v>
      </c>
      <c r="I483" s="82">
        <v>1</v>
      </c>
      <c r="J483" s="164">
        <f>'เลย '!F45</f>
        <v>192789.75</v>
      </c>
      <c r="K483" s="170">
        <f>SUM('เลย '!AM45)</f>
        <v>203731.89</v>
      </c>
      <c r="L483" s="87">
        <f>'เลย '!AN45</f>
        <v>1691847.93</v>
      </c>
      <c r="M483" s="87">
        <f>'เลย '!AO45</f>
        <v>1789102.84</v>
      </c>
      <c r="N483" s="81"/>
      <c r="O483" s="81"/>
      <c r="P483" s="81"/>
      <c r="Q483" s="162">
        <f t="shared" si="52"/>
        <v>-97254.910000000149</v>
      </c>
      <c r="R483" s="84">
        <f t="shared" si="53"/>
        <v>1153.2705725971371</v>
      </c>
    </row>
    <row r="484" spans="1:18">
      <c r="A484" s="82">
        <v>6</v>
      </c>
      <c r="B484" s="81" t="s">
        <v>352</v>
      </c>
      <c r="C484" s="81" t="s">
        <v>719</v>
      </c>
      <c r="D484" s="81" t="s">
        <v>397</v>
      </c>
      <c r="E484" s="81" t="s">
        <v>720</v>
      </c>
      <c r="F484" s="81" t="s">
        <v>483</v>
      </c>
      <c r="G484" s="81" t="s">
        <v>726</v>
      </c>
      <c r="H484" s="86">
        <v>4845</v>
      </c>
      <c r="I484" s="82">
        <v>4</v>
      </c>
      <c r="J484" s="164">
        <f>'เลย '!F46</f>
        <v>461410.44</v>
      </c>
      <c r="K484" s="170">
        <f>SUM('เลย '!AM46)</f>
        <v>526050.28</v>
      </c>
      <c r="L484" s="87">
        <f>'เลย '!AN46</f>
        <v>2211600.4900000002</v>
      </c>
      <c r="M484" s="87">
        <f>'เลย '!AO46</f>
        <v>2328328.02</v>
      </c>
      <c r="N484" s="81"/>
      <c r="O484" s="81"/>
      <c r="P484" s="81"/>
      <c r="Q484" s="162">
        <f t="shared" si="52"/>
        <v>-116727.5299999998</v>
      </c>
      <c r="R484" s="84">
        <f t="shared" si="53"/>
        <v>456.4706893704851</v>
      </c>
    </row>
    <row r="485" spans="1:18">
      <c r="A485" s="82">
        <v>7</v>
      </c>
      <c r="B485" s="81" t="s">
        <v>352</v>
      </c>
      <c r="C485" s="81" t="s">
        <v>719</v>
      </c>
      <c r="D485" s="81" t="s">
        <v>397</v>
      </c>
      <c r="E485" s="81" t="s">
        <v>720</v>
      </c>
      <c r="F485" s="81" t="s">
        <v>483</v>
      </c>
      <c r="G485" s="81" t="s">
        <v>727</v>
      </c>
      <c r="H485" s="86">
        <v>3469</v>
      </c>
      <c r="I485" s="82">
        <v>3</v>
      </c>
      <c r="J485" s="164">
        <f>'เลย '!F47</f>
        <v>280420.46000000002</v>
      </c>
      <c r="K485" s="170">
        <f>SUM('เลย '!AM47)</f>
        <v>316344.75</v>
      </c>
      <c r="L485" s="87">
        <f>'เลย '!AN47</f>
        <v>1946812.57</v>
      </c>
      <c r="M485" s="87">
        <f>'เลย '!AO47</f>
        <v>2058916.8699999999</v>
      </c>
      <c r="N485" s="81"/>
      <c r="O485" s="81"/>
      <c r="P485" s="81"/>
      <c r="Q485" s="162">
        <f t="shared" si="52"/>
        <v>-112104.29999999981</v>
      </c>
      <c r="R485" s="84">
        <f t="shared" si="53"/>
        <v>561.20281637359471</v>
      </c>
    </row>
    <row r="486" spans="1:18">
      <c r="A486" s="82">
        <v>8</v>
      </c>
      <c r="B486" s="81" t="s">
        <v>352</v>
      </c>
      <c r="C486" s="81" t="s">
        <v>719</v>
      </c>
      <c r="D486" s="81" t="s">
        <v>397</v>
      </c>
      <c r="E486" s="81" t="s">
        <v>720</v>
      </c>
      <c r="F486" s="81" t="s">
        <v>483</v>
      </c>
      <c r="G486" s="81" t="s">
        <v>728</v>
      </c>
      <c r="H486" s="86">
        <v>2587</v>
      </c>
      <c r="I486" s="82">
        <v>2</v>
      </c>
      <c r="J486" s="164">
        <f>'เลย '!F48</f>
        <v>306211.64</v>
      </c>
      <c r="K486" s="170">
        <f>SUM('เลย '!AM48)</f>
        <v>400135.81</v>
      </c>
      <c r="L486" s="87">
        <f>'เลย '!AN48</f>
        <v>1920382.4700000002</v>
      </c>
      <c r="M486" s="87">
        <f>'เลย '!AO48</f>
        <v>2104315.9300000002</v>
      </c>
      <c r="N486" s="81"/>
      <c r="O486" s="81"/>
      <c r="P486" s="81"/>
      <c r="Q486" s="162">
        <f t="shared" si="52"/>
        <v>-183933.45999999996</v>
      </c>
      <c r="R486" s="84">
        <f t="shared" si="53"/>
        <v>742.32024352531903</v>
      </c>
    </row>
    <row r="487" spans="1:18">
      <c r="A487" s="82">
        <v>9</v>
      </c>
      <c r="B487" s="81" t="s">
        <v>352</v>
      </c>
      <c r="C487" s="81" t="s">
        <v>719</v>
      </c>
      <c r="D487" s="81" t="s">
        <v>397</v>
      </c>
      <c r="E487" s="81" t="s">
        <v>720</v>
      </c>
      <c r="F487" s="81" t="s">
        <v>483</v>
      </c>
      <c r="G487" s="81" t="s">
        <v>729</v>
      </c>
      <c r="H487" s="86">
        <v>1576</v>
      </c>
      <c r="I487" s="82">
        <v>2</v>
      </c>
      <c r="J487" s="164">
        <f>'เลย '!F49</f>
        <v>527267.9</v>
      </c>
      <c r="K487" s="170">
        <f>SUM('เลย '!AM49)</f>
        <v>530147.2300000001</v>
      </c>
      <c r="L487" s="87">
        <f>'เลย '!AN49</f>
        <v>974445.99</v>
      </c>
      <c r="M487" s="87">
        <f>'เลย '!AO49</f>
        <v>1049514.8900000001</v>
      </c>
      <c r="N487" s="81"/>
      <c r="O487" s="81"/>
      <c r="P487" s="81"/>
      <c r="Q487" s="162">
        <f t="shared" si="52"/>
        <v>-75068.90000000014</v>
      </c>
      <c r="R487" s="84">
        <f t="shared" si="53"/>
        <v>618.30329314720814</v>
      </c>
    </row>
    <row r="488" spans="1:18">
      <c r="A488" s="82">
        <v>10</v>
      </c>
      <c r="B488" s="81" t="s">
        <v>352</v>
      </c>
      <c r="C488" s="81" t="s">
        <v>719</v>
      </c>
      <c r="D488" s="81" t="s">
        <v>397</v>
      </c>
      <c r="E488" s="81" t="s">
        <v>720</v>
      </c>
      <c r="F488" s="81" t="s">
        <v>483</v>
      </c>
      <c r="G488" s="81" t="s">
        <v>730</v>
      </c>
      <c r="H488" s="86">
        <v>2113</v>
      </c>
      <c r="I488" s="82">
        <v>2</v>
      </c>
      <c r="J488" s="164">
        <f>'เลย '!F50</f>
        <v>992664.41</v>
      </c>
      <c r="K488" s="170">
        <f>SUM('เลย '!AM50)</f>
        <v>1034661.9600000001</v>
      </c>
      <c r="L488" s="87">
        <f>'เลย '!AN50</f>
        <v>1283276.92</v>
      </c>
      <c r="M488" s="87">
        <f>'เลย '!AO50</f>
        <v>992202.16</v>
      </c>
      <c r="N488" s="81"/>
      <c r="O488" s="81"/>
      <c r="P488" s="81"/>
      <c r="Q488" s="162">
        <f t="shared" si="52"/>
        <v>291074.75999999989</v>
      </c>
      <c r="R488" s="84">
        <f t="shared" si="53"/>
        <v>607.32461902508282</v>
      </c>
    </row>
    <row r="489" spans="1:18">
      <c r="A489" s="82">
        <v>11</v>
      </c>
      <c r="B489" s="81" t="s">
        <v>352</v>
      </c>
      <c r="C489" s="81" t="s">
        <v>719</v>
      </c>
      <c r="D489" s="81" t="s">
        <v>397</v>
      </c>
      <c r="E489" s="81" t="s">
        <v>720</v>
      </c>
      <c r="F489" s="81" t="s">
        <v>483</v>
      </c>
      <c r="G489" s="81" t="s">
        <v>731</v>
      </c>
      <c r="H489" s="86">
        <v>1780</v>
      </c>
      <c r="I489" s="82">
        <v>2</v>
      </c>
      <c r="J489" s="164">
        <f>'เลย '!F51</f>
        <v>299424.40000000002</v>
      </c>
      <c r="K489" s="170">
        <f>SUM('เลย '!AM51)</f>
        <v>307508.65000000002</v>
      </c>
      <c r="L489" s="87">
        <f>'เลย '!AN51</f>
        <v>1514509.5</v>
      </c>
      <c r="M489" s="87">
        <f>'เลย '!AO51</f>
        <v>1458705.85</v>
      </c>
      <c r="N489" s="81"/>
      <c r="O489" s="81"/>
      <c r="P489" s="81"/>
      <c r="Q489" s="162">
        <f t="shared" si="52"/>
        <v>55803.649999999907</v>
      </c>
      <c r="R489" s="84">
        <f t="shared" si="53"/>
        <v>850.84803370786517</v>
      </c>
    </row>
    <row r="490" spans="1:18" s="22" customFormat="1">
      <c r="A490" s="150">
        <v>4</v>
      </c>
      <c r="B490" s="151" t="s">
        <v>352</v>
      </c>
      <c r="C490" s="151"/>
      <c r="D490" s="151"/>
      <c r="E490" s="151" t="s">
        <v>379</v>
      </c>
      <c r="F490" s="151"/>
      <c r="G490" s="151" t="s">
        <v>732</v>
      </c>
      <c r="H490" s="153">
        <f>SUM(H479:H489)</f>
        <v>29908</v>
      </c>
      <c r="I490" s="150"/>
      <c r="J490" s="153">
        <f>SUM(J479:J489)</f>
        <v>4908087.07</v>
      </c>
      <c r="K490" s="171">
        <f>SUM(K479:K489)</f>
        <v>5396980.5900000008</v>
      </c>
      <c r="L490" s="153">
        <f t="shared" ref="L490:M490" si="56">SUM(L479:L489)</f>
        <v>18045655.730000004</v>
      </c>
      <c r="M490" s="153">
        <f t="shared" si="56"/>
        <v>18068916.609999999</v>
      </c>
      <c r="N490" s="151">
        <v>10</v>
      </c>
      <c r="O490" s="151">
        <v>10</v>
      </c>
      <c r="P490" s="151">
        <f>N490-O490</f>
        <v>0</v>
      </c>
      <c r="Q490" s="163">
        <f t="shared" si="52"/>
        <v>-23260.879999995232</v>
      </c>
      <c r="R490" s="161">
        <f>L490/H490</f>
        <v>603.37219907717008</v>
      </c>
    </row>
    <row r="491" spans="1:18">
      <c r="A491" s="82">
        <v>1</v>
      </c>
      <c r="B491" s="81" t="s">
        <v>352</v>
      </c>
      <c r="C491" s="81" t="s">
        <v>733</v>
      </c>
      <c r="D491" s="81" t="s">
        <v>443</v>
      </c>
      <c r="E491" s="81" t="s">
        <v>734</v>
      </c>
      <c r="F491" s="81" t="s">
        <v>632</v>
      </c>
      <c r="G491" s="81" t="s">
        <v>735</v>
      </c>
      <c r="H491" s="86"/>
      <c r="I491" s="82"/>
      <c r="J491" s="164"/>
      <c r="K491" s="170"/>
      <c r="L491" s="87"/>
      <c r="M491" s="87"/>
      <c r="N491" s="81"/>
      <c r="O491" s="81"/>
      <c r="P491" s="81"/>
    </row>
    <row r="492" spans="1:18">
      <c r="A492" s="82">
        <v>2</v>
      </c>
      <c r="B492" s="81" t="s">
        <v>352</v>
      </c>
      <c r="C492" s="81" t="s">
        <v>733</v>
      </c>
      <c r="D492" s="81" t="s">
        <v>443</v>
      </c>
      <c r="E492" s="81" t="s">
        <v>734</v>
      </c>
      <c r="F492" s="81" t="s">
        <v>483</v>
      </c>
      <c r="G492" s="81" t="s">
        <v>736</v>
      </c>
      <c r="H492" s="86">
        <v>1148</v>
      </c>
      <c r="I492" s="82">
        <v>1</v>
      </c>
      <c r="J492" s="164">
        <f>'เลย '!F52</f>
        <v>431046.07</v>
      </c>
      <c r="K492" s="170">
        <f>SUM('เลย '!AM52)</f>
        <v>444478.54000000004</v>
      </c>
      <c r="L492" s="87">
        <f>'เลย '!AN52</f>
        <v>1096260.43</v>
      </c>
      <c r="M492" s="87">
        <f>'เลย '!AO52</f>
        <v>1015038.21</v>
      </c>
      <c r="N492" s="81"/>
      <c r="O492" s="81"/>
      <c r="P492" s="81"/>
      <c r="Q492" s="162">
        <f t="shared" si="52"/>
        <v>81222.219999999972</v>
      </c>
      <c r="R492" s="84">
        <f t="shared" si="53"/>
        <v>954.93068815331003</v>
      </c>
    </row>
    <row r="493" spans="1:18">
      <c r="A493" s="82">
        <v>3</v>
      </c>
      <c r="B493" s="81" t="s">
        <v>352</v>
      </c>
      <c r="C493" s="81" t="s">
        <v>733</v>
      </c>
      <c r="D493" s="81" t="s">
        <v>443</v>
      </c>
      <c r="E493" s="81" t="s">
        <v>734</v>
      </c>
      <c r="F493" s="81" t="s">
        <v>483</v>
      </c>
      <c r="G493" s="81" t="s">
        <v>737</v>
      </c>
      <c r="H493" s="86">
        <v>600</v>
      </c>
      <c r="I493" s="82">
        <v>1</v>
      </c>
      <c r="J493" s="164">
        <f>'เลย '!F53</f>
        <v>520733.97</v>
      </c>
      <c r="K493" s="170">
        <f>SUM('เลย '!AM53)</f>
        <v>592414.37</v>
      </c>
      <c r="L493" s="87">
        <f>'เลย '!AN53</f>
        <v>868197.09000000008</v>
      </c>
      <c r="M493" s="87">
        <f>'เลย '!AO53</f>
        <v>693419.29999999993</v>
      </c>
      <c r="N493" s="81"/>
      <c r="O493" s="81"/>
      <c r="P493" s="81"/>
      <c r="Q493" s="162">
        <f t="shared" si="52"/>
        <v>174777.79000000015</v>
      </c>
      <c r="R493" s="84">
        <f t="shared" si="53"/>
        <v>1446.9951500000002</v>
      </c>
    </row>
    <row r="494" spans="1:18">
      <c r="A494" s="82">
        <v>4</v>
      </c>
      <c r="B494" s="81" t="s">
        <v>352</v>
      </c>
      <c r="C494" s="81" t="s">
        <v>733</v>
      </c>
      <c r="D494" s="81" t="s">
        <v>443</v>
      </c>
      <c r="E494" s="81" t="s">
        <v>734</v>
      </c>
      <c r="F494" s="81" t="s">
        <v>483</v>
      </c>
      <c r="G494" s="81" t="s">
        <v>738</v>
      </c>
      <c r="H494" s="86">
        <v>1963</v>
      </c>
      <c r="I494" s="82">
        <v>2</v>
      </c>
      <c r="J494" s="164">
        <f>'เลย '!F54</f>
        <v>277549.32</v>
      </c>
      <c r="K494" s="170">
        <f>SUM('เลย '!AM54)</f>
        <v>305396.09000000003</v>
      </c>
      <c r="L494" s="87">
        <f>'เลย '!AN54</f>
        <v>1501710.67</v>
      </c>
      <c r="M494" s="87">
        <f>'เลย '!AO54</f>
        <v>1636624.59</v>
      </c>
      <c r="N494" s="81"/>
      <c r="O494" s="81"/>
      <c r="P494" s="81"/>
      <c r="Q494" s="162">
        <f t="shared" si="52"/>
        <v>-134913.92000000016</v>
      </c>
      <c r="R494" s="84">
        <f t="shared" si="53"/>
        <v>765.00798267957202</v>
      </c>
    </row>
    <row r="495" spans="1:18">
      <c r="A495" s="82">
        <v>5</v>
      </c>
      <c r="B495" s="81" t="s">
        <v>352</v>
      </c>
      <c r="C495" s="81" t="s">
        <v>733</v>
      </c>
      <c r="D495" s="81" t="s">
        <v>443</v>
      </c>
      <c r="E495" s="81" t="s">
        <v>734</v>
      </c>
      <c r="F495" s="81" t="s">
        <v>483</v>
      </c>
      <c r="G495" s="81" t="s">
        <v>739</v>
      </c>
      <c r="H495" s="86">
        <v>3524</v>
      </c>
      <c r="I495" s="82">
        <v>3</v>
      </c>
      <c r="J495" s="164">
        <f>'เลย '!F55</f>
        <v>614430.57999999996</v>
      </c>
      <c r="K495" s="170">
        <f>SUM('เลย '!AM55)</f>
        <v>608654.31999999983</v>
      </c>
      <c r="L495" s="87">
        <f>'เลย '!AN55</f>
        <v>2070257.78</v>
      </c>
      <c r="M495" s="87">
        <f>'เลย '!AO55</f>
        <v>1933902.8699999999</v>
      </c>
      <c r="N495" s="81"/>
      <c r="O495" s="81"/>
      <c r="P495" s="81"/>
      <c r="Q495" s="162">
        <f t="shared" si="52"/>
        <v>136354.91000000015</v>
      </c>
      <c r="R495" s="84">
        <f t="shared" si="53"/>
        <v>587.47383087400681</v>
      </c>
    </row>
    <row r="496" spans="1:18">
      <c r="A496" s="82">
        <v>6</v>
      </c>
      <c r="B496" s="81" t="s">
        <v>352</v>
      </c>
      <c r="C496" s="81" t="s">
        <v>733</v>
      </c>
      <c r="D496" s="81" t="s">
        <v>443</v>
      </c>
      <c r="E496" s="81" t="s">
        <v>734</v>
      </c>
      <c r="F496" s="81" t="s">
        <v>483</v>
      </c>
      <c r="G496" s="81" t="s">
        <v>740</v>
      </c>
      <c r="H496" s="86">
        <v>4129</v>
      </c>
      <c r="I496" s="82">
        <v>3</v>
      </c>
      <c r="J496" s="164">
        <f>'เลย '!F56</f>
        <v>521145.08</v>
      </c>
      <c r="K496" s="170">
        <f>SUM('เลย '!AM56)</f>
        <v>613545.63000000012</v>
      </c>
      <c r="L496" s="87">
        <f>'เลย '!AN56</f>
        <v>2004211.2</v>
      </c>
      <c r="M496" s="87">
        <f>'เลย '!AO56</f>
        <v>1932077.19</v>
      </c>
      <c r="N496" s="81"/>
      <c r="O496" s="81"/>
      <c r="P496" s="81"/>
      <c r="Q496" s="162">
        <f t="shared" si="52"/>
        <v>72134.010000000009</v>
      </c>
      <c r="R496" s="84">
        <f t="shared" si="53"/>
        <v>485.39869217728261</v>
      </c>
    </row>
    <row r="497" spans="1:18">
      <c r="A497" s="82">
        <v>7</v>
      </c>
      <c r="B497" s="81" t="s">
        <v>352</v>
      </c>
      <c r="C497" s="81" t="s">
        <v>733</v>
      </c>
      <c r="D497" s="81" t="s">
        <v>443</v>
      </c>
      <c r="E497" s="81" t="s">
        <v>734</v>
      </c>
      <c r="F497" s="81" t="s">
        <v>483</v>
      </c>
      <c r="G497" s="81" t="s">
        <v>741</v>
      </c>
      <c r="H497" s="86">
        <v>2325</v>
      </c>
      <c r="I497" s="82">
        <v>2</v>
      </c>
      <c r="J497" s="164">
        <f>'เลย '!F57</f>
        <v>682048.33</v>
      </c>
      <c r="K497" s="170">
        <f>SUM('เลย '!AM57)</f>
        <v>733356.1</v>
      </c>
      <c r="L497" s="87">
        <f>'เลย '!AN57</f>
        <v>1888284.88</v>
      </c>
      <c r="M497" s="87">
        <f>'เลย '!AO57</f>
        <v>1992311.5799999998</v>
      </c>
      <c r="N497" s="81"/>
      <c r="O497" s="81"/>
      <c r="P497" s="81"/>
      <c r="Q497" s="162">
        <f t="shared" si="52"/>
        <v>-104026.69999999995</v>
      </c>
      <c r="R497" s="84">
        <f t="shared" si="53"/>
        <v>812.16553978494619</v>
      </c>
    </row>
    <row r="498" spans="1:18">
      <c r="A498" s="82">
        <v>8</v>
      </c>
      <c r="B498" s="81" t="s">
        <v>352</v>
      </c>
      <c r="C498" s="81" t="s">
        <v>733</v>
      </c>
      <c r="D498" s="81" t="s">
        <v>443</v>
      </c>
      <c r="E498" s="81" t="s">
        <v>734</v>
      </c>
      <c r="F498" s="81" t="s">
        <v>483</v>
      </c>
      <c r="G498" s="81" t="s">
        <v>742</v>
      </c>
      <c r="H498" s="86">
        <v>1841</v>
      </c>
      <c r="I498" s="82">
        <v>2</v>
      </c>
      <c r="J498" s="164">
        <f>'เลย '!F58</f>
        <v>427699.76</v>
      </c>
      <c r="K498" s="170">
        <f>SUM('เลย '!AM58)</f>
        <v>424142.77</v>
      </c>
      <c r="L498" s="87">
        <f>'เลย '!AN58</f>
        <v>1531105.69</v>
      </c>
      <c r="M498" s="87">
        <f>'เลย '!AO58</f>
        <v>1490306.16</v>
      </c>
      <c r="N498" s="81"/>
      <c r="O498" s="81"/>
      <c r="P498" s="81"/>
      <c r="Q498" s="162">
        <f t="shared" si="52"/>
        <v>40799.530000000028</v>
      </c>
      <c r="R498" s="84">
        <f t="shared" si="53"/>
        <v>831.67066268332428</v>
      </c>
    </row>
    <row r="499" spans="1:18">
      <c r="A499" s="82">
        <v>9</v>
      </c>
      <c r="B499" s="81" t="s">
        <v>352</v>
      </c>
      <c r="C499" s="81" t="s">
        <v>733</v>
      </c>
      <c r="D499" s="81" t="s">
        <v>443</v>
      </c>
      <c r="E499" s="81" t="s">
        <v>734</v>
      </c>
      <c r="F499" s="81" t="s">
        <v>483</v>
      </c>
      <c r="G499" s="81" t="s">
        <v>743</v>
      </c>
      <c r="H499" s="86">
        <v>1982</v>
      </c>
      <c r="I499" s="82">
        <v>2</v>
      </c>
      <c r="J499" s="164">
        <f>'เลย '!F59</f>
        <v>248442.92</v>
      </c>
      <c r="K499" s="170">
        <f>SUM('เลย '!AM59)</f>
        <v>254857.92000000004</v>
      </c>
      <c r="L499" s="87">
        <f>'เลย '!AN59</f>
        <v>1271454.3900000001</v>
      </c>
      <c r="M499" s="87">
        <f>'เลย '!AO59</f>
        <v>1281828.29</v>
      </c>
      <c r="N499" s="81"/>
      <c r="O499" s="81"/>
      <c r="P499" s="81"/>
      <c r="Q499" s="162">
        <f t="shared" si="52"/>
        <v>-10373.899999999907</v>
      </c>
      <c r="R499" s="84">
        <f t="shared" si="53"/>
        <v>641.50070131180632</v>
      </c>
    </row>
    <row r="500" spans="1:18">
      <c r="A500" s="82">
        <v>10</v>
      </c>
      <c r="B500" s="81" t="s">
        <v>352</v>
      </c>
      <c r="C500" s="81" t="s">
        <v>733</v>
      </c>
      <c r="D500" s="81" t="s">
        <v>443</v>
      </c>
      <c r="E500" s="81" t="s">
        <v>734</v>
      </c>
      <c r="F500" s="81" t="s">
        <v>483</v>
      </c>
      <c r="G500" s="81" t="s">
        <v>744</v>
      </c>
      <c r="H500" s="86">
        <v>4846</v>
      </c>
      <c r="I500" s="82">
        <v>4</v>
      </c>
      <c r="J500" s="164">
        <f>'เลย '!F60</f>
        <v>303080.65999999997</v>
      </c>
      <c r="K500" s="170">
        <f>SUM('เลย '!AM60)</f>
        <v>361731.64</v>
      </c>
      <c r="L500" s="87">
        <f>'เลย '!AN60</f>
        <v>2439223.84</v>
      </c>
      <c r="M500" s="87">
        <f>'เลย '!AO60</f>
        <v>2329140.0499999998</v>
      </c>
      <c r="N500" s="81"/>
      <c r="O500" s="81"/>
      <c r="P500" s="81"/>
      <c r="Q500" s="162">
        <f t="shared" si="52"/>
        <v>110083.79000000004</v>
      </c>
      <c r="R500" s="84">
        <f t="shared" si="53"/>
        <v>503.34788278992983</v>
      </c>
    </row>
    <row r="501" spans="1:18">
      <c r="A501" s="82">
        <v>11</v>
      </c>
      <c r="B501" s="81" t="s">
        <v>352</v>
      </c>
      <c r="C501" s="81" t="s">
        <v>733</v>
      </c>
      <c r="D501" s="81" t="s">
        <v>443</v>
      </c>
      <c r="E501" s="81" t="s">
        <v>734</v>
      </c>
      <c r="F501" s="81" t="s">
        <v>483</v>
      </c>
      <c r="G501" s="81" t="s">
        <v>745</v>
      </c>
      <c r="H501" s="86">
        <v>5177</v>
      </c>
      <c r="I501" s="82">
        <v>4</v>
      </c>
      <c r="J501" s="164">
        <f>'เลย '!F61</f>
        <v>822022.13</v>
      </c>
      <c r="K501" s="170">
        <f>SUM('เลย '!AM61)</f>
        <v>990813.01</v>
      </c>
      <c r="L501" s="87">
        <f>'เลย '!AN61</f>
        <v>2759757.44</v>
      </c>
      <c r="M501" s="87">
        <f>'เลย '!AO61</f>
        <v>2718442.88</v>
      </c>
      <c r="N501" s="81"/>
      <c r="O501" s="81"/>
      <c r="P501" s="81"/>
      <c r="Q501" s="162">
        <f t="shared" si="52"/>
        <v>41314.560000000056</v>
      </c>
      <c r="R501" s="84">
        <f t="shared" si="53"/>
        <v>533.08044040950358</v>
      </c>
    </row>
    <row r="502" spans="1:18">
      <c r="A502" s="82">
        <v>12</v>
      </c>
      <c r="B502" s="81" t="s">
        <v>352</v>
      </c>
      <c r="C502" s="81" t="s">
        <v>733</v>
      </c>
      <c r="D502" s="81" t="s">
        <v>443</v>
      </c>
      <c r="E502" s="81" t="s">
        <v>734</v>
      </c>
      <c r="F502" s="81" t="s">
        <v>483</v>
      </c>
      <c r="G502" s="81" t="s">
        <v>746</v>
      </c>
      <c r="H502" s="86">
        <v>3373</v>
      </c>
      <c r="I502" s="82">
        <v>3</v>
      </c>
      <c r="J502" s="164">
        <f>'เลย '!F62</f>
        <v>309926.98</v>
      </c>
      <c r="K502" s="170">
        <f>SUM('เลย '!AM62)</f>
        <v>334774.51</v>
      </c>
      <c r="L502" s="87">
        <f>'เลย '!AN62</f>
        <v>1975409.25</v>
      </c>
      <c r="M502" s="87">
        <f>'เลย '!AO62</f>
        <v>1850787.52</v>
      </c>
      <c r="N502" s="81"/>
      <c r="O502" s="81"/>
      <c r="P502" s="81"/>
      <c r="Q502" s="162">
        <f t="shared" si="52"/>
        <v>124621.72999999998</v>
      </c>
      <c r="R502" s="84">
        <f t="shared" si="53"/>
        <v>585.65349836940413</v>
      </c>
    </row>
    <row r="503" spans="1:18">
      <c r="A503" s="82">
        <v>13</v>
      </c>
      <c r="B503" s="81" t="s">
        <v>352</v>
      </c>
      <c r="C503" s="81" t="s">
        <v>733</v>
      </c>
      <c r="D503" s="81" t="s">
        <v>443</v>
      </c>
      <c r="E503" s="81" t="s">
        <v>734</v>
      </c>
      <c r="F503" s="81" t="s">
        <v>483</v>
      </c>
      <c r="G503" s="81" t="s">
        <v>747</v>
      </c>
      <c r="H503" s="86">
        <v>2100</v>
      </c>
      <c r="I503" s="82">
        <v>2</v>
      </c>
      <c r="J503" s="164">
        <f>'เลย '!F63</f>
        <v>312920.40000000002</v>
      </c>
      <c r="K503" s="170">
        <f>SUM('เลย '!AM63)</f>
        <v>423668.05000000005</v>
      </c>
      <c r="L503" s="87">
        <f>'เลย '!AN63</f>
        <v>1558603.7799999998</v>
      </c>
      <c r="M503" s="87">
        <f>'เลย '!AO63</f>
        <v>1376600.93</v>
      </c>
      <c r="N503" s="81"/>
      <c r="O503" s="81"/>
      <c r="P503" s="81"/>
      <c r="Q503" s="162">
        <f t="shared" si="52"/>
        <v>182002.84999999986</v>
      </c>
      <c r="R503" s="84">
        <f t="shared" si="53"/>
        <v>742.19227619047604</v>
      </c>
    </row>
    <row r="504" spans="1:18">
      <c r="A504" s="82">
        <v>14</v>
      </c>
      <c r="B504" s="81" t="s">
        <v>352</v>
      </c>
      <c r="C504" s="81" t="s">
        <v>733</v>
      </c>
      <c r="D504" s="81" t="s">
        <v>443</v>
      </c>
      <c r="E504" s="81" t="s">
        <v>734</v>
      </c>
      <c r="F504" s="81" t="s">
        <v>483</v>
      </c>
      <c r="G504" s="81" t="s">
        <v>748</v>
      </c>
      <c r="H504" s="86">
        <v>4881</v>
      </c>
      <c r="I504" s="82">
        <v>4</v>
      </c>
      <c r="J504" s="164">
        <f>'เลย '!F64</f>
        <v>258389.3</v>
      </c>
      <c r="K504" s="170">
        <f>SUM('เลย '!AM64)</f>
        <v>277080.92</v>
      </c>
      <c r="L504" s="87">
        <f>'เลย '!AN64</f>
        <v>1013016.66</v>
      </c>
      <c r="M504" s="87">
        <f>'เลย '!AO64</f>
        <v>1073341.55</v>
      </c>
      <c r="N504" s="81"/>
      <c r="O504" s="81"/>
      <c r="P504" s="81"/>
      <c r="Q504" s="162">
        <f t="shared" si="52"/>
        <v>-60324.890000000014</v>
      </c>
      <c r="R504" s="84">
        <f t="shared" si="53"/>
        <v>207.54285187461588</v>
      </c>
    </row>
    <row r="505" spans="1:18" s="22" customFormat="1">
      <c r="A505" s="150">
        <v>5</v>
      </c>
      <c r="B505" s="151" t="s">
        <v>352</v>
      </c>
      <c r="C505" s="151"/>
      <c r="D505" s="151"/>
      <c r="E505" s="151" t="s">
        <v>379</v>
      </c>
      <c r="F505" s="151"/>
      <c r="G505" s="151" t="s">
        <v>749</v>
      </c>
      <c r="H505" s="153">
        <f>SUM(H491:H504)</f>
        <v>37889</v>
      </c>
      <c r="I505" s="150"/>
      <c r="J505" s="153">
        <f>SUM(J491:J504)</f>
        <v>5729435.5000000009</v>
      </c>
      <c r="K505" s="171">
        <f>SUM(K491:K504)</f>
        <v>6364913.8699999992</v>
      </c>
      <c r="L505" s="153">
        <f t="shared" ref="L505:M505" si="57">SUM(L491:L504)</f>
        <v>21977493.100000001</v>
      </c>
      <c r="M505" s="153">
        <f t="shared" si="57"/>
        <v>21323821.120000001</v>
      </c>
      <c r="N505" s="151">
        <v>13</v>
      </c>
      <c r="O505" s="151">
        <v>13</v>
      </c>
      <c r="P505" s="151">
        <f>N505-O505</f>
        <v>0</v>
      </c>
      <c r="Q505" s="163">
        <f t="shared" si="52"/>
        <v>653671.98000000045</v>
      </c>
      <c r="R505" s="161">
        <f>L505/H505</f>
        <v>580.04943651191638</v>
      </c>
    </row>
    <row r="506" spans="1:18">
      <c r="A506" s="82">
        <v>1</v>
      </c>
      <c r="B506" s="81" t="s">
        <v>352</v>
      </c>
      <c r="C506" s="81" t="s">
        <v>750</v>
      </c>
      <c r="D506" s="81" t="s">
        <v>404</v>
      </c>
      <c r="E506" s="81" t="s">
        <v>751</v>
      </c>
      <c r="F506" s="81" t="s">
        <v>513</v>
      </c>
      <c r="G506" s="81" t="s">
        <v>752</v>
      </c>
      <c r="H506" s="86"/>
      <c r="I506" s="82"/>
      <c r="J506" s="164"/>
      <c r="K506" s="170"/>
      <c r="L506" s="87"/>
      <c r="M506" s="87"/>
      <c r="N506" s="81"/>
      <c r="O506" s="81"/>
      <c r="P506" s="81"/>
    </row>
    <row r="507" spans="1:18">
      <c r="A507" s="82">
        <v>2</v>
      </c>
      <c r="B507" s="81" t="s">
        <v>352</v>
      </c>
      <c r="C507" s="81" t="s">
        <v>750</v>
      </c>
      <c r="D507" s="81" t="s">
        <v>404</v>
      </c>
      <c r="E507" s="81" t="s">
        <v>751</v>
      </c>
      <c r="F507" s="81" t="s">
        <v>483</v>
      </c>
      <c r="G507" s="81" t="s">
        <v>753</v>
      </c>
      <c r="H507" s="86">
        <v>1307</v>
      </c>
      <c r="I507" s="82">
        <v>1</v>
      </c>
      <c r="J507" s="164">
        <f>'เลย '!F65</f>
        <v>466078.45</v>
      </c>
      <c r="K507" s="170">
        <f>SUM('เลย '!AM65)</f>
        <v>465729.89</v>
      </c>
      <c r="L507" s="87">
        <f>'เลย '!AN65</f>
        <v>1599406.92</v>
      </c>
      <c r="M507" s="87">
        <f>'เลย '!AO65</f>
        <v>1631263.55</v>
      </c>
      <c r="N507" s="81"/>
      <c r="O507" s="81"/>
      <c r="P507" s="81"/>
      <c r="Q507" s="162">
        <f t="shared" si="52"/>
        <v>-31856.630000000121</v>
      </c>
      <c r="R507" s="84">
        <f t="shared" si="53"/>
        <v>1223.7237337413924</v>
      </c>
    </row>
    <row r="508" spans="1:18">
      <c r="A508" s="82">
        <v>3</v>
      </c>
      <c r="B508" s="81" t="s">
        <v>352</v>
      </c>
      <c r="C508" s="81" t="s">
        <v>750</v>
      </c>
      <c r="D508" s="81" t="s">
        <v>404</v>
      </c>
      <c r="E508" s="81" t="s">
        <v>751</v>
      </c>
      <c r="F508" s="81" t="s">
        <v>483</v>
      </c>
      <c r="G508" s="81" t="s">
        <v>754</v>
      </c>
      <c r="H508" s="86">
        <v>1403</v>
      </c>
      <c r="I508" s="82">
        <v>1</v>
      </c>
      <c r="J508" s="164">
        <f>'เลย '!F66</f>
        <v>554065.81999999995</v>
      </c>
      <c r="K508" s="170">
        <f>SUM('เลย '!AM66)</f>
        <v>576025.93999999994</v>
      </c>
      <c r="L508" s="87">
        <f>'เลย '!AN66</f>
        <v>1511116.16</v>
      </c>
      <c r="M508" s="87">
        <f>'เลย '!AO66</f>
        <v>1371467.09</v>
      </c>
      <c r="N508" s="81"/>
      <c r="O508" s="81"/>
      <c r="P508" s="81"/>
      <c r="Q508" s="162">
        <f t="shared" si="52"/>
        <v>139649.06999999983</v>
      </c>
      <c r="R508" s="84">
        <f t="shared" si="53"/>
        <v>1077.0606985032073</v>
      </c>
    </row>
    <row r="509" spans="1:18">
      <c r="A509" s="82">
        <v>4</v>
      </c>
      <c r="B509" s="81" t="s">
        <v>352</v>
      </c>
      <c r="C509" s="81" t="s">
        <v>750</v>
      </c>
      <c r="D509" s="81" t="s">
        <v>404</v>
      </c>
      <c r="E509" s="81" t="s">
        <v>751</v>
      </c>
      <c r="F509" s="81" t="s">
        <v>483</v>
      </c>
      <c r="G509" s="81" t="s">
        <v>755</v>
      </c>
      <c r="H509" s="86">
        <v>2602</v>
      </c>
      <c r="I509" s="82">
        <v>2</v>
      </c>
      <c r="J509" s="164">
        <f>'เลย '!F67</f>
        <v>527883.99</v>
      </c>
      <c r="K509" s="170">
        <f>SUM('เลย '!AM67)</f>
        <v>585268.80000000005</v>
      </c>
      <c r="L509" s="87">
        <f>'เลย '!AN67</f>
        <v>1687686.29</v>
      </c>
      <c r="M509" s="87">
        <f>'เลย '!AO67</f>
        <v>1638428.47</v>
      </c>
      <c r="N509" s="81"/>
      <c r="O509" s="81"/>
      <c r="P509" s="81"/>
      <c r="Q509" s="162">
        <f t="shared" si="52"/>
        <v>49257.820000000065</v>
      </c>
      <c r="R509" s="84">
        <f t="shared" si="53"/>
        <v>648.61117986164493</v>
      </c>
    </row>
    <row r="510" spans="1:18">
      <c r="A510" s="82">
        <v>5</v>
      </c>
      <c r="B510" s="81" t="s">
        <v>352</v>
      </c>
      <c r="C510" s="81" t="s">
        <v>750</v>
      </c>
      <c r="D510" s="81" t="s">
        <v>404</v>
      </c>
      <c r="E510" s="81" t="s">
        <v>751</v>
      </c>
      <c r="F510" s="81" t="s">
        <v>483</v>
      </c>
      <c r="G510" s="81" t="s">
        <v>756</v>
      </c>
      <c r="H510" s="86">
        <v>1205</v>
      </c>
      <c r="I510" s="82">
        <v>1</v>
      </c>
      <c r="J510" s="164">
        <f>'เลย '!F68</f>
        <v>500600.71</v>
      </c>
      <c r="K510" s="170">
        <f>SUM('เลย '!AM68)</f>
        <v>477984.74000000005</v>
      </c>
      <c r="L510" s="87">
        <f>'เลย '!AN68</f>
        <v>1699316.96</v>
      </c>
      <c r="M510" s="87">
        <f>'เลย '!AO68</f>
        <v>1849492.07</v>
      </c>
      <c r="N510" s="81"/>
      <c r="O510" s="81"/>
      <c r="P510" s="81"/>
      <c r="Q510" s="162">
        <f t="shared" si="52"/>
        <v>-150175.1100000001</v>
      </c>
      <c r="R510" s="84">
        <f t="shared" si="53"/>
        <v>1410.2215435684648</v>
      </c>
    </row>
    <row r="511" spans="1:18">
      <c r="A511" s="82">
        <v>6</v>
      </c>
      <c r="B511" s="81" t="s">
        <v>352</v>
      </c>
      <c r="C511" s="81" t="s">
        <v>750</v>
      </c>
      <c r="D511" s="81" t="s">
        <v>404</v>
      </c>
      <c r="E511" s="81" t="s">
        <v>751</v>
      </c>
      <c r="F511" s="81" t="s">
        <v>483</v>
      </c>
      <c r="G511" s="81" t="s">
        <v>757</v>
      </c>
      <c r="H511" s="86">
        <v>909</v>
      </c>
      <c r="I511" s="82">
        <v>1</v>
      </c>
      <c r="J511" s="164">
        <f>'เลย '!F69</f>
        <v>370712.79</v>
      </c>
      <c r="K511" s="170">
        <f>SUM('เลย '!AM69)</f>
        <v>352926.08999999997</v>
      </c>
      <c r="L511" s="87">
        <f>'เลย '!AN69</f>
        <v>865586.64999999991</v>
      </c>
      <c r="M511" s="87">
        <f>'เลย '!AO69</f>
        <v>817172.12</v>
      </c>
      <c r="N511" s="81"/>
      <c r="O511" s="81"/>
      <c r="P511" s="81"/>
      <c r="Q511" s="162">
        <f t="shared" si="52"/>
        <v>48414.529999999912</v>
      </c>
      <c r="R511" s="84">
        <f t="shared" si="53"/>
        <v>952.24053905390531</v>
      </c>
    </row>
    <row r="512" spans="1:18" s="22" customFormat="1">
      <c r="A512" s="150">
        <v>6</v>
      </c>
      <c r="B512" s="151" t="s">
        <v>352</v>
      </c>
      <c r="C512" s="151"/>
      <c r="D512" s="151"/>
      <c r="E512" s="151" t="s">
        <v>379</v>
      </c>
      <c r="F512" s="151"/>
      <c r="G512" s="151" t="s">
        <v>758</v>
      </c>
      <c r="H512" s="153">
        <f>SUM(H506:H511)</f>
        <v>7426</v>
      </c>
      <c r="I512" s="150"/>
      <c r="J512" s="153">
        <f>SUM(J506:J511)</f>
        <v>2419341.7599999998</v>
      </c>
      <c r="K512" s="171">
        <f>SUM(K506:K511)</f>
        <v>2457935.46</v>
      </c>
      <c r="L512" s="153">
        <f t="shared" ref="L512:M512" si="58">SUM(L507:L511)</f>
        <v>7363112.9800000004</v>
      </c>
      <c r="M512" s="153">
        <f t="shared" si="58"/>
        <v>7307823.3000000007</v>
      </c>
      <c r="N512" s="151">
        <v>5</v>
      </c>
      <c r="O512" s="151">
        <v>5</v>
      </c>
      <c r="P512" s="151">
        <f>N512-O512</f>
        <v>0</v>
      </c>
      <c r="Q512" s="163">
        <f t="shared" si="52"/>
        <v>55289.679999999702</v>
      </c>
      <c r="R512" s="161">
        <f>L512/H512</f>
        <v>991.53150821438192</v>
      </c>
    </row>
    <row r="513" spans="1:18">
      <c r="A513" s="82">
        <v>1</v>
      </c>
      <c r="B513" s="81" t="s">
        <v>352</v>
      </c>
      <c r="C513" s="81" t="s">
        <v>759</v>
      </c>
      <c r="D513" s="81" t="s">
        <v>411</v>
      </c>
      <c r="E513" s="81" t="s">
        <v>760</v>
      </c>
      <c r="F513" s="81" t="s">
        <v>513</v>
      </c>
      <c r="G513" s="81" t="s">
        <v>761</v>
      </c>
      <c r="H513" s="86"/>
      <c r="I513" s="82"/>
      <c r="J513" s="164"/>
      <c r="K513" s="170"/>
      <c r="L513" s="87"/>
      <c r="M513" s="87"/>
      <c r="N513" s="81"/>
      <c r="O513" s="81"/>
      <c r="P513" s="81"/>
    </row>
    <row r="514" spans="1:18">
      <c r="A514" s="82">
        <v>2</v>
      </c>
      <c r="B514" s="81" t="s">
        <v>352</v>
      </c>
      <c r="C514" s="81" t="s">
        <v>759</v>
      </c>
      <c r="D514" s="81" t="s">
        <v>411</v>
      </c>
      <c r="E514" s="81" t="s">
        <v>760</v>
      </c>
      <c r="F514" s="81" t="s">
        <v>483</v>
      </c>
      <c r="G514" s="81" t="s">
        <v>762</v>
      </c>
      <c r="H514" s="86">
        <v>2174</v>
      </c>
      <c r="I514" s="82">
        <v>2</v>
      </c>
      <c r="J514" s="164">
        <f>'เลย '!F70</f>
        <v>207445.55</v>
      </c>
      <c r="K514" s="170">
        <f>SUM('เลย '!AM70)</f>
        <v>228732.16999999998</v>
      </c>
      <c r="L514" s="87">
        <f>'เลย '!AN70</f>
        <v>1752661.8900000001</v>
      </c>
      <c r="M514" s="87">
        <f>'เลย '!AO70</f>
        <v>1514102</v>
      </c>
      <c r="N514" s="81"/>
      <c r="O514" s="81"/>
      <c r="P514" s="81"/>
      <c r="Q514" s="162">
        <f t="shared" si="52"/>
        <v>238559.89000000013</v>
      </c>
      <c r="R514" s="84">
        <f t="shared" si="53"/>
        <v>806.19222171113165</v>
      </c>
    </row>
    <row r="515" spans="1:18">
      <c r="A515" s="82">
        <v>3</v>
      </c>
      <c r="B515" s="81" t="s">
        <v>352</v>
      </c>
      <c r="C515" s="81" t="s">
        <v>759</v>
      </c>
      <c r="D515" s="81" t="s">
        <v>411</v>
      </c>
      <c r="E515" s="81" t="s">
        <v>760</v>
      </c>
      <c r="F515" s="81" t="s">
        <v>483</v>
      </c>
      <c r="G515" s="81" t="s">
        <v>763</v>
      </c>
      <c r="H515" s="86">
        <v>3992</v>
      </c>
      <c r="I515" s="82">
        <v>3</v>
      </c>
      <c r="J515" s="164">
        <f>'เลย '!F71</f>
        <v>1013697.4</v>
      </c>
      <c r="K515" s="170">
        <f>SUM('เลย '!AM71)</f>
        <v>1173030.51</v>
      </c>
      <c r="L515" s="87">
        <f>'เลย '!AN71</f>
        <v>3000031.0700000003</v>
      </c>
      <c r="M515" s="87">
        <f>'เลย '!AO71</f>
        <v>2389619.06</v>
      </c>
      <c r="N515" s="81"/>
      <c r="O515" s="81"/>
      <c r="P515" s="81"/>
      <c r="Q515" s="162">
        <f t="shared" si="52"/>
        <v>610412.01000000024</v>
      </c>
      <c r="R515" s="84">
        <f t="shared" si="53"/>
        <v>751.51078907815634</v>
      </c>
    </row>
    <row r="516" spans="1:18">
      <c r="A516" s="82">
        <v>4</v>
      </c>
      <c r="B516" s="81" t="s">
        <v>352</v>
      </c>
      <c r="C516" s="81" t="s">
        <v>759</v>
      </c>
      <c r="D516" s="81" t="s">
        <v>411</v>
      </c>
      <c r="E516" s="81" t="s">
        <v>760</v>
      </c>
      <c r="F516" s="81" t="s">
        <v>483</v>
      </c>
      <c r="G516" s="81" t="s">
        <v>764</v>
      </c>
      <c r="H516" s="86">
        <v>1495</v>
      </c>
      <c r="I516" s="82">
        <v>1</v>
      </c>
      <c r="J516" s="164">
        <f>'เลย '!F72</f>
        <v>98748.65</v>
      </c>
      <c r="K516" s="170">
        <f>SUM('เลย '!AM72)</f>
        <v>119266.55000000002</v>
      </c>
      <c r="L516" s="87">
        <f>'เลย '!AN72</f>
        <v>1435772.26</v>
      </c>
      <c r="M516" s="87">
        <f>'เลย '!AO72</f>
        <v>1496814.78</v>
      </c>
      <c r="N516" s="81"/>
      <c r="O516" s="81"/>
      <c r="P516" s="81"/>
      <c r="Q516" s="162">
        <f t="shared" si="52"/>
        <v>-61042.520000000019</v>
      </c>
      <c r="R516" s="84">
        <f t="shared" si="53"/>
        <v>960.38278260869561</v>
      </c>
    </row>
    <row r="517" spans="1:18">
      <c r="A517" s="82">
        <v>5</v>
      </c>
      <c r="B517" s="81" t="s">
        <v>352</v>
      </c>
      <c r="C517" s="81" t="s">
        <v>759</v>
      </c>
      <c r="D517" s="81" t="s">
        <v>411</v>
      </c>
      <c r="E517" s="81" t="s">
        <v>760</v>
      </c>
      <c r="F517" s="81" t="s">
        <v>483</v>
      </c>
      <c r="G517" s="81" t="s">
        <v>765</v>
      </c>
      <c r="H517" s="86">
        <v>1450</v>
      </c>
      <c r="I517" s="82">
        <v>1</v>
      </c>
      <c r="J517" s="164">
        <f>'เลย '!F73</f>
        <v>291461.39</v>
      </c>
      <c r="K517" s="170">
        <f>SUM('เลย '!AM73)</f>
        <v>337567.08</v>
      </c>
      <c r="L517" s="87">
        <f>'เลย '!AN73</f>
        <v>1678721.42</v>
      </c>
      <c r="M517" s="87">
        <f>'เลย '!AO73</f>
        <v>1609143.1800000002</v>
      </c>
      <c r="N517" s="81"/>
      <c r="O517" s="81"/>
      <c r="P517" s="81"/>
      <c r="Q517" s="162">
        <f t="shared" si="52"/>
        <v>69578.239999999758</v>
      </c>
      <c r="R517" s="84">
        <f t="shared" si="53"/>
        <v>1157.7389103448274</v>
      </c>
    </row>
    <row r="518" spans="1:18">
      <c r="A518" s="82">
        <v>6</v>
      </c>
      <c r="B518" s="81" t="s">
        <v>352</v>
      </c>
      <c r="C518" s="81" t="s">
        <v>759</v>
      </c>
      <c r="D518" s="81" t="s">
        <v>411</v>
      </c>
      <c r="E518" s="81" t="s">
        <v>760</v>
      </c>
      <c r="F518" s="81" t="s">
        <v>483</v>
      </c>
      <c r="G518" s="81" t="s">
        <v>766</v>
      </c>
      <c r="H518" s="86">
        <v>1869</v>
      </c>
      <c r="I518" s="82">
        <v>2</v>
      </c>
      <c r="J518" s="164">
        <f>'เลย '!F74</f>
        <v>532097</v>
      </c>
      <c r="K518" s="170">
        <f>SUM('เลย '!AM74)</f>
        <v>552990.80000000005</v>
      </c>
      <c r="L518" s="87">
        <f>'เลย '!AN74</f>
        <v>1860189.16</v>
      </c>
      <c r="M518" s="87">
        <f>'เลย '!AO74</f>
        <v>1529370.5699999998</v>
      </c>
      <c r="N518" s="81"/>
      <c r="O518" s="81"/>
      <c r="P518" s="81"/>
      <c r="Q518" s="162">
        <f t="shared" si="52"/>
        <v>330818.59000000008</v>
      </c>
      <c r="R518" s="84">
        <f t="shared" si="53"/>
        <v>995.28579989299089</v>
      </c>
    </row>
    <row r="519" spans="1:18">
      <c r="A519" s="82">
        <v>7</v>
      </c>
      <c r="B519" s="81" t="s">
        <v>352</v>
      </c>
      <c r="C519" s="81" t="s">
        <v>759</v>
      </c>
      <c r="D519" s="81" t="s">
        <v>411</v>
      </c>
      <c r="E519" s="81" t="s">
        <v>760</v>
      </c>
      <c r="F519" s="81" t="s">
        <v>483</v>
      </c>
      <c r="G519" s="81" t="s">
        <v>767</v>
      </c>
      <c r="H519" s="86">
        <v>2414</v>
      </c>
      <c r="I519" s="82">
        <v>2</v>
      </c>
      <c r="J519" s="164">
        <f>'เลย '!F75</f>
        <v>406627.54</v>
      </c>
      <c r="K519" s="170">
        <f>SUM('เลย '!AM75)</f>
        <v>526221.89</v>
      </c>
      <c r="L519" s="87">
        <f>'เลย '!AN75</f>
        <v>2284743.38</v>
      </c>
      <c r="M519" s="87">
        <f>'เลย '!AO75</f>
        <v>2068036.37</v>
      </c>
      <c r="N519" s="81"/>
      <c r="O519" s="81"/>
      <c r="P519" s="81"/>
      <c r="Q519" s="162">
        <f t="shared" ref="Q519:Q582" si="59">L519-M519</f>
        <v>216707.00999999978</v>
      </c>
      <c r="R519" s="84">
        <f t="shared" ref="R519:R581" si="60">L519/H519</f>
        <v>946.45541839270913</v>
      </c>
    </row>
    <row r="520" spans="1:18" s="22" customFormat="1">
      <c r="A520" s="150">
        <v>7</v>
      </c>
      <c r="B520" s="151" t="s">
        <v>352</v>
      </c>
      <c r="C520" s="151"/>
      <c r="D520" s="151"/>
      <c r="E520" s="151" t="s">
        <v>379</v>
      </c>
      <c r="F520" s="151"/>
      <c r="G520" s="151" t="s">
        <v>768</v>
      </c>
      <c r="H520" s="153">
        <f>SUM(H513:H519)</f>
        <v>13394</v>
      </c>
      <c r="I520" s="150"/>
      <c r="J520" s="153">
        <f>SUM(J513:J519)</f>
        <v>2550077.5299999998</v>
      </c>
      <c r="K520" s="171">
        <f>SUM(K513:K519)</f>
        <v>2937809.0000000005</v>
      </c>
      <c r="L520" s="153">
        <f t="shared" ref="L520:M520" si="61">SUM(L513:L519)</f>
        <v>12012119.18</v>
      </c>
      <c r="M520" s="153">
        <f t="shared" si="61"/>
        <v>10607085.960000001</v>
      </c>
      <c r="N520" s="151">
        <v>6</v>
      </c>
      <c r="O520" s="151">
        <v>6</v>
      </c>
      <c r="P520" s="151">
        <f>N520-O520</f>
        <v>0</v>
      </c>
      <c r="Q520" s="163">
        <f t="shared" si="59"/>
        <v>1405033.2199999988</v>
      </c>
      <c r="R520" s="161">
        <f>L520/H520</f>
        <v>896.82836941914286</v>
      </c>
    </row>
    <row r="521" spans="1:18">
      <c r="A521" s="82">
        <v>1</v>
      </c>
      <c r="B521" s="81" t="s">
        <v>352</v>
      </c>
      <c r="C521" s="81" t="s">
        <v>769</v>
      </c>
      <c r="D521" s="81" t="s">
        <v>418</v>
      </c>
      <c r="E521" s="81" t="s">
        <v>770</v>
      </c>
      <c r="F521" s="81" t="s">
        <v>513</v>
      </c>
      <c r="G521" s="81" t="s">
        <v>771</v>
      </c>
      <c r="H521" s="86"/>
      <c r="I521" s="82"/>
      <c r="J521" s="164"/>
      <c r="K521" s="170"/>
      <c r="L521" s="87"/>
      <c r="M521" s="87"/>
      <c r="N521" s="81"/>
      <c r="O521" s="81"/>
      <c r="P521" s="81"/>
    </row>
    <row r="522" spans="1:18">
      <c r="A522" s="82">
        <v>2</v>
      </c>
      <c r="B522" s="81" t="s">
        <v>352</v>
      </c>
      <c r="C522" s="81" t="s">
        <v>769</v>
      </c>
      <c r="D522" s="81" t="s">
        <v>418</v>
      </c>
      <c r="E522" s="81" t="s">
        <v>770</v>
      </c>
      <c r="F522" s="81" t="s">
        <v>483</v>
      </c>
      <c r="G522" s="81" t="s">
        <v>772</v>
      </c>
      <c r="H522" s="86">
        <v>1730</v>
      </c>
      <c r="I522" s="82">
        <v>2</v>
      </c>
      <c r="J522" s="164">
        <f>'เลย '!F76</f>
        <v>338247.98</v>
      </c>
      <c r="K522" s="170">
        <f>SUM('เลย '!AM76)</f>
        <v>355818.92</v>
      </c>
      <c r="L522" s="87">
        <f>'เลย '!AN76</f>
        <v>1354057.47</v>
      </c>
      <c r="M522" s="87">
        <f>'เลย '!AO76</f>
        <v>1283439.6200000001</v>
      </c>
      <c r="N522" s="81"/>
      <c r="O522" s="81"/>
      <c r="P522" s="81"/>
      <c r="Q522" s="162">
        <f t="shared" si="59"/>
        <v>70617.84999999986</v>
      </c>
      <c r="R522" s="84">
        <f t="shared" si="60"/>
        <v>782.6921791907514</v>
      </c>
    </row>
    <row r="523" spans="1:18">
      <c r="A523" s="82">
        <v>3</v>
      </c>
      <c r="B523" s="81" t="s">
        <v>352</v>
      </c>
      <c r="C523" s="81" t="s">
        <v>769</v>
      </c>
      <c r="D523" s="81" t="s">
        <v>418</v>
      </c>
      <c r="E523" s="81" t="s">
        <v>770</v>
      </c>
      <c r="F523" s="81" t="s">
        <v>483</v>
      </c>
      <c r="G523" s="81" t="s">
        <v>773</v>
      </c>
      <c r="H523" s="86">
        <v>2378</v>
      </c>
      <c r="I523" s="82">
        <v>2</v>
      </c>
      <c r="J523" s="164">
        <f>'เลย '!F77</f>
        <v>462146.35</v>
      </c>
      <c r="K523" s="170">
        <f>SUM('เลย '!AM77)</f>
        <v>509186.08999999997</v>
      </c>
      <c r="L523" s="87">
        <f>'เลย '!AN77</f>
        <v>2458622.7799999998</v>
      </c>
      <c r="M523" s="87">
        <f>'เลย '!AO77</f>
        <v>2354386.35</v>
      </c>
      <c r="N523" s="81"/>
      <c r="O523" s="81"/>
      <c r="P523" s="81"/>
      <c r="Q523" s="162">
        <f t="shared" si="59"/>
        <v>104236.4299999997</v>
      </c>
      <c r="R523" s="84">
        <f t="shared" si="60"/>
        <v>1033.9036080740118</v>
      </c>
    </row>
    <row r="524" spans="1:18">
      <c r="A524" s="82">
        <v>4</v>
      </c>
      <c r="B524" s="81" t="s">
        <v>352</v>
      </c>
      <c r="C524" s="81" t="s">
        <v>769</v>
      </c>
      <c r="D524" s="81" t="s">
        <v>418</v>
      </c>
      <c r="E524" s="81" t="s">
        <v>770</v>
      </c>
      <c r="F524" s="81" t="s">
        <v>483</v>
      </c>
      <c r="G524" s="81" t="s">
        <v>774</v>
      </c>
      <c r="H524" s="86">
        <v>2982</v>
      </c>
      <c r="I524" s="82">
        <v>2</v>
      </c>
      <c r="J524" s="164">
        <f>'เลย '!F78</f>
        <v>306450.57</v>
      </c>
      <c r="K524" s="170">
        <f>SUM('เลย '!AM78)</f>
        <v>322906.72000000003</v>
      </c>
      <c r="L524" s="87">
        <f>'เลย '!AN78</f>
        <v>1471504.41</v>
      </c>
      <c r="M524" s="87">
        <f>'เลย '!AO78</f>
        <v>1605721.46</v>
      </c>
      <c r="N524" s="81"/>
      <c r="O524" s="81"/>
      <c r="P524" s="81"/>
      <c r="Q524" s="162">
        <f t="shared" si="59"/>
        <v>-134217.05000000005</v>
      </c>
      <c r="R524" s="84">
        <f t="shared" si="60"/>
        <v>493.46224346076457</v>
      </c>
    </row>
    <row r="525" spans="1:18">
      <c r="A525" s="82">
        <v>5</v>
      </c>
      <c r="B525" s="81" t="s">
        <v>352</v>
      </c>
      <c r="C525" s="81" t="s">
        <v>769</v>
      </c>
      <c r="D525" s="81" t="s">
        <v>418</v>
      </c>
      <c r="E525" s="81" t="s">
        <v>770</v>
      </c>
      <c r="F525" s="81" t="s">
        <v>483</v>
      </c>
      <c r="G525" s="81" t="s">
        <v>775</v>
      </c>
      <c r="H525" s="86">
        <v>2602</v>
      </c>
      <c r="I525" s="82">
        <v>2</v>
      </c>
      <c r="J525" s="164">
        <f>'เลย '!F79</f>
        <v>629230.51</v>
      </c>
      <c r="K525" s="170">
        <f>SUM('เลย '!AM79)</f>
        <v>640938.14</v>
      </c>
      <c r="L525" s="87">
        <f>'เลย '!AN79</f>
        <v>1554850.09</v>
      </c>
      <c r="M525" s="87">
        <f>'เลย '!AO79</f>
        <v>1481301.4</v>
      </c>
      <c r="N525" s="81"/>
      <c r="O525" s="81"/>
      <c r="P525" s="81"/>
      <c r="Q525" s="162">
        <f t="shared" si="59"/>
        <v>73548.690000000177</v>
      </c>
      <c r="R525" s="84">
        <f t="shared" si="60"/>
        <v>597.5596041506534</v>
      </c>
    </row>
    <row r="526" spans="1:18">
      <c r="A526" s="82">
        <v>6</v>
      </c>
      <c r="B526" s="81" t="s">
        <v>352</v>
      </c>
      <c r="C526" s="81" t="s">
        <v>769</v>
      </c>
      <c r="D526" s="81" t="s">
        <v>418</v>
      </c>
      <c r="E526" s="81" t="s">
        <v>770</v>
      </c>
      <c r="F526" s="81" t="s">
        <v>483</v>
      </c>
      <c r="G526" s="81" t="s">
        <v>776</v>
      </c>
      <c r="H526" s="86">
        <v>4361</v>
      </c>
      <c r="I526" s="82">
        <v>3</v>
      </c>
      <c r="J526" s="164">
        <f>'เลย '!F80</f>
        <v>717242.72</v>
      </c>
      <c r="K526" s="170">
        <f>SUM('เลย '!AM80)</f>
        <v>703457.57</v>
      </c>
      <c r="L526" s="87">
        <f>'เลย '!AN80</f>
        <v>2245131.94</v>
      </c>
      <c r="M526" s="87">
        <f>'เลย '!AO80</f>
        <v>1881493.75</v>
      </c>
      <c r="N526" s="81"/>
      <c r="O526" s="81"/>
      <c r="P526" s="81"/>
      <c r="Q526" s="162">
        <f t="shared" si="59"/>
        <v>363638.18999999994</v>
      </c>
      <c r="R526" s="84">
        <f t="shared" si="60"/>
        <v>514.82044026599408</v>
      </c>
    </row>
    <row r="527" spans="1:18">
      <c r="A527" s="82">
        <v>7</v>
      </c>
      <c r="B527" s="81" t="s">
        <v>352</v>
      </c>
      <c r="C527" s="81" t="s">
        <v>769</v>
      </c>
      <c r="D527" s="81" t="s">
        <v>418</v>
      </c>
      <c r="E527" s="81" t="s">
        <v>770</v>
      </c>
      <c r="F527" s="81" t="s">
        <v>483</v>
      </c>
      <c r="G527" s="81" t="s">
        <v>777</v>
      </c>
      <c r="H527" s="86">
        <v>2692</v>
      </c>
      <c r="I527" s="82">
        <v>2</v>
      </c>
      <c r="J527" s="164">
        <f>'เลย '!F81</f>
        <v>343379.01</v>
      </c>
      <c r="K527" s="170">
        <f>SUM('เลย '!AM81)</f>
        <v>342881.07</v>
      </c>
      <c r="L527" s="87">
        <f>'เลย '!AN81</f>
        <v>1894942.98</v>
      </c>
      <c r="M527" s="87">
        <f>'เลย '!AO81</f>
        <v>1742731.8199999998</v>
      </c>
      <c r="N527" s="81"/>
      <c r="O527" s="81"/>
      <c r="P527" s="81"/>
      <c r="Q527" s="162">
        <f t="shared" si="59"/>
        <v>152211.16000000015</v>
      </c>
      <c r="R527" s="84">
        <f t="shared" si="60"/>
        <v>703.91641158989603</v>
      </c>
    </row>
    <row r="528" spans="1:18">
      <c r="A528" s="82">
        <v>8</v>
      </c>
      <c r="B528" s="81" t="s">
        <v>352</v>
      </c>
      <c r="C528" s="81" t="s">
        <v>769</v>
      </c>
      <c r="D528" s="81" t="s">
        <v>418</v>
      </c>
      <c r="E528" s="81" t="s">
        <v>770</v>
      </c>
      <c r="F528" s="81" t="s">
        <v>483</v>
      </c>
      <c r="G528" s="81" t="s">
        <v>778</v>
      </c>
      <c r="H528" s="86">
        <v>718</v>
      </c>
      <c r="I528" s="82">
        <v>1</v>
      </c>
      <c r="J528" s="164">
        <f>'เลย '!F82</f>
        <v>359915.22</v>
      </c>
      <c r="K528" s="170">
        <f>SUM('เลย '!AM82)</f>
        <v>390768.05</v>
      </c>
      <c r="L528" s="87">
        <f>'เลย '!AN82</f>
        <v>1117406.29</v>
      </c>
      <c r="M528" s="87">
        <f>'เลย '!AO82</f>
        <v>1054287.69</v>
      </c>
      <c r="N528" s="81"/>
      <c r="O528" s="81"/>
      <c r="P528" s="81"/>
      <c r="Q528" s="162">
        <f t="shared" si="59"/>
        <v>63118.600000000093</v>
      </c>
      <c r="R528" s="84">
        <f t="shared" si="60"/>
        <v>1556.2761699164346</v>
      </c>
    </row>
    <row r="529" spans="1:18">
      <c r="A529" s="82">
        <v>9</v>
      </c>
      <c r="B529" s="81" t="s">
        <v>352</v>
      </c>
      <c r="C529" s="81" t="s">
        <v>769</v>
      </c>
      <c r="D529" s="81" t="s">
        <v>418</v>
      </c>
      <c r="E529" s="81" t="s">
        <v>770</v>
      </c>
      <c r="F529" s="81" t="s">
        <v>483</v>
      </c>
      <c r="G529" s="81" t="s">
        <v>779</v>
      </c>
      <c r="H529" s="86">
        <v>699</v>
      </c>
      <c r="I529" s="82">
        <v>1</v>
      </c>
      <c r="J529" s="164">
        <f>'เลย '!F83</f>
        <v>498934.31</v>
      </c>
      <c r="K529" s="170">
        <f>SUM('เลย '!AM83)</f>
        <v>513047.71</v>
      </c>
      <c r="L529" s="87">
        <f>'เลย '!AN83</f>
        <v>1313719.3400000001</v>
      </c>
      <c r="M529" s="87">
        <f>'เลย '!AO83</f>
        <v>1125146.8399999999</v>
      </c>
      <c r="N529" s="81"/>
      <c r="O529" s="81"/>
      <c r="P529" s="81"/>
      <c r="Q529" s="162">
        <f t="shared" si="59"/>
        <v>188572.50000000023</v>
      </c>
      <c r="R529" s="84">
        <f t="shared" si="60"/>
        <v>1879.4268097281833</v>
      </c>
    </row>
    <row r="530" spans="1:18">
      <c r="A530" s="82">
        <v>10</v>
      </c>
      <c r="B530" s="81" t="s">
        <v>352</v>
      </c>
      <c r="C530" s="81" t="s">
        <v>769</v>
      </c>
      <c r="D530" s="81" t="s">
        <v>418</v>
      </c>
      <c r="E530" s="81" t="s">
        <v>770</v>
      </c>
      <c r="F530" s="81" t="s">
        <v>483</v>
      </c>
      <c r="G530" s="81" t="s">
        <v>780</v>
      </c>
      <c r="H530" s="86">
        <v>768</v>
      </c>
      <c r="I530" s="82">
        <v>1</v>
      </c>
      <c r="J530" s="164">
        <f>'เลย '!F84</f>
        <v>459304.96000000002</v>
      </c>
      <c r="K530" s="170">
        <f>SUM('เลย '!AM84)</f>
        <v>457196.71</v>
      </c>
      <c r="L530" s="87">
        <f>'เลย '!AN84</f>
        <v>1247584.6400000001</v>
      </c>
      <c r="M530" s="87">
        <f>'เลย '!AO84</f>
        <v>1199606.3799999999</v>
      </c>
      <c r="N530" s="81"/>
      <c r="O530" s="81"/>
      <c r="P530" s="81"/>
      <c r="Q530" s="162">
        <f t="shared" si="59"/>
        <v>47978.260000000242</v>
      </c>
      <c r="R530" s="84">
        <f t="shared" si="60"/>
        <v>1624.4591666666668</v>
      </c>
    </row>
    <row r="531" spans="1:18" s="22" customFormat="1">
      <c r="A531" s="150">
        <v>8</v>
      </c>
      <c r="B531" s="151" t="s">
        <v>352</v>
      </c>
      <c r="C531" s="151"/>
      <c r="D531" s="151"/>
      <c r="E531" s="151" t="s">
        <v>379</v>
      </c>
      <c r="F531" s="151"/>
      <c r="G531" s="151" t="s">
        <v>781</v>
      </c>
      <c r="H531" s="153">
        <f>SUM(H522:H530)</f>
        <v>18930</v>
      </c>
      <c r="I531" s="150"/>
      <c r="J531" s="153">
        <f>SUM(J522:J530)</f>
        <v>4114851.6299999994</v>
      </c>
      <c r="K531" s="171">
        <f>SUM(K522:K530)</f>
        <v>4236200.9799999995</v>
      </c>
      <c r="L531" s="153">
        <f t="shared" ref="L531:M531" si="62">SUM(L522:L530)</f>
        <v>14657819.940000001</v>
      </c>
      <c r="M531" s="153">
        <f t="shared" si="62"/>
        <v>13728115.309999999</v>
      </c>
      <c r="N531" s="151">
        <v>9</v>
      </c>
      <c r="O531" s="151">
        <v>9</v>
      </c>
      <c r="P531" s="151">
        <f>N531-O531</f>
        <v>0</v>
      </c>
      <c r="Q531" s="163">
        <f t="shared" si="59"/>
        <v>929704.63000000268</v>
      </c>
      <c r="R531" s="161">
        <f>L531/H531</f>
        <v>774.31695404120455</v>
      </c>
    </row>
    <row r="532" spans="1:18">
      <c r="A532" s="82">
        <v>1</v>
      </c>
      <c r="B532" s="81" t="s">
        <v>352</v>
      </c>
      <c r="C532" s="81" t="s">
        <v>782</v>
      </c>
      <c r="D532" s="81" t="s">
        <v>425</v>
      </c>
      <c r="E532" s="81" t="s">
        <v>783</v>
      </c>
      <c r="F532" s="81" t="s">
        <v>513</v>
      </c>
      <c r="G532" s="81" t="s">
        <v>784</v>
      </c>
      <c r="H532" s="86"/>
      <c r="I532" s="82"/>
      <c r="J532" s="164"/>
      <c r="K532" s="170"/>
      <c r="L532" s="87"/>
      <c r="M532" s="87"/>
      <c r="N532" s="81"/>
      <c r="O532" s="81"/>
      <c r="P532" s="81"/>
    </row>
    <row r="533" spans="1:18">
      <c r="A533" s="82">
        <v>2</v>
      </c>
      <c r="B533" s="81" t="s">
        <v>352</v>
      </c>
      <c r="C533" s="81" t="s">
        <v>782</v>
      </c>
      <c r="D533" s="81" t="s">
        <v>425</v>
      </c>
      <c r="E533" s="81" t="s">
        <v>783</v>
      </c>
      <c r="F533" s="81" t="s">
        <v>483</v>
      </c>
      <c r="G533" s="81" t="s">
        <v>785</v>
      </c>
      <c r="H533" s="86">
        <v>3815</v>
      </c>
      <c r="I533" s="82">
        <v>3</v>
      </c>
      <c r="J533" s="164">
        <f>'เลย '!F85</f>
        <v>382042.35</v>
      </c>
      <c r="K533" s="170">
        <f>SUM('เลย '!AM85)</f>
        <v>410785.11</v>
      </c>
      <c r="L533" s="87">
        <f>'เลย '!AN85</f>
        <v>1476581.5999999999</v>
      </c>
      <c r="M533" s="87">
        <f>'เลย '!AO85</f>
        <v>1381987.7</v>
      </c>
      <c r="N533" s="81"/>
      <c r="O533" s="81"/>
      <c r="P533" s="81"/>
      <c r="Q533" s="162">
        <f t="shared" si="59"/>
        <v>94593.899999999907</v>
      </c>
      <c r="R533" s="84">
        <f t="shared" si="60"/>
        <v>387.04629095674966</v>
      </c>
    </row>
    <row r="534" spans="1:18">
      <c r="A534" s="82">
        <v>3</v>
      </c>
      <c r="B534" s="81" t="s">
        <v>352</v>
      </c>
      <c r="C534" s="81" t="s">
        <v>782</v>
      </c>
      <c r="D534" s="81" t="s">
        <v>425</v>
      </c>
      <c r="E534" s="81" t="s">
        <v>783</v>
      </c>
      <c r="F534" s="81" t="s">
        <v>483</v>
      </c>
      <c r="G534" s="81" t="s">
        <v>786</v>
      </c>
      <c r="H534" s="86">
        <v>7508</v>
      </c>
      <c r="I534" s="82">
        <v>5</v>
      </c>
      <c r="J534" s="164">
        <f>'เลย '!F86</f>
        <v>810306.99</v>
      </c>
      <c r="K534" s="170">
        <f>SUM('เลย '!AM86)</f>
        <v>780056.98</v>
      </c>
      <c r="L534" s="87">
        <f>'เลย '!AN86</f>
        <v>3333476.38</v>
      </c>
      <c r="M534" s="87">
        <f>'เลย '!AO86</f>
        <v>3013787</v>
      </c>
      <c r="N534" s="81"/>
      <c r="O534" s="81"/>
      <c r="P534" s="81"/>
      <c r="Q534" s="162">
        <f t="shared" si="59"/>
        <v>319689.37999999989</v>
      </c>
      <c r="R534" s="84">
        <f t="shared" si="60"/>
        <v>443.98992807671817</v>
      </c>
    </row>
    <row r="535" spans="1:18">
      <c r="A535" s="82">
        <v>4</v>
      </c>
      <c r="B535" s="81" t="s">
        <v>352</v>
      </c>
      <c r="C535" s="81" t="s">
        <v>782</v>
      </c>
      <c r="D535" s="81" t="s">
        <v>425</v>
      </c>
      <c r="E535" s="81" t="s">
        <v>783</v>
      </c>
      <c r="F535" s="81" t="s">
        <v>483</v>
      </c>
      <c r="G535" s="81" t="s">
        <v>787</v>
      </c>
      <c r="H535" s="86">
        <v>7132</v>
      </c>
      <c r="I535" s="82">
        <v>5</v>
      </c>
      <c r="J535" s="164">
        <f>'เลย '!F87</f>
        <v>440392.82</v>
      </c>
      <c r="K535" s="170">
        <f>SUM('เลย '!AM87)</f>
        <v>429486.34</v>
      </c>
      <c r="L535" s="87">
        <f>'เลย '!AN87</f>
        <v>3593323.04</v>
      </c>
      <c r="M535" s="87">
        <f>'เลย '!AO87</f>
        <v>3536086.6599999997</v>
      </c>
      <c r="N535" s="81"/>
      <c r="O535" s="81"/>
      <c r="P535" s="81"/>
      <c r="Q535" s="162">
        <f t="shared" si="59"/>
        <v>57236.380000000354</v>
      </c>
      <c r="R535" s="84">
        <f t="shared" si="60"/>
        <v>503.83104879416715</v>
      </c>
    </row>
    <row r="536" spans="1:18">
      <c r="A536" s="82">
        <v>5</v>
      </c>
      <c r="B536" s="81" t="s">
        <v>352</v>
      </c>
      <c r="C536" s="81" t="s">
        <v>782</v>
      </c>
      <c r="D536" s="81" t="s">
        <v>425</v>
      </c>
      <c r="E536" s="81" t="s">
        <v>783</v>
      </c>
      <c r="F536" s="81" t="s">
        <v>483</v>
      </c>
      <c r="G536" s="81" t="s">
        <v>788</v>
      </c>
      <c r="H536" s="86">
        <v>4586</v>
      </c>
      <c r="I536" s="82">
        <v>4</v>
      </c>
      <c r="J536" s="164">
        <f>'เลย '!F88</f>
        <v>226684.45</v>
      </c>
      <c r="K536" s="170">
        <f>SUM('เลย '!AM88)</f>
        <v>265438.94000000006</v>
      </c>
      <c r="L536" s="87">
        <f>'เลย '!AN88</f>
        <v>1505989.44</v>
      </c>
      <c r="M536" s="87">
        <f>'เลย '!AO88</f>
        <v>1534032.02</v>
      </c>
      <c r="N536" s="81"/>
      <c r="O536" s="81"/>
      <c r="P536" s="81"/>
      <c r="Q536" s="162">
        <f t="shared" si="59"/>
        <v>-28042.580000000075</v>
      </c>
      <c r="R536" s="84">
        <f t="shared" si="60"/>
        <v>328.38845180985606</v>
      </c>
    </row>
    <row r="537" spans="1:18">
      <c r="A537" s="82">
        <v>6</v>
      </c>
      <c r="B537" s="81" t="s">
        <v>352</v>
      </c>
      <c r="C537" s="81" t="s">
        <v>782</v>
      </c>
      <c r="D537" s="81" t="s">
        <v>425</v>
      </c>
      <c r="E537" s="81" t="s">
        <v>783</v>
      </c>
      <c r="F537" s="81" t="s">
        <v>483</v>
      </c>
      <c r="G537" s="81" t="s">
        <v>789</v>
      </c>
      <c r="H537" s="86">
        <v>3953</v>
      </c>
      <c r="I537" s="82">
        <v>3</v>
      </c>
      <c r="J537" s="164">
        <f>'เลย '!F89</f>
        <v>264753.53999999998</v>
      </c>
      <c r="K537" s="170">
        <f>SUM('เลย '!AM89)</f>
        <v>517307.57000000007</v>
      </c>
      <c r="L537" s="87">
        <f>'เลย '!AN89</f>
        <v>1801128.5599999998</v>
      </c>
      <c r="M537" s="87">
        <f>'เลย '!AO89</f>
        <v>1888608.75</v>
      </c>
      <c r="N537" s="81"/>
      <c r="O537" s="81"/>
      <c r="P537" s="81"/>
      <c r="Q537" s="162">
        <f t="shared" si="59"/>
        <v>-87480.190000000177</v>
      </c>
      <c r="R537" s="84">
        <f t="shared" si="60"/>
        <v>455.63586137111048</v>
      </c>
    </row>
    <row r="538" spans="1:18">
      <c r="A538" s="82">
        <v>7</v>
      </c>
      <c r="B538" s="81" t="s">
        <v>352</v>
      </c>
      <c r="C538" s="81" t="s">
        <v>782</v>
      </c>
      <c r="D538" s="81" t="s">
        <v>425</v>
      </c>
      <c r="E538" s="81" t="s">
        <v>783</v>
      </c>
      <c r="F538" s="81" t="s">
        <v>483</v>
      </c>
      <c r="G538" s="81" t="s">
        <v>790</v>
      </c>
      <c r="H538" s="86">
        <v>1775</v>
      </c>
      <c r="I538" s="82">
        <v>2</v>
      </c>
      <c r="J538" s="164">
        <f>'เลย '!F90</f>
        <v>212414.91</v>
      </c>
      <c r="K538" s="170">
        <f>SUM('เลย '!AM90)</f>
        <v>201164.36</v>
      </c>
      <c r="L538" s="87">
        <f>'เลย '!AN90</f>
        <v>1001896.98</v>
      </c>
      <c r="M538" s="87">
        <f>'เลย '!AO90</f>
        <v>943359.15999999992</v>
      </c>
      <c r="N538" s="81"/>
      <c r="O538" s="81"/>
      <c r="P538" s="81"/>
      <c r="Q538" s="162">
        <f t="shared" si="59"/>
        <v>58537.820000000065</v>
      </c>
      <c r="R538" s="84">
        <f t="shared" si="60"/>
        <v>564.44900281690138</v>
      </c>
    </row>
    <row r="539" spans="1:18">
      <c r="A539" s="82">
        <v>8</v>
      </c>
      <c r="B539" s="81" t="s">
        <v>352</v>
      </c>
      <c r="C539" s="81" t="s">
        <v>782</v>
      </c>
      <c r="D539" s="81" t="s">
        <v>425</v>
      </c>
      <c r="E539" s="81" t="s">
        <v>783</v>
      </c>
      <c r="F539" s="81" t="s">
        <v>483</v>
      </c>
      <c r="G539" s="81" t="s">
        <v>791</v>
      </c>
      <c r="H539" s="86">
        <v>5971</v>
      </c>
      <c r="I539" s="82">
        <v>4</v>
      </c>
      <c r="J539" s="164">
        <f>'เลย '!F91</f>
        <v>363756.58</v>
      </c>
      <c r="K539" s="170">
        <f>SUM('เลย '!AM91)</f>
        <v>291166.36</v>
      </c>
      <c r="L539" s="87">
        <f>'เลย '!AN91</f>
        <v>2917381.13</v>
      </c>
      <c r="M539" s="87">
        <f>'เลย '!AO91</f>
        <v>2811523.54</v>
      </c>
      <c r="N539" s="81"/>
      <c r="O539" s="81"/>
      <c r="P539" s="81"/>
      <c r="Q539" s="162">
        <f t="shared" si="59"/>
        <v>105857.58999999985</v>
      </c>
      <c r="R539" s="84">
        <f t="shared" si="60"/>
        <v>488.59171495561878</v>
      </c>
    </row>
    <row r="540" spans="1:18">
      <c r="A540" s="82">
        <v>9</v>
      </c>
      <c r="B540" s="81" t="s">
        <v>352</v>
      </c>
      <c r="C540" s="81" t="s">
        <v>782</v>
      </c>
      <c r="D540" s="81" t="s">
        <v>425</v>
      </c>
      <c r="E540" s="81" t="s">
        <v>783</v>
      </c>
      <c r="F540" s="81" t="s">
        <v>483</v>
      </c>
      <c r="G540" s="81" t="s">
        <v>792</v>
      </c>
      <c r="H540" s="86">
        <v>1682</v>
      </c>
      <c r="I540" s="82">
        <v>2</v>
      </c>
      <c r="J540" s="164">
        <f>'เลย '!F92</f>
        <v>124736.77</v>
      </c>
      <c r="K540" s="170">
        <f>SUM('เลย '!AM92)</f>
        <v>113350.73999999999</v>
      </c>
      <c r="L540" s="87">
        <f>'เลย '!AN92</f>
        <v>1271189.1000000001</v>
      </c>
      <c r="M540" s="87">
        <f>'เลย '!AO92</f>
        <v>1404739.4300000002</v>
      </c>
      <c r="N540" s="81"/>
      <c r="O540" s="81"/>
      <c r="P540" s="81"/>
      <c r="Q540" s="162">
        <f t="shared" si="59"/>
        <v>-133550.33000000007</v>
      </c>
      <c r="R540" s="84">
        <f t="shared" si="60"/>
        <v>755.76046373365045</v>
      </c>
    </row>
    <row r="541" spans="1:18">
      <c r="A541" s="82">
        <v>10</v>
      </c>
      <c r="B541" s="81" t="s">
        <v>352</v>
      </c>
      <c r="C541" s="81" t="s">
        <v>782</v>
      </c>
      <c r="D541" s="81" t="s">
        <v>425</v>
      </c>
      <c r="E541" s="81" t="s">
        <v>783</v>
      </c>
      <c r="F541" s="81" t="s">
        <v>483</v>
      </c>
      <c r="G541" s="81" t="s">
        <v>793</v>
      </c>
      <c r="H541" s="86">
        <v>3610</v>
      </c>
      <c r="I541" s="82">
        <v>3</v>
      </c>
      <c r="J541" s="164">
        <f>'เลย '!F93</f>
        <v>167909.87</v>
      </c>
      <c r="K541" s="170">
        <f>SUM('เลย '!AM93)</f>
        <v>158213.54999999999</v>
      </c>
      <c r="L541" s="87">
        <f>'เลย '!AN93</f>
        <v>803233.32</v>
      </c>
      <c r="M541" s="87">
        <f>'เลย '!AO93</f>
        <v>1182730.8199999998</v>
      </c>
      <c r="N541" s="81"/>
      <c r="O541" s="81"/>
      <c r="P541" s="81"/>
      <c r="Q541" s="162">
        <f t="shared" si="59"/>
        <v>-379497.49999999988</v>
      </c>
      <c r="R541" s="84">
        <f t="shared" si="60"/>
        <v>222.50230470914127</v>
      </c>
    </row>
    <row r="542" spans="1:18">
      <c r="A542" s="82">
        <v>11</v>
      </c>
      <c r="B542" s="81" t="s">
        <v>352</v>
      </c>
      <c r="C542" s="81" t="s">
        <v>782</v>
      </c>
      <c r="D542" s="81" t="s">
        <v>425</v>
      </c>
      <c r="E542" s="81" t="s">
        <v>783</v>
      </c>
      <c r="F542" s="81" t="s">
        <v>483</v>
      </c>
      <c r="G542" s="81" t="s">
        <v>794</v>
      </c>
      <c r="H542" s="86">
        <v>3334</v>
      </c>
      <c r="I542" s="82">
        <v>3</v>
      </c>
      <c r="J542" s="164">
        <f>'เลย '!F94</f>
        <v>166406.59</v>
      </c>
      <c r="K542" s="170">
        <f>SUM('เลย '!AM94)</f>
        <v>303751.36</v>
      </c>
      <c r="L542" s="87">
        <f>'เลย '!AN94</f>
        <v>1484202.47</v>
      </c>
      <c r="M542" s="87">
        <f>'เลย '!AO94</f>
        <v>1500770.7</v>
      </c>
      <c r="N542" s="81"/>
      <c r="O542" s="81"/>
      <c r="P542" s="81"/>
      <c r="Q542" s="162">
        <f t="shared" si="59"/>
        <v>-16568.229999999981</v>
      </c>
      <c r="R542" s="84">
        <f t="shared" si="60"/>
        <v>445.17170665866826</v>
      </c>
    </row>
    <row r="543" spans="1:18">
      <c r="A543" s="82">
        <v>12</v>
      </c>
      <c r="B543" s="81" t="s">
        <v>352</v>
      </c>
      <c r="C543" s="81" t="s">
        <v>782</v>
      </c>
      <c r="D543" s="81" t="s">
        <v>425</v>
      </c>
      <c r="E543" s="81" t="s">
        <v>783</v>
      </c>
      <c r="F543" s="81" t="s">
        <v>483</v>
      </c>
      <c r="G543" s="81" t="s">
        <v>795</v>
      </c>
      <c r="H543" s="86">
        <v>3092</v>
      </c>
      <c r="I543" s="82">
        <v>3</v>
      </c>
      <c r="J543" s="164">
        <f>'เลย '!F95</f>
        <v>419397.78</v>
      </c>
      <c r="K543" s="170">
        <f>SUM('เลย '!AM95)</f>
        <v>383099.85000000003</v>
      </c>
      <c r="L543" s="87">
        <f>'เลย '!AN95</f>
        <v>1552703.65</v>
      </c>
      <c r="M543" s="87">
        <f>'เลย '!AO95</f>
        <v>1668504.62</v>
      </c>
      <c r="N543" s="81"/>
      <c r="O543" s="81"/>
      <c r="P543" s="81"/>
      <c r="Q543" s="162">
        <f t="shared" si="59"/>
        <v>-115800.9700000002</v>
      </c>
      <c r="R543" s="84">
        <f t="shared" si="60"/>
        <v>502.1680627425614</v>
      </c>
    </row>
    <row r="544" spans="1:18">
      <c r="A544" s="82">
        <v>13</v>
      </c>
      <c r="B544" s="81" t="s">
        <v>352</v>
      </c>
      <c r="C544" s="81" t="s">
        <v>782</v>
      </c>
      <c r="D544" s="81" t="s">
        <v>425</v>
      </c>
      <c r="E544" s="81" t="s">
        <v>783</v>
      </c>
      <c r="F544" s="81" t="s">
        <v>483</v>
      </c>
      <c r="G544" s="81" t="s">
        <v>796</v>
      </c>
      <c r="H544" s="86">
        <v>4180</v>
      </c>
      <c r="I544" s="82">
        <v>3</v>
      </c>
      <c r="J544" s="164">
        <f>'เลย '!F96</f>
        <v>528874.30000000005</v>
      </c>
      <c r="K544" s="170">
        <f>SUM('เลย '!AM96)</f>
        <v>410647.5500000001</v>
      </c>
      <c r="L544" s="87">
        <f>'เลย '!AN96</f>
        <v>827579.89</v>
      </c>
      <c r="M544" s="87">
        <f>'เลย '!AO96</f>
        <v>975072.44</v>
      </c>
      <c r="N544" s="81"/>
      <c r="O544" s="81"/>
      <c r="P544" s="81"/>
      <c r="Q544" s="162">
        <f t="shared" si="59"/>
        <v>-147492.54999999993</v>
      </c>
      <c r="R544" s="84">
        <f t="shared" si="60"/>
        <v>197.98561961722487</v>
      </c>
    </row>
    <row r="545" spans="1:18">
      <c r="A545" s="82">
        <v>14</v>
      </c>
      <c r="B545" s="81" t="s">
        <v>352</v>
      </c>
      <c r="C545" s="81" t="s">
        <v>782</v>
      </c>
      <c r="D545" s="81" t="s">
        <v>425</v>
      </c>
      <c r="E545" s="81" t="s">
        <v>783</v>
      </c>
      <c r="F545" s="81" t="s">
        <v>483</v>
      </c>
      <c r="G545" s="81" t="s">
        <v>797</v>
      </c>
      <c r="H545" s="86">
        <v>5871</v>
      </c>
      <c r="I545" s="82">
        <v>4</v>
      </c>
      <c r="J545" s="164">
        <f>'เลย '!F97</f>
        <v>277236.28999999998</v>
      </c>
      <c r="K545" s="170">
        <f>SUM('เลย '!AM97)</f>
        <v>304194.35000000003</v>
      </c>
      <c r="L545" s="87">
        <f>'เลย '!AN97</f>
        <v>1679834.76</v>
      </c>
      <c r="M545" s="87">
        <f>'เลย '!AO97</f>
        <v>1646369.08</v>
      </c>
      <c r="N545" s="81"/>
      <c r="O545" s="81"/>
      <c r="P545" s="81"/>
      <c r="Q545" s="162">
        <f t="shared" si="59"/>
        <v>33465.679999999935</v>
      </c>
      <c r="R545" s="84">
        <f t="shared" si="60"/>
        <v>286.12412876852324</v>
      </c>
    </row>
    <row r="546" spans="1:18">
      <c r="A546" s="82">
        <v>15</v>
      </c>
      <c r="B546" s="81" t="s">
        <v>352</v>
      </c>
      <c r="C546" s="81" t="s">
        <v>782</v>
      </c>
      <c r="D546" s="81" t="s">
        <v>425</v>
      </c>
      <c r="E546" s="81" t="s">
        <v>783</v>
      </c>
      <c r="F546" s="81" t="s">
        <v>483</v>
      </c>
      <c r="G546" s="81" t="s">
        <v>798</v>
      </c>
      <c r="H546" s="86">
        <v>3758</v>
      </c>
      <c r="I546" s="82">
        <v>3</v>
      </c>
      <c r="J546" s="164">
        <f>'เลย '!F98</f>
        <v>132300.66</v>
      </c>
      <c r="K546" s="170">
        <f>SUM('เลย '!AM98)</f>
        <v>161039.65000000002</v>
      </c>
      <c r="L546" s="87">
        <f>'เลย '!AN98</f>
        <v>2448400.7799999998</v>
      </c>
      <c r="M546" s="87">
        <f>'เลย '!AO98</f>
        <v>2224652.31</v>
      </c>
      <c r="N546" s="81"/>
      <c r="O546" s="81"/>
      <c r="P546" s="81"/>
      <c r="Q546" s="162">
        <f t="shared" si="59"/>
        <v>223748.46999999974</v>
      </c>
      <c r="R546" s="84">
        <f t="shared" si="60"/>
        <v>651.51697179350708</v>
      </c>
    </row>
    <row r="547" spans="1:18">
      <c r="A547" s="82">
        <v>16</v>
      </c>
      <c r="B547" s="81" t="s">
        <v>352</v>
      </c>
      <c r="C547" s="81" t="s">
        <v>782</v>
      </c>
      <c r="D547" s="81" t="s">
        <v>425</v>
      </c>
      <c r="E547" s="81" t="s">
        <v>783</v>
      </c>
      <c r="F547" s="81" t="s">
        <v>483</v>
      </c>
      <c r="G547" s="81" t="s">
        <v>799</v>
      </c>
      <c r="H547" s="86">
        <v>8167</v>
      </c>
      <c r="I547" s="82">
        <v>5</v>
      </c>
      <c r="J547" s="164">
        <f>'เลย '!F99</f>
        <v>626358.38</v>
      </c>
      <c r="K547" s="170">
        <f>SUM('เลย '!AM99)</f>
        <v>670932.2699999999</v>
      </c>
      <c r="L547" s="87">
        <f>'เลย '!AN99</f>
        <v>3902593.96</v>
      </c>
      <c r="M547" s="87">
        <f>'เลย '!AO99</f>
        <v>2967828.67</v>
      </c>
      <c r="N547" s="81"/>
      <c r="O547" s="81"/>
      <c r="P547" s="81"/>
      <c r="Q547" s="162">
        <f t="shared" si="59"/>
        <v>934765.29</v>
      </c>
      <c r="R547" s="84">
        <f t="shared" si="60"/>
        <v>477.84914411656666</v>
      </c>
    </row>
    <row r="548" spans="1:18">
      <c r="A548" s="82">
        <v>17</v>
      </c>
      <c r="B548" s="81" t="s">
        <v>352</v>
      </c>
      <c r="C548" s="81" t="s">
        <v>782</v>
      </c>
      <c r="D548" s="81" t="s">
        <v>425</v>
      </c>
      <c r="E548" s="81" t="s">
        <v>783</v>
      </c>
      <c r="F548" s="81" t="s">
        <v>483</v>
      </c>
      <c r="G548" s="81" t="s">
        <v>800</v>
      </c>
      <c r="H548" s="86">
        <v>3187</v>
      </c>
      <c r="I548" s="82">
        <v>3</v>
      </c>
      <c r="J548" s="164">
        <f>'เลย '!F100</f>
        <v>111234.49</v>
      </c>
      <c r="K548" s="170">
        <f>SUM('เลย '!AM100)</f>
        <v>131171.1</v>
      </c>
      <c r="L548" s="87">
        <f>'เลย '!AN100</f>
        <v>1511323.21</v>
      </c>
      <c r="M548" s="87">
        <f>'เลย '!AO100</f>
        <v>1272764.68</v>
      </c>
      <c r="N548" s="81"/>
      <c r="O548" s="81"/>
      <c r="P548" s="81"/>
      <c r="Q548" s="162">
        <f t="shared" si="59"/>
        <v>238558.53000000003</v>
      </c>
      <c r="R548" s="84">
        <f t="shared" si="60"/>
        <v>474.21500156887356</v>
      </c>
    </row>
    <row r="549" spans="1:18">
      <c r="A549" s="82">
        <v>18</v>
      </c>
      <c r="B549" s="81" t="s">
        <v>352</v>
      </c>
      <c r="C549" s="81" t="s">
        <v>782</v>
      </c>
      <c r="D549" s="81" t="s">
        <v>425</v>
      </c>
      <c r="E549" s="81" t="s">
        <v>783</v>
      </c>
      <c r="F549" s="81" t="s">
        <v>483</v>
      </c>
      <c r="G549" s="81" t="s">
        <v>801</v>
      </c>
      <c r="H549" s="86">
        <v>4472</v>
      </c>
      <c r="I549" s="82">
        <v>3</v>
      </c>
      <c r="J549" s="164">
        <f>'เลย '!F101</f>
        <v>235700.88</v>
      </c>
      <c r="K549" s="170">
        <f>SUM('เลย '!AM101)</f>
        <v>236251.84000000003</v>
      </c>
      <c r="L549" s="87">
        <f>'เลย '!AN101</f>
        <v>2469824.7400000002</v>
      </c>
      <c r="M549" s="87">
        <f>'เลย '!AO101</f>
        <v>2539607.04</v>
      </c>
      <c r="N549" s="81"/>
      <c r="O549" s="81"/>
      <c r="P549" s="81"/>
      <c r="Q549" s="162">
        <f t="shared" si="59"/>
        <v>-69782.299999999814</v>
      </c>
      <c r="R549" s="84">
        <f t="shared" si="60"/>
        <v>552.28639087656529</v>
      </c>
    </row>
    <row r="550" spans="1:18" s="22" customFormat="1">
      <c r="A550" s="150">
        <v>9</v>
      </c>
      <c r="B550" s="151" t="s">
        <v>352</v>
      </c>
      <c r="C550" s="151"/>
      <c r="D550" s="151"/>
      <c r="E550" s="151" t="s">
        <v>379</v>
      </c>
      <c r="F550" s="151"/>
      <c r="G550" s="151" t="s">
        <v>802</v>
      </c>
      <c r="H550" s="153">
        <f>SUM(H532:H549)</f>
        <v>76093</v>
      </c>
      <c r="I550" s="150"/>
      <c r="J550" s="153">
        <f>SUM(J532:J549)</f>
        <v>5490507.6500000004</v>
      </c>
      <c r="K550" s="171">
        <f>SUM(K532:K549)</f>
        <v>5768057.919999999</v>
      </c>
      <c r="L550" s="153">
        <f t="shared" ref="L550:M550" si="63">SUM(L532:L549)</f>
        <v>33580663.010000005</v>
      </c>
      <c r="M550" s="153">
        <f t="shared" si="63"/>
        <v>32492424.619999997</v>
      </c>
      <c r="N550" s="151">
        <v>17</v>
      </c>
      <c r="O550" s="151">
        <v>17</v>
      </c>
      <c r="P550" s="151">
        <f>N550-O550</f>
        <v>0</v>
      </c>
      <c r="Q550" s="163">
        <f t="shared" si="59"/>
        <v>1088238.390000008</v>
      </c>
      <c r="R550" s="161">
        <f>L550/H550</f>
        <v>441.31080401613821</v>
      </c>
    </row>
    <row r="551" spans="1:18">
      <c r="A551" s="82">
        <v>1</v>
      </c>
      <c r="B551" s="81" t="s">
        <v>352</v>
      </c>
      <c r="C551" s="81" t="s">
        <v>803</v>
      </c>
      <c r="D551" s="81" t="s">
        <v>430</v>
      </c>
      <c r="E551" s="81" t="s">
        <v>804</v>
      </c>
      <c r="F551" s="81" t="s">
        <v>513</v>
      </c>
      <c r="G551" s="81" t="s">
        <v>805</v>
      </c>
      <c r="H551" s="86"/>
      <c r="I551" s="82"/>
      <c r="J551" s="164"/>
      <c r="K551" s="170"/>
      <c r="L551" s="87"/>
      <c r="M551" s="87"/>
      <c r="N551" s="81"/>
      <c r="O551" s="81"/>
      <c r="P551" s="81"/>
    </row>
    <row r="552" spans="1:18">
      <c r="A552" s="82">
        <v>2</v>
      </c>
      <c r="B552" s="81" t="s">
        <v>352</v>
      </c>
      <c r="C552" s="81" t="s">
        <v>803</v>
      </c>
      <c r="D552" s="81" t="s">
        <v>430</v>
      </c>
      <c r="E552" s="81" t="s">
        <v>804</v>
      </c>
      <c r="F552" s="81" t="s">
        <v>483</v>
      </c>
      <c r="G552" s="81" t="s">
        <v>806</v>
      </c>
      <c r="H552" s="86">
        <v>2684</v>
      </c>
      <c r="I552" s="82">
        <v>2</v>
      </c>
      <c r="J552" s="164">
        <f>'เลย '!F102</f>
        <v>233496</v>
      </c>
      <c r="K552" s="170">
        <f>SUM('เลย '!AM102)</f>
        <v>206593.54</v>
      </c>
      <c r="L552" s="87">
        <f>'เลย '!AN102</f>
        <v>1607176.15</v>
      </c>
      <c r="M552" s="87">
        <f>'เลย '!AO102</f>
        <v>1716270.47</v>
      </c>
      <c r="N552" s="81"/>
      <c r="O552" s="81"/>
      <c r="P552" s="81"/>
      <c r="Q552" s="162">
        <f t="shared" si="59"/>
        <v>-109094.32000000007</v>
      </c>
      <c r="R552" s="84">
        <f t="shared" si="60"/>
        <v>598.79886363636365</v>
      </c>
    </row>
    <row r="553" spans="1:18">
      <c r="A553" s="82">
        <v>3</v>
      </c>
      <c r="B553" s="81" t="s">
        <v>352</v>
      </c>
      <c r="C553" s="81" t="s">
        <v>803</v>
      </c>
      <c r="D553" s="81" t="s">
        <v>430</v>
      </c>
      <c r="E553" s="81" t="s">
        <v>804</v>
      </c>
      <c r="F553" s="81" t="s">
        <v>483</v>
      </c>
      <c r="G553" s="81" t="s">
        <v>807</v>
      </c>
      <c r="H553" s="86">
        <v>5109</v>
      </c>
      <c r="I553" s="82">
        <v>4</v>
      </c>
      <c r="J553" s="164">
        <f>'เลย '!F103</f>
        <v>176057.01</v>
      </c>
      <c r="K553" s="170">
        <f>SUM('เลย '!AM103)</f>
        <v>274849.39</v>
      </c>
      <c r="L553" s="87">
        <f>'เลย '!AN103</f>
        <v>1316671.8899999999</v>
      </c>
      <c r="M553" s="87">
        <f>'เลย '!AO103</f>
        <v>1386230.22</v>
      </c>
      <c r="N553" s="81"/>
      <c r="O553" s="81"/>
      <c r="P553" s="81"/>
      <c r="Q553" s="162">
        <f t="shared" si="59"/>
        <v>-69558.330000000075</v>
      </c>
      <c r="R553" s="84">
        <f t="shared" si="60"/>
        <v>257.71616559013506</v>
      </c>
    </row>
    <row r="554" spans="1:18">
      <c r="A554" s="82">
        <v>4</v>
      </c>
      <c r="B554" s="81" t="s">
        <v>352</v>
      </c>
      <c r="C554" s="81" t="s">
        <v>803</v>
      </c>
      <c r="D554" s="81" t="s">
        <v>430</v>
      </c>
      <c r="E554" s="81" t="s">
        <v>804</v>
      </c>
      <c r="F554" s="81" t="s">
        <v>483</v>
      </c>
      <c r="G554" s="81" t="s">
        <v>808</v>
      </c>
      <c r="H554" s="86">
        <v>3045</v>
      </c>
      <c r="I554" s="82">
        <v>3</v>
      </c>
      <c r="J554" s="164">
        <f>'เลย '!F104</f>
        <v>299346.61</v>
      </c>
      <c r="K554" s="170">
        <f>SUM('เลย '!AM104)</f>
        <v>354844.19999999995</v>
      </c>
      <c r="L554" s="87">
        <f>'เลย '!AN104</f>
        <v>1991556.6400000001</v>
      </c>
      <c r="M554" s="87">
        <f>'เลย '!AO104</f>
        <v>2094670.1</v>
      </c>
      <c r="N554" s="81"/>
      <c r="O554" s="81"/>
      <c r="P554" s="81"/>
      <c r="Q554" s="162">
        <f t="shared" si="59"/>
        <v>-103113.45999999996</v>
      </c>
      <c r="R554" s="84">
        <f t="shared" si="60"/>
        <v>654.04158949096882</v>
      </c>
    </row>
    <row r="555" spans="1:18">
      <c r="A555" s="82">
        <v>5</v>
      </c>
      <c r="B555" s="81" t="s">
        <v>352</v>
      </c>
      <c r="C555" s="81" t="s">
        <v>803</v>
      </c>
      <c r="D555" s="81" t="s">
        <v>430</v>
      </c>
      <c r="E555" s="81" t="s">
        <v>804</v>
      </c>
      <c r="F555" s="81" t="s">
        <v>483</v>
      </c>
      <c r="G555" s="81" t="s">
        <v>809</v>
      </c>
      <c r="H555" s="86">
        <v>3246</v>
      </c>
      <c r="I555" s="82">
        <v>3</v>
      </c>
      <c r="J555" s="164">
        <f>'เลย '!F105</f>
        <v>181436.06</v>
      </c>
      <c r="K555" s="170">
        <f>SUM('เลย '!AM105)</f>
        <v>192372.06</v>
      </c>
      <c r="L555" s="87">
        <f>'เลย '!AN105</f>
        <v>1397853.67</v>
      </c>
      <c r="M555" s="87">
        <f>'เลย '!AO105</f>
        <v>1476599.2999999998</v>
      </c>
      <c r="N555" s="81"/>
      <c r="O555" s="81"/>
      <c r="P555" s="81"/>
      <c r="Q555" s="162">
        <f t="shared" si="59"/>
        <v>-78745.629999999888</v>
      </c>
      <c r="R555" s="84">
        <f t="shared" si="60"/>
        <v>430.63883857054833</v>
      </c>
    </row>
    <row r="556" spans="1:18">
      <c r="A556" s="82">
        <v>6</v>
      </c>
      <c r="B556" s="81" t="s">
        <v>352</v>
      </c>
      <c r="C556" s="81" t="s">
        <v>803</v>
      </c>
      <c r="D556" s="81" t="s">
        <v>430</v>
      </c>
      <c r="E556" s="81" t="s">
        <v>804</v>
      </c>
      <c r="F556" s="81" t="s">
        <v>483</v>
      </c>
      <c r="G556" s="81" t="s">
        <v>810</v>
      </c>
      <c r="H556" s="86">
        <v>4195</v>
      </c>
      <c r="I556" s="82">
        <v>3</v>
      </c>
      <c r="J556" s="164">
        <f>'เลย '!F106</f>
        <v>198012.33</v>
      </c>
      <c r="K556" s="170">
        <f>SUM('เลย '!AM106)</f>
        <v>226518.38999999998</v>
      </c>
      <c r="L556" s="87">
        <f>'เลย '!AN106</f>
        <v>1897761.31</v>
      </c>
      <c r="M556" s="87">
        <f>'เลย '!AO106</f>
        <v>1727396.24</v>
      </c>
      <c r="N556" s="81"/>
      <c r="O556" s="81"/>
      <c r="P556" s="81"/>
      <c r="Q556" s="162">
        <f t="shared" si="59"/>
        <v>170365.07000000007</v>
      </c>
      <c r="R556" s="84">
        <f t="shared" si="60"/>
        <v>452.38648629320619</v>
      </c>
    </row>
    <row r="557" spans="1:18" s="22" customFormat="1">
      <c r="A557" s="150">
        <v>10</v>
      </c>
      <c r="B557" s="151" t="s">
        <v>352</v>
      </c>
      <c r="C557" s="151"/>
      <c r="D557" s="151"/>
      <c r="E557" s="151" t="s">
        <v>379</v>
      </c>
      <c r="F557" s="151"/>
      <c r="G557" s="151" t="s">
        <v>811</v>
      </c>
      <c r="H557" s="153">
        <f>SUM(H551:H556)</f>
        <v>18279</v>
      </c>
      <c r="I557" s="150"/>
      <c r="J557" s="153">
        <f>SUM(J551:J556)</f>
        <v>1088348.01</v>
      </c>
      <c r="K557" s="171">
        <f>SUM(K551:K556)</f>
        <v>1255177.5799999998</v>
      </c>
      <c r="L557" s="153">
        <f t="shared" ref="L557:M557" si="64">SUM(L551:L556)</f>
        <v>8211019.6600000001</v>
      </c>
      <c r="M557" s="153">
        <f t="shared" si="64"/>
        <v>8401166.3300000001</v>
      </c>
      <c r="N557" s="151">
        <v>5</v>
      </c>
      <c r="O557" s="151">
        <v>5</v>
      </c>
      <c r="P557" s="151">
        <f>N557-O557</f>
        <v>0</v>
      </c>
      <c r="Q557" s="163">
        <f t="shared" si="59"/>
        <v>-190146.66999999993</v>
      </c>
      <c r="R557" s="161">
        <f>L557/H557</f>
        <v>449.20508014661635</v>
      </c>
    </row>
    <row r="558" spans="1:18">
      <c r="A558" s="82">
        <v>1</v>
      </c>
      <c r="B558" s="81" t="s">
        <v>352</v>
      </c>
      <c r="C558" s="81" t="s">
        <v>812</v>
      </c>
      <c r="D558" s="81" t="s">
        <v>435</v>
      </c>
      <c r="E558" s="81" t="s">
        <v>813</v>
      </c>
      <c r="F558" s="81" t="s">
        <v>513</v>
      </c>
      <c r="G558" s="81" t="s">
        <v>814</v>
      </c>
      <c r="H558" s="86"/>
      <c r="I558" s="82"/>
      <c r="J558" s="164"/>
      <c r="K558" s="170"/>
      <c r="L558" s="87"/>
      <c r="M558" s="87"/>
      <c r="N558" s="81"/>
      <c r="O558" s="81"/>
      <c r="P558" s="81"/>
    </row>
    <row r="559" spans="1:18">
      <c r="A559" s="82">
        <v>2</v>
      </c>
      <c r="B559" s="81" t="s">
        <v>352</v>
      </c>
      <c r="C559" s="81" t="s">
        <v>812</v>
      </c>
      <c r="D559" s="81" t="s">
        <v>435</v>
      </c>
      <c r="E559" s="81" t="s">
        <v>813</v>
      </c>
      <c r="F559" s="81" t="s">
        <v>483</v>
      </c>
      <c r="G559" s="81" t="s">
        <v>815</v>
      </c>
      <c r="H559" s="86">
        <v>4535</v>
      </c>
      <c r="I559" s="82">
        <v>4</v>
      </c>
      <c r="J559" s="164">
        <f>'เลย '!F107</f>
        <v>436433.44</v>
      </c>
      <c r="K559" s="170">
        <f>SUM('เลย '!AM107)</f>
        <v>468415.36</v>
      </c>
      <c r="L559" s="87">
        <f>'เลย '!AN107</f>
        <v>2899659.71</v>
      </c>
      <c r="M559" s="87">
        <f>'เลย '!AO107</f>
        <v>2613706.6800000002</v>
      </c>
      <c r="N559" s="81"/>
      <c r="O559" s="81"/>
      <c r="P559" s="81"/>
      <c r="Q559" s="162">
        <f t="shared" si="59"/>
        <v>285953.0299999998</v>
      </c>
      <c r="R559" s="84">
        <f t="shared" si="60"/>
        <v>639.39574641675858</v>
      </c>
    </row>
    <row r="560" spans="1:18">
      <c r="A560" s="82">
        <v>3</v>
      </c>
      <c r="B560" s="81" t="s">
        <v>352</v>
      </c>
      <c r="C560" s="81" t="s">
        <v>812</v>
      </c>
      <c r="D560" s="81" t="s">
        <v>435</v>
      </c>
      <c r="E560" s="81" t="s">
        <v>813</v>
      </c>
      <c r="F560" s="81" t="s">
        <v>483</v>
      </c>
      <c r="G560" s="81" t="s">
        <v>816</v>
      </c>
      <c r="H560" s="86">
        <v>1430</v>
      </c>
      <c r="I560" s="82">
        <v>1</v>
      </c>
      <c r="J560" s="164">
        <f>'เลย '!F108</f>
        <v>405701.11</v>
      </c>
      <c r="K560" s="170">
        <f>SUM('เลย '!AM108)</f>
        <v>391295.6</v>
      </c>
      <c r="L560" s="87">
        <f>'เลย '!AN108</f>
        <v>1553572.8900000001</v>
      </c>
      <c r="M560" s="87">
        <f>'เลย '!AO108</f>
        <v>1560347.56</v>
      </c>
      <c r="N560" s="81"/>
      <c r="O560" s="81"/>
      <c r="P560" s="81"/>
      <c r="Q560" s="162">
        <f t="shared" si="59"/>
        <v>-6774.6699999999255</v>
      </c>
      <c r="R560" s="84">
        <f t="shared" si="60"/>
        <v>1086.4146083916085</v>
      </c>
    </row>
    <row r="561" spans="1:18">
      <c r="A561" s="82">
        <v>4</v>
      </c>
      <c r="B561" s="81" t="s">
        <v>352</v>
      </c>
      <c r="C561" s="81" t="s">
        <v>812</v>
      </c>
      <c r="D561" s="81" t="s">
        <v>435</v>
      </c>
      <c r="E561" s="81" t="s">
        <v>813</v>
      </c>
      <c r="F561" s="81" t="s">
        <v>483</v>
      </c>
      <c r="G561" s="81" t="s">
        <v>817</v>
      </c>
      <c r="H561" s="86">
        <v>3990</v>
      </c>
      <c r="I561" s="82">
        <v>3</v>
      </c>
      <c r="J561" s="164">
        <f>'เลย '!F109</f>
        <v>518997.67</v>
      </c>
      <c r="K561" s="170">
        <f>SUM('เลย '!AM109)</f>
        <v>526382.05999999994</v>
      </c>
      <c r="L561" s="87">
        <f>'เลย '!AN109</f>
        <v>1715523.95</v>
      </c>
      <c r="M561" s="87">
        <f>'เลย '!AO109</f>
        <v>1561641.49</v>
      </c>
      <c r="N561" s="81"/>
      <c r="O561" s="81"/>
      <c r="P561" s="81"/>
      <c r="Q561" s="162">
        <f t="shared" si="59"/>
        <v>153882.45999999996</v>
      </c>
      <c r="R561" s="84">
        <f t="shared" si="60"/>
        <v>429.95587719298243</v>
      </c>
    </row>
    <row r="562" spans="1:18">
      <c r="A562" s="82">
        <v>5</v>
      </c>
      <c r="B562" s="81" t="s">
        <v>352</v>
      </c>
      <c r="C562" s="81" t="s">
        <v>812</v>
      </c>
      <c r="D562" s="81" t="s">
        <v>435</v>
      </c>
      <c r="E562" s="81" t="s">
        <v>813</v>
      </c>
      <c r="F562" s="81" t="s">
        <v>483</v>
      </c>
      <c r="G562" s="81" t="s">
        <v>818</v>
      </c>
      <c r="H562" s="86">
        <v>3647</v>
      </c>
      <c r="I562" s="82">
        <v>3</v>
      </c>
      <c r="J562" s="164">
        <f>'เลย '!F110</f>
        <v>647166.18999999994</v>
      </c>
      <c r="K562" s="170">
        <f>SUM('เลย '!AM110)</f>
        <v>574936.1</v>
      </c>
      <c r="L562" s="87">
        <f>'เลย '!AN110</f>
        <v>2212514.85</v>
      </c>
      <c r="M562" s="87">
        <f>'เลย '!AO110</f>
        <v>2025186.37</v>
      </c>
      <c r="N562" s="81"/>
      <c r="O562" s="81"/>
      <c r="P562" s="81"/>
      <c r="Q562" s="162">
        <f t="shared" si="59"/>
        <v>187328.47999999998</v>
      </c>
      <c r="R562" s="84">
        <f t="shared" si="60"/>
        <v>606.66708253358922</v>
      </c>
    </row>
    <row r="563" spans="1:18">
      <c r="A563" s="82">
        <v>6</v>
      </c>
      <c r="B563" s="81" t="s">
        <v>352</v>
      </c>
      <c r="C563" s="81" t="s">
        <v>812</v>
      </c>
      <c r="D563" s="81" t="s">
        <v>435</v>
      </c>
      <c r="E563" s="81" t="s">
        <v>813</v>
      </c>
      <c r="F563" s="81" t="s">
        <v>483</v>
      </c>
      <c r="G563" s="81" t="s">
        <v>819</v>
      </c>
      <c r="H563" s="86">
        <v>1733</v>
      </c>
      <c r="I563" s="82">
        <v>2</v>
      </c>
      <c r="J563" s="164">
        <f>'เลย '!F111</f>
        <v>239356.01</v>
      </c>
      <c r="K563" s="170">
        <f>SUM('เลย '!AM111)</f>
        <v>271404.36000000004</v>
      </c>
      <c r="L563" s="87">
        <f>'เลย '!AN111</f>
        <v>1260564.17</v>
      </c>
      <c r="M563" s="87">
        <f>'เลย '!AO111</f>
        <v>1182129.97</v>
      </c>
      <c r="N563" s="81"/>
      <c r="O563" s="81"/>
      <c r="P563" s="81"/>
      <c r="Q563" s="162">
        <f t="shared" si="59"/>
        <v>78434.199999999953</v>
      </c>
      <c r="R563" s="84">
        <f t="shared" si="60"/>
        <v>727.38844200807841</v>
      </c>
    </row>
    <row r="564" spans="1:18" s="22" customFormat="1">
      <c r="A564" s="150">
        <v>11</v>
      </c>
      <c r="B564" s="151" t="s">
        <v>352</v>
      </c>
      <c r="C564" s="151"/>
      <c r="D564" s="151"/>
      <c r="E564" s="151" t="s">
        <v>379</v>
      </c>
      <c r="F564" s="151"/>
      <c r="G564" s="151" t="s">
        <v>820</v>
      </c>
      <c r="H564" s="153">
        <f>SUM(H558:H563)</f>
        <v>15335</v>
      </c>
      <c r="I564" s="150"/>
      <c r="J564" s="153">
        <f>SUM(J558:J563)</f>
        <v>2247654.42</v>
      </c>
      <c r="K564" s="171">
        <f>SUM(K558:K563)</f>
        <v>2232433.48</v>
      </c>
      <c r="L564" s="153">
        <f t="shared" ref="L564:M564" si="65">SUM(L558:L563)</f>
        <v>9641835.5700000003</v>
      </c>
      <c r="M564" s="153">
        <f t="shared" si="65"/>
        <v>8943012.0700000003</v>
      </c>
      <c r="N564" s="151">
        <v>5</v>
      </c>
      <c r="O564" s="151">
        <v>5</v>
      </c>
      <c r="P564" s="151">
        <f>N564-O564</f>
        <v>0</v>
      </c>
      <c r="Q564" s="163">
        <f t="shared" si="59"/>
        <v>698823.5</v>
      </c>
      <c r="R564" s="161">
        <f>L564/H564</f>
        <v>628.74702119334859</v>
      </c>
    </row>
    <row r="565" spans="1:18">
      <c r="A565" s="82">
        <v>1</v>
      </c>
      <c r="B565" s="81" t="s">
        <v>352</v>
      </c>
      <c r="C565" s="81" t="s">
        <v>821</v>
      </c>
      <c r="D565" s="81" t="s">
        <v>439</v>
      </c>
      <c r="E565" s="81" t="s">
        <v>822</v>
      </c>
      <c r="F565" s="81" t="s">
        <v>513</v>
      </c>
      <c r="G565" s="81" t="s">
        <v>823</v>
      </c>
      <c r="H565" s="86"/>
      <c r="I565" s="82"/>
      <c r="J565" s="164"/>
      <c r="K565" s="170"/>
      <c r="L565" s="87"/>
      <c r="M565" s="87"/>
      <c r="N565" s="81"/>
      <c r="O565" s="81"/>
      <c r="P565" s="81"/>
    </row>
    <row r="566" spans="1:18">
      <c r="A566" s="82">
        <v>2</v>
      </c>
      <c r="B566" s="81" t="s">
        <v>352</v>
      </c>
      <c r="C566" s="81" t="s">
        <v>821</v>
      </c>
      <c r="D566" s="81" t="s">
        <v>439</v>
      </c>
      <c r="E566" s="81" t="s">
        <v>822</v>
      </c>
      <c r="F566" s="81" t="s">
        <v>483</v>
      </c>
      <c r="G566" s="81" t="s">
        <v>824</v>
      </c>
      <c r="H566" s="86">
        <v>5017</v>
      </c>
      <c r="I566" s="82">
        <v>4</v>
      </c>
      <c r="J566" s="164">
        <f>'เลย '!F112</f>
        <v>612627.61</v>
      </c>
      <c r="K566" s="170">
        <f>SUM('เลย '!AM112)</f>
        <v>681561.1100000001</v>
      </c>
      <c r="L566" s="87">
        <f>'เลย '!AN112</f>
        <v>5778768.0700000003</v>
      </c>
      <c r="M566" s="87">
        <f>'เลย '!AO112</f>
        <v>2587059.4800000004</v>
      </c>
      <c r="N566" s="81"/>
      <c r="O566" s="81"/>
      <c r="P566" s="81"/>
      <c r="Q566" s="162">
        <f t="shared" si="59"/>
        <v>3191708.59</v>
      </c>
      <c r="R566" s="84">
        <f t="shared" si="60"/>
        <v>1151.8373669523621</v>
      </c>
    </row>
    <row r="567" spans="1:18">
      <c r="A567" s="82">
        <v>3</v>
      </c>
      <c r="B567" s="81" t="s">
        <v>352</v>
      </c>
      <c r="C567" s="81" t="s">
        <v>821</v>
      </c>
      <c r="D567" s="81" t="s">
        <v>439</v>
      </c>
      <c r="E567" s="81" t="s">
        <v>822</v>
      </c>
      <c r="F567" s="81" t="s">
        <v>483</v>
      </c>
      <c r="G567" s="81" t="s">
        <v>825</v>
      </c>
      <c r="H567" s="86">
        <v>5358</v>
      </c>
      <c r="I567" s="82">
        <v>4</v>
      </c>
      <c r="J567" s="164">
        <f>'เลย '!F113</f>
        <v>635174.19999999995</v>
      </c>
      <c r="K567" s="170">
        <f>SUM('เลย '!AM113)</f>
        <v>666650.81999999995</v>
      </c>
      <c r="L567" s="87">
        <f>'เลย '!AN113</f>
        <v>2161710.94</v>
      </c>
      <c r="M567" s="87">
        <f>'เลย '!AO113</f>
        <v>2546340.9499999997</v>
      </c>
      <c r="N567" s="81"/>
      <c r="O567" s="81"/>
      <c r="P567" s="81"/>
      <c r="Q567" s="162">
        <f t="shared" si="59"/>
        <v>-384630.00999999978</v>
      </c>
      <c r="R567" s="84">
        <f t="shared" si="60"/>
        <v>403.45482269503543</v>
      </c>
    </row>
    <row r="568" spans="1:18">
      <c r="A568" s="82">
        <v>4</v>
      </c>
      <c r="B568" s="81" t="s">
        <v>352</v>
      </c>
      <c r="C568" s="81" t="s">
        <v>821</v>
      </c>
      <c r="D568" s="81" t="s">
        <v>439</v>
      </c>
      <c r="E568" s="81" t="s">
        <v>822</v>
      </c>
      <c r="F568" s="81" t="s">
        <v>483</v>
      </c>
      <c r="G568" s="81" t="s">
        <v>826</v>
      </c>
      <c r="H568" s="86">
        <v>2628</v>
      </c>
      <c r="I568" s="82">
        <v>2</v>
      </c>
      <c r="J568" s="164">
        <f>'เลย '!F114</f>
        <v>531707.87</v>
      </c>
      <c r="K568" s="170">
        <f>SUM('เลย '!AM114)</f>
        <v>577183.21000000008</v>
      </c>
      <c r="L568" s="87">
        <f>'เลย '!AN114</f>
        <v>1560373.53</v>
      </c>
      <c r="M568" s="87">
        <f>'เลย '!AO114</f>
        <v>1464225.66</v>
      </c>
      <c r="N568" s="81"/>
      <c r="O568" s="81"/>
      <c r="P568" s="81"/>
      <c r="Q568" s="162">
        <f t="shared" si="59"/>
        <v>96147.870000000112</v>
      </c>
      <c r="R568" s="84">
        <f t="shared" si="60"/>
        <v>593.74944063926944</v>
      </c>
    </row>
    <row r="569" spans="1:18">
      <c r="A569" s="82">
        <v>5</v>
      </c>
      <c r="B569" s="81" t="s">
        <v>352</v>
      </c>
      <c r="C569" s="81" t="s">
        <v>821</v>
      </c>
      <c r="D569" s="81" t="s">
        <v>439</v>
      </c>
      <c r="E569" s="81" t="s">
        <v>822</v>
      </c>
      <c r="F569" s="81" t="s">
        <v>483</v>
      </c>
      <c r="G569" s="81" t="s">
        <v>827</v>
      </c>
      <c r="H569" s="86">
        <v>4567</v>
      </c>
      <c r="I569" s="82">
        <v>4</v>
      </c>
      <c r="J569" s="164">
        <f>'เลย '!F115</f>
        <v>150193.88</v>
      </c>
      <c r="K569" s="170">
        <f>SUM('เลย '!AM115)</f>
        <v>285782.02</v>
      </c>
      <c r="L569" s="87">
        <f>'เลย '!AN115</f>
        <v>2592672.81</v>
      </c>
      <c r="M569" s="87">
        <f>'เลย '!AO115</f>
        <v>2820776.4899999998</v>
      </c>
      <c r="N569" s="81"/>
      <c r="O569" s="81"/>
      <c r="P569" s="81"/>
      <c r="Q569" s="162">
        <f t="shared" si="59"/>
        <v>-228103.6799999997</v>
      </c>
      <c r="R569" s="84">
        <f t="shared" si="60"/>
        <v>567.69713378585504</v>
      </c>
    </row>
    <row r="570" spans="1:18">
      <c r="A570" s="82">
        <v>6</v>
      </c>
      <c r="B570" s="81" t="s">
        <v>352</v>
      </c>
      <c r="C570" s="81" t="s">
        <v>821</v>
      </c>
      <c r="D570" s="81" t="s">
        <v>439</v>
      </c>
      <c r="E570" s="81" t="s">
        <v>822</v>
      </c>
      <c r="F570" s="81" t="s">
        <v>483</v>
      </c>
      <c r="G570" s="81" t="s">
        <v>828</v>
      </c>
      <c r="H570" s="86">
        <v>1328</v>
      </c>
      <c r="I570" s="82">
        <v>1</v>
      </c>
      <c r="J570" s="164">
        <f>'เลย '!F116</f>
        <v>258657.74</v>
      </c>
      <c r="K570" s="170">
        <f>SUM('เลย '!AM116)</f>
        <v>307894.09999999998</v>
      </c>
      <c r="L570" s="87">
        <f>'เลย '!AN116</f>
        <v>7979428.3600000003</v>
      </c>
      <c r="M570" s="87">
        <f>'เลย '!AO116</f>
        <v>7974593.0800000001</v>
      </c>
      <c r="N570" s="81"/>
      <c r="O570" s="81"/>
      <c r="P570" s="81"/>
      <c r="Q570" s="162">
        <f t="shared" si="59"/>
        <v>4835.2800000002608</v>
      </c>
      <c r="R570" s="84">
        <f t="shared" si="60"/>
        <v>6008.6056927710843</v>
      </c>
    </row>
    <row r="571" spans="1:18">
      <c r="A571" s="82">
        <v>7</v>
      </c>
      <c r="B571" s="81" t="s">
        <v>352</v>
      </c>
      <c r="C571" s="81" t="s">
        <v>821</v>
      </c>
      <c r="D571" s="81" t="s">
        <v>439</v>
      </c>
      <c r="E571" s="81" t="s">
        <v>822</v>
      </c>
      <c r="F571" s="81" t="s">
        <v>483</v>
      </c>
      <c r="G571" s="81" t="s">
        <v>829</v>
      </c>
      <c r="H571" s="86">
        <v>4776</v>
      </c>
      <c r="I571" s="82">
        <v>4</v>
      </c>
      <c r="J571" s="164">
        <f>'เลย '!F117</f>
        <v>805264.2</v>
      </c>
      <c r="K571" s="170">
        <f>SUM('เลย '!AM117)</f>
        <v>957062.22</v>
      </c>
      <c r="L571" s="87">
        <f>'เลย '!AN117</f>
        <v>3213340.54</v>
      </c>
      <c r="M571" s="87">
        <f>'เลย '!AO117</f>
        <v>2932038.8400000003</v>
      </c>
      <c r="N571" s="81"/>
      <c r="O571" s="81"/>
      <c r="P571" s="81"/>
      <c r="Q571" s="162">
        <f t="shared" si="59"/>
        <v>281301.69999999972</v>
      </c>
      <c r="R571" s="84">
        <f t="shared" si="60"/>
        <v>672.8099958123953</v>
      </c>
    </row>
    <row r="572" spans="1:18" s="22" customFormat="1">
      <c r="A572" s="150">
        <v>12</v>
      </c>
      <c r="B572" s="151" t="s">
        <v>352</v>
      </c>
      <c r="C572" s="151"/>
      <c r="D572" s="151"/>
      <c r="E572" s="151" t="s">
        <v>379</v>
      </c>
      <c r="F572" s="151"/>
      <c r="G572" s="151" t="s">
        <v>830</v>
      </c>
      <c r="H572" s="153">
        <f>SUM(H565:H571)</f>
        <v>23674</v>
      </c>
      <c r="I572" s="150"/>
      <c r="J572" s="153">
        <f>SUM(J565:J571)</f>
        <v>2993625.5</v>
      </c>
      <c r="K572" s="171">
        <f>SUM(K565:K571)</f>
        <v>3476133.4800000004</v>
      </c>
      <c r="L572" s="153">
        <f t="shared" ref="L572:M572" si="66">SUM(L565:L571)</f>
        <v>23286294.25</v>
      </c>
      <c r="M572" s="153">
        <f t="shared" si="66"/>
        <v>20325034.5</v>
      </c>
      <c r="N572" s="151">
        <v>6</v>
      </c>
      <c r="O572" s="151">
        <v>6</v>
      </c>
      <c r="P572" s="151">
        <f>N572-O572</f>
        <v>0</v>
      </c>
      <c r="Q572" s="163">
        <f t="shared" si="59"/>
        <v>2961259.75</v>
      </c>
      <c r="R572" s="161">
        <f>L572/H572</f>
        <v>983.62314142096818</v>
      </c>
    </row>
    <row r="573" spans="1:18">
      <c r="A573" s="82">
        <v>1</v>
      </c>
      <c r="B573" s="81" t="s">
        <v>352</v>
      </c>
      <c r="C573" s="81" t="s">
        <v>831</v>
      </c>
      <c r="D573" s="81" t="s">
        <v>446</v>
      </c>
      <c r="E573" s="81" t="s">
        <v>832</v>
      </c>
      <c r="F573" s="81" t="s">
        <v>513</v>
      </c>
      <c r="G573" s="81" t="s">
        <v>833</v>
      </c>
      <c r="H573" s="86"/>
      <c r="I573" s="82"/>
      <c r="J573" s="164"/>
      <c r="K573" s="170"/>
      <c r="L573" s="87"/>
      <c r="M573" s="87"/>
      <c r="N573" s="81"/>
      <c r="O573" s="81"/>
      <c r="P573" s="81"/>
    </row>
    <row r="574" spans="1:18">
      <c r="A574" s="82">
        <v>2</v>
      </c>
      <c r="B574" s="81" t="s">
        <v>352</v>
      </c>
      <c r="C574" s="81" t="s">
        <v>831</v>
      </c>
      <c r="D574" s="81" t="s">
        <v>446</v>
      </c>
      <c r="E574" s="81" t="s">
        <v>832</v>
      </c>
      <c r="F574" s="81" t="s">
        <v>483</v>
      </c>
      <c r="G574" s="81" t="s">
        <v>834</v>
      </c>
      <c r="H574" s="86">
        <v>3623</v>
      </c>
      <c r="I574" s="82">
        <v>3</v>
      </c>
      <c r="J574" s="164">
        <f>'เลย '!F118</f>
        <v>636152.24</v>
      </c>
      <c r="K574" s="170">
        <f>SUM('เลย '!AM118)</f>
        <v>627039.48</v>
      </c>
      <c r="L574" s="87">
        <f>'เลย '!AN118</f>
        <v>2112155.36</v>
      </c>
      <c r="M574" s="87">
        <f>'เลย '!AO118</f>
        <v>1862263.8499999999</v>
      </c>
      <c r="N574" s="81"/>
      <c r="O574" s="81"/>
      <c r="P574" s="81"/>
      <c r="Q574" s="162">
        <f t="shared" si="59"/>
        <v>249891.51</v>
      </c>
      <c r="R574" s="84">
        <f t="shared" si="60"/>
        <v>582.98519459011868</v>
      </c>
    </row>
    <row r="575" spans="1:18">
      <c r="A575" s="82">
        <v>3</v>
      </c>
      <c r="B575" s="81" t="s">
        <v>352</v>
      </c>
      <c r="C575" s="81" t="s">
        <v>831</v>
      </c>
      <c r="D575" s="81" t="s">
        <v>446</v>
      </c>
      <c r="E575" s="81" t="s">
        <v>832</v>
      </c>
      <c r="F575" s="81" t="s">
        <v>483</v>
      </c>
      <c r="G575" s="81" t="s">
        <v>835</v>
      </c>
      <c r="H575" s="86">
        <v>3433</v>
      </c>
      <c r="I575" s="82">
        <v>3</v>
      </c>
      <c r="J575" s="164">
        <f>'เลย '!F119</f>
        <v>780582.45</v>
      </c>
      <c r="K575" s="170">
        <f>SUM('เลย '!AM119)</f>
        <v>727325.94</v>
      </c>
      <c r="L575" s="87">
        <f>'เลย '!AN119</f>
        <v>1819884.06</v>
      </c>
      <c r="M575" s="87">
        <f>'เลย '!AO119</f>
        <v>1497700.3499999999</v>
      </c>
      <c r="N575" s="81"/>
      <c r="O575" s="81"/>
      <c r="P575" s="81"/>
      <c r="Q575" s="162">
        <f t="shared" si="59"/>
        <v>322183.7100000002</v>
      </c>
      <c r="R575" s="84">
        <f t="shared" si="60"/>
        <v>530.11478590154388</v>
      </c>
    </row>
    <row r="576" spans="1:18">
      <c r="A576" s="82">
        <v>4</v>
      </c>
      <c r="B576" s="81" t="s">
        <v>352</v>
      </c>
      <c r="C576" s="81" t="s">
        <v>831</v>
      </c>
      <c r="D576" s="81" t="s">
        <v>446</v>
      </c>
      <c r="E576" s="81" t="s">
        <v>832</v>
      </c>
      <c r="F576" s="81" t="s">
        <v>483</v>
      </c>
      <c r="G576" s="81" t="s">
        <v>836</v>
      </c>
      <c r="H576" s="86">
        <v>3692</v>
      </c>
      <c r="I576" s="82">
        <v>3</v>
      </c>
      <c r="J576" s="164">
        <f>'เลย '!F120</f>
        <v>667218.68000000005</v>
      </c>
      <c r="K576" s="170">
        <f>SUM('เลย '!AM120)</f>
        <v>595808.84000000008</v>
      </c>
      <c r="L576" s="87">
        <f>'เลย '!AN120</f>
        <v>1727535.7799999998</v>
      </c>
      <c r="M576" s="87">
        <f>'เลย '!AO120</f>
        <v>1726250.8900000001</v>
      </c>
      <c r="N576" s="81"/>
      <c r="O576" s="81"/>
      <c r="P576" s="81"/>
      <c r="Q576" s="162">
        <f t="shared" si="59"/>
        <v>1284.8899999996647</v>
      </c>
      <c r="R576" s="84">
        <f t="shared" si="60"/>
        <v>467.91326652221011</v>
      </c>
    </row>
    <row r="577" spans="1:18">
      <c r="A577" s="82">
        <v>5</v>
      </c>
      <c r="B577" s="81" t="s">
        <v>352</v>
      </c>
      <c r="C577" s="81" t="s">
        <v>831</v>
      </c>
      <c r="D577" s="81" t="s">
        <v>446</v>
      </c>
      <c r="E577" s="81" t="s">
        <v>832</v>
      </c>
      <c r="F577" s="81" t="s">
        <v>483</v>
      </c>
      <c r="G577" s="81" t="s">
        <v>837</v>
      </c>
      <c r="H577" s="86">
        <v>4263</v>
      </c>
      <c r="I577" s="82">
        <v>3</v>
      </c>
      <c r="J577" s="164">
        <f>'เลย '!F121</f>
        <v>204305.27</v>
      </c>
      <c r="K577" s="170">
        <f>SUM('เลย '!AM121)</f>
        <v>252373.13999999998</v>
      </c>
      <c r="L577" s="87">
        <f>'เลย '!AN121</f>
        <v>1849105.21</v>
      </c>
      <c r="M577" s="87">
        <f>'เลย '!AO121</f>
        <v>1981882.14</v>
      </c>
      <c r="N577" s="81"/>
      <c r="O577" s="81"/>
      <c r="P577" s="81"/>
      <c r="Q577" s="162">
        <f t="shared" si="59"/>
        <v>-132776.92999999993</v>
      </c>
      <c r="R577" s="84">
        <f t="shared" si="60"/>
        <v>433.75679333802486</v>
      </c>
    </row>
    <row r="578" spans="1:18">
      <c r="A578" s="82">
        <v>6</v>
      </c>
      <c r="B578" s="81" t="s">
        <v>352</v>
      </c>
      <c r="C578" s="81" t="s">
        <v>831</v>
      </c>
      <c r="D578" s="81" t="s">
        <v>446</v>
      </c>
      <c r="E578" s="81" t="s">
        <v>832</v>
      </c>
      <c r="F578" s="81" t="s">
        <v>483</v>
      </c>
      <c r="G578" s="81" t="s">
        <v>838</v>
      </c>
      <c r="H578" s="86">
        <v>1404</v>
      </c>
      <c r="I578" s="82">
        <v>1</v>
      </c>
      <c r="J578" s="164">
        <f>'เลย '!F122</f>
        <v>388361.18</v>
      </c>
      <c r="K578" s="170">
        <f>SUM('เลย '!AM122)</f>
        <v>396172.97</v>
      </c>
      <c r="L578" s="87">
        <f>'เลย '!AN122</f>
        <v>1483950.87</v>
      </c>
      <c r="M578" s="87">
        <f>'เลย '!AO122</f>
        <v>1146427.92</v>
      </c>
      <c r="N578" s="81"/>
      <c r="O578" s="81"/>
      <c r="P578" s="81"/>
      <c r="Q578" s="162">
        <f t="shared" si="59"/>
        <v>337522.95000000019</v>
      </c>
      <c r="R578" s="84">
        <f t="shared" si="60"/>
        <v>1056.9450641025642</v>
      </c>
    </row>
    <row r="579" spans="1:18">
      <c r="A579" s="82">
        <v>7</v>
      </c>
      <c r="B579" s="81" t="s">
        <v>352</v>
      </c>
      <c r="C579" s="81" t="s">
        <v>831</v>
      </c>
      <c r="D579" s="81" t="s">
        <v>446</v>
      </c>
      <c r="E579" s="81" t="s">
        <v>832</v>
      </c>
      <c r="F579" s="81" t="s">
        <v>483</v>
      </c>
      <c r="G579" s="81" t="s">
        <v>839</v>
      </c>
      <c r="H579" s="86">
        <v>2290</v>
      </c>
      <c r="I579" s="82">
        <v>2</v>
      </c>
      <c r="J579" s="164">
        <f>'เลย '!F123</f>
        <v>456878.58</v>
      </c>
      <c r="K579" s="170">
        <f>SUM('เลย '!AM123)</f>
        <v>309211.31</v>
      </c>
      <c r="L579" s="87">
        <f>'เลย '!AN123</f>
        <v>1641324.98</v>
      </c>
      <c r="M579" s="87">
        <f>'เลย '!AO123</f>
        <v>1743931.39</v>
      </c>
      <c r="N579" s="81"/>
      <c r="O579" s="81"/>
      <c r="P579" s="81"/>
      <c r="Q579" s="162">
        <f t="shared" si="59"/>
        <v>-102606.40999999992</v>
      </c>
      <c r="R579" s="84">
        <f t="shared" si="60"/>
        <v>716.73579912663752</v>
      </c>
    </row>
    <row r="580" spans="1:18">
      <c r="A580" s="82">
        <v>8</v>
      </c>
      <c r="B580" s="81" t="s">
        <v>352</v>
      </c>
      <c r="C580" s="81" t="s">
        <v>831</v>
      </c>
      <c r="D580" s="81" t="s">
        <v>446</v>
      </c>
      <c r="E580" s="81" t="s">
        <v>832</v>
      </c>
      <c r="F580" s="81" t="s">
        <v>483</v>
      </c>
      <c r="G580" s="81" t="s">
        <v>840</v>
      </c>
      <c r="H580" s="86">
        <v>3061</v>
      </c>
      <c r="I580" s="82">
        <v>3</v>
      </c>
      <c r="J580" s="164">
        <f>'เลย '!F124</f>
        <v>396307.08</v>
      </c>
      <c r="K580" s="170">
        <f>SUM('เลย '!AM124)</f>
        <v>397059.39</v>
      </c>
      <c r="L580" s="87">
        <f>'เลย '!AN124</f>
        <v>1864200.59</v>
      </c>
      <c r="M580" s="87">
        <f>'เลย '!AO124</f>
        <v>1836190.1600000001</v>
      </c>
      <c r="N580" s="81"/>
      <c r="O580" s="81"/>
      <c r="P580" s="81"/>
      <c r="Q580" s="162">
        <f t="shared" si="59"/>
        <v>28010.429999999935</v>
      </c>
      <c r="R580" s="84">
        <f t="shared" si="60"/>
        <v>609.01685396929111</v>
      </c>
    </row>
    <row r="581" spans="1:18">
      <c r="A581" s="82">
        <v>9</v>
      </c>
      <c r="B581" s="81" t="s">
        <v>352</v>
      </c>
      <c r="C581" s="81" t="s">
        <v>831</v>
      </c>
      <c r="D581" s="81" t="s">
        <v>446</v>
      </c>
      <c r="E581" s="81" t="s">
        <v>832</v>
      </c>
      <c r="F581" s="81" t="s">
        <v>483</v>
      </c>
      <c r="G581" s="81" t="s">
        <v>841</v>
      </c>
      <c r="H581" s="86">
        <v>2521</v>
      </c>
      <c r="I581" s="82">
        <v>2</v>
      </c>
      <c r="J581" s="164">
        <f>'เลย '!F125</f>
        <v>373742.47</v>
      </c>
      <c r="K581" s="170">
        <f>SUM('เลย '!AM125)</f>
        <v>379906.43</v>
      </c>
      <c r="L581" s="87">
        <f>'เลย '!AN125</f>
        <v>1793662.0299999998</v>
      </c>
      <c r="M581" s="87">
        <f>'เลย '!AO125</f>
        <v>1724628.74</v>
      </c>
      <c r="N581" s="81"/>
      <c r="O581" s="81"/>
      <c r="P581" s="81"/>
      <c r="Q581" s="162">
        <f t="shared" si="59"/>
        <v>69033.289999999804</v>
      </c>
      <c r="R581" s="84">
        <f t="shared" si="60"/>
        <v>711.48831019436727</v>
      </c>
    </row>
    <row r="582" spans="1:18" s="22" customFormat="1">
      <c r="A582" s="150">
        <v>13</v>
      </c>
      <c r="B582" s="151" t="s">
        <v>352</v>
      </c>
      <c r="C582" s="151"/>
      <c r="D582" s="151"/>
      <c r="E582" s="151" t="s">
        <v>379</v>
      </c>
      <c r="F582" s="151"/>
      <c r="G582" s="151" t="s">
        <v>842</v>
      </c>
      <c r="H582" s="153">
        <f>SUM(H573:H581)</f>
        <v>24287</v>
      </c>
      <c r="I582" s="150"/>
      <c r="J582" s="153">
        <f>SUM(J573:J581)</f>
        <v>3903547.95</v>
      </c>
      <c r="K582" s="171">
        <f>SUM(K573:K581)</f>
        <v>3684897.5000000005</v>
      </c>
      <c r="L582" s="153">
        <f t="shared" ref="L582:M582" si="67">SUM(L573:L581)</f>
        <v>14291818.879999999</v>
      </c>
      <c r="M582" s="153">
        <f t="shared" si="67"/>
        <v>13519275.439999999</v>
      </c>
      <c r="N582" s="151">
        <v>8</v>
      </c>
      <c r="O582" s="151">
        <v>8</v>
      </c>
      <c r="P582" s="151">
        <f>N582-O582</f>
        <v>0</v>
      </c>
      <c r="Q582" s="163">
        <f t="shared" si="59"/>
        <v>772543.43999999948</v>
      </c>
      <c r="R582" s="161">
        <f>L582/H582</f>
        <v>588.45550623790496</v>
      </c>
    </row>
    <row r="583" spans="1:18">
      <c r="A583" s="82">
        <v>1</v>
      </c>
      <c r="B583" s="81" t="s">
        <v>352</v>
      </c>
      <c r="C583" s="81" t="s">
        <v>843</v>
      </c>
      <c r="D583" s="81" t="s">
        <v>449</v>
      </c>
      <c r="E583" s="81" t="s">
        <v>844</v>
      </c>
      <c r="F583" s="81" t="s">
        <v>513</v>
      </c>
      <c r="G583" s="81" t="s">
        <v>845</v>
      </c>
      <c r="H583" s="86"/>
      <c r="I583" s="82"/>
      <c r="J583" s="164"/>
      <c r="K583" s="170"/>
      <c r="L583" s="87"/>
      <c r="M583" s="87"/>
      <c r="N583" s="81"/>
      <c r="O583" s="81"/>
      <c r="P583" s="81"/>
    </row>
    <row r="584" spans="1:18">
      <c r="A584" s="82">
        <v>2</v>
      </c>
      <c r="B584" s="81" t="s">
        <v>352</v>
      </c>
      <c r="C584" s="81" t="s">
        <v>843</v>
      </c>
      <c r="D584" s="81" t="s">
        <v>449</v>
      </c>
      <c r="E584" s="81" t="s">
        <v>844</v>
      </c>
      <c r="F584" s="81" t="s">
        <v>483</v>
      </c>
      <c r="G584" s="81" t="s">
        <v>846</v>
      </c>
      <c r="H584" s="86">
        <v>5126</v>
      </c>
      <c r="I584" s="82">
        <v>4</v>
      </c>
      <c r="J584" s="164">
        <f>'เลย '!F126</f>
        <v>793458.32</v>
      </c>
      <c r="K584" s="170">
        <f>SUM('เลย '!AM126)</f>
        <v>754445.91</v>
      </c>
      <c r="L584" s="87">
        <f>'เลย '!AN126</f>
        <v>2670974.5700000003</v>
      </c>
      <c r="M584" s="87">
        <f>'เลย '!AO126</f>
        <v>2631062.88</v>
      </c>
      <c r="N584" s="81"/>
      <c r="O584" s="81"/>
      <c r="P584" s="81"/>
      <c r="Q584" s="162">
        <f t="shared" ref="Q584:Q646" si="68">L584-M584</f>
        <v>39911.69000000041</v>
      </c>
      <c r="R584" s="84">
        <f t="shared" ref="R584:R646" si="69">L584/H584</f>
        <v>521.06409871244637</v>
      </c>
    </row>
    <row r="585" spans="1:18">
      <c r="A585" s="82">
        <v>3</v>
      </c>
      <c r="B585" s="81" t="s">
        <v>352</v>
      </c>
      <c r="C585" s="81" t="s">
        <v>843</v>
      </c>
      <c r="D585" s="81" t="s">
        <v>449</v>
      </c>
      <c r="E585" s="81" t="s">
        <v>844</v>
      </c>
      <c r="F585" s="81" t="s">
        <v>483</v>
      </c>
      <c r="G585" s="81" t="s">
        <v>847</v>
      </c>
      <c r="H585" s="86">
        <v>2740</v>
      </c>
      <c r="I585" s="82">
        <v>2</v>
      </c>
      <c r="J585" s="164">
        <f>'เลย '!F127</f>
        <v>308680.90000000002</v>
      </c>
      <c r="K585" s="170">
        <f>SUM('เลย '!AM127)</f>
        <v>238895.72000000003</v>
      </c>
      <c r="L585" s="87">
        <f>'เลย '!AN127</f>
        <v>1582435.48</v>
      </c>
      <c r="M585" s="87">
        <f>'เลย '!AO127</f>
        <v>1793008.93</v>
      </c>
      <c r="N585" s="81"/>
      <c r="O585" s="81"/>
      <c r="P585" s="81"/>
      <c r="Q585" s="162">
        <f t="shared" si="68"/>
        <v>-210573.44999999995</v>
      </c>
      <c r="R585" s="84">
        <f t="shared" si="69"/>
        <v>577.53119708029192</v>
      </c>
    </row>
    <row r="586" spans="1:18">
      <c r="A586" s="82">
        <v>4</v>
      </c>
      <c r="B586" s="81" t="s">
        <v>352</v>
      </c>
      <c r="C586" s="81" t="s">
        <v>843</v>
      </c>
      <c r="D586" s="81" t="s">
        <v>449</v>
      </c>
      <c r="E586" s="81" t="s">
        <v>844</v>
      </c>
      <c r="F586" s="81" t="s">
        <v>483</v>
      </c>
      <c r="G586" s="81" t="s">
        <v>848</v>
      </c>
      <c r="H586" s="86">
        <v>5577</v>
      </c>
      <c r="I586" s="82">
        <v>4</v>
      </c>
      <c r="J586" s="164">
        <f>'เลย '!F128</f>
        <v>375380.66</v>
      </c>
      <c r="K586" s="170">
        <f>SUM('เลย '!AM128)</f>
        <v>155541.36999999997</v>
      </c>
      <c r="L586" s="87">
        <f>'เลย '!AN128</f>
        <v>2442351.7199999997</v>
      </c>
      <c r="M586" s="87">
        <f>'เลย '!AO128</f>
        <v>3089062.33</v>
      </c>
      <c r="N586" s="81"/>
      <c r="O586" s="81"/>
      <c r="P586" s="81"/>
      <c r="Q586" s="162">
        <f t="shared" si="68"/>
        <v>-646710.61000000034</v>
      </c>
      <c r="R586" s="84">
        <f t="shared" si="69"/>
        <v>437.93288864981167</v>
      </c>
    </row>
    <row r="587" spans="1:18">
      <c r="A587" s="82">
        <v>5</v>
      </c>
      <c r="B587" s="81" t="s">
        <v>352</v>
      </c>
      <c r="C587" s="81" t="s">
        <v>843</v>
      </c>
      <c r="D587" s="81" t="s">
        <v>449</v>
      </c>
      <c r="E587" s="81" t="s">
        <v>844</v>
      </c>
      <c r="F587" s="81" t="s">
        <v>483</v>
      </c>
      <c r="G587" s="81" t="s">
        <v>849</v>
      </c>
      <c r="H587" s="86">
        <v>2799</v>
      </c>
      <c r="I587" s="82">
        <v>2</v>
      </c>
      <c r="J587" s="164">
        <f>'เลย '!F129</f>
        <v>476040.42</v>
      </c>
      <c r="K587" s="170">
        <f>SUM('เลย '!AM129)</f>
        <v>401121.31999999995</v>
      </c>
      <c r="L587" s="87">
        <f>'เลย '!AN129</f>
        <v>1610732.38</v>
      </c>
      <c r="M587" s="87">
        <f>'เลย '!AO129</f>
        <v>1541799.37</v>
      </c>
      <c r="N587" s="81"/>
      <c r="O587" s="81"/>
      <c r="P587" s="81"/>
      <c r="Q587" s="162">
        <f t="shared" si="68"/>
        <v>68933.009999999776</v>
      </c>
      <c r="R587" s="84">
        <f t="shared" si="69"/>
        <v>575.46708824580207</v>
      </c>
    </row>
    <row r="588" spans="1:18">
      <c r="A588" s="82">
        <v>6</v>
      </c>
      <c r="B588" s="81" t="s">
        <v>352</v>
      </c>
      <c r="C588" s="81" t="s">
        <v>843</v>
      </c>
      <c r="D588" s="81" t="s">
        <v>449</v>
      </c>
      <c r="E588" s="81" t="s">
        <v>844</v>
      </c>
      <c r="F588" s="81" t="s">
        <v>483</v>
      </c>
      <c r="G588" s="81" t="s">
        <v>850</v>
      </c>
      <c r="H588" s="86">
        <v>2595</v>
      </c>
      <c r="I588" s="82">
        <v>2</v>
      </c>
      <c r="J588" s="164">
        <f>'เลย '!F130</f>
        <v>381520.36</v>
      </c>
      <c r="K588" s="170">
        <f>SUM('เลย '!AM130)</f>
        <v>401998.16</v>
      </c>
      <c r="L588" s="87">
        <f>'เลย '!AN130</f>
        <v>1421121.58</v>
      </c>
      <c r="M588" s="87">
        <f>'เลย '!AO130</f>
        <v>1253103.5099999998</v>
      </c>
      <c r="N588" s="81"/>
      <c r="O588" s="81"/>
      <c r="P588" s="81"/>
      <c r="Q588" s="162">
        <f t="shared" si="68"/>
        <v>168018.0700000003</v>
      </c>
      <c r="R588" s="84">
        <f t="shared" si="69"/>
        <v>547.63837379576114</v>
      </c>
    </row>
    <row r="589" spans="1:18" s="22" customFormat="1">
      <c r="A589" s="150">
        <v>14</v>
      </c>
      <c r="B589" s="151" t="s">
        <v>352</v>
      </c>
      <c r="C589" s="151"/>
      <c r="D589" s="151"/>
      <c r="E589" s="151" t="s">
        <v>379</v>
      </c>
      <c r="F589" s="151"/>
      <c r="G589" s="151" t="s">
        <v>851</v>
      </c>
      <c r="H589" s="153">
        <f>SUM(H583:H588)</f>
        <v>18837</v>
      </c>
      <c r="I589" s="150"/>
      <c r="J589" s="153">
        <f>SUM(J583:J588)</f>
        <v>2335080.6599999997</v>
      </c>
      <c r="K589" s="171">
        <f>SUM(K583:K588)</f>
        <v>1952002.4799999997</v>
      </c>
      <c r="L589" s="153">
        <f t="shared" ref="L589:M589" si="70">SUM(L583:L588)</f>
        <v>9727615.7300000004</v>
      </c>
      <c r="M589" s="153">
        <f t="shared" si="70"/>
        <v>10308037.02</v>
      </c>
      <c r="N589" s="151">
        <v>5</v>
      </c>
      <c r="O589" s="151">
        <v>5</v>
      </c>
      <c r="P589" s="151">
        <f>N589-O589</f>
        <v>0</v>
      </c>
      <c r="Q589" s="163">
        <f t="shared" si="68"/>
        <v>-580421.28999999911</v>
      </c>
      <c r="R589" s="161">
        <f t="shared" si="69"/>
        <v>516.41002972872536</v>
      </c>
    </row>
    <row r="590" spans="1:18" s="22" customFormat="1" ht="19.5" thickBot="1">
      <c r="A590" s="30"/>
      <c r="B590" s="88" t="s">
        <v>352</v>
      </c>
      <c r="C590" s="88" t="s">
        <v>352</v>
      </c>
      <c r="D590" s="88" t="s">
        <v>352</v>
      </c>
      <c r="E590" s="88" t="s">
        <v>352</v>
      </c>
      <c r="F590" s="88"/>
      <c r="G590" s="88" t="s">
        <v>852</v>
      </c>
      <c r="H590" s="250">
        <f>H455+H462+H478+H490+H505+H512+H520+H531+H550+H557+H564+H572+H582+H589</f>
        <v>409442</v>
      </c>
      <c r="I590" s="30"/>
      <c r="J590" s="165">
        <f>J455+J462+J478+J490+J505+J512+J520+J531+J550+J557+J564+J572+J582+J589</f>
        <v>54123502.469999999</v>
      </c>
      <c r="K590" s="172">
        <f>K455+K462+K478+K490+K505+K512+K520+K531+K550+K557+K564+K572+K582+K589</f>
        <v>61971114.329999991</v>
      </c>
      <c r="L590" s="165">
        <f t="shared" ref="L590:M590" si="71">L455+L462+L478+L490+L505+L512+L520+L531+L550+L557+L564+L572+L582+L589</f>
        <v>249950574.88</v>
      </c>
      <c r="M590" s="165">
        <f t="shared" si="71"/>
        <v>244504586.85000002</v>
      </c>
      <c r="N590" s="88">
        <f>N455+N462+N478+N490+N505+N512+N520+N531+N550+N557+N564+N572+N582+N589</f>
        <v>127</v>
      </c>
      <c r="O590" s="88">
        <f>O455+O462+O478+O490+O505+O512+O520+O531+O550+O557+O564+O572+O582+O589</f>
        <v>127</v>
      </c>
      <c r="P590" s="88">
        <f>N590-O590</f>
        <v>0</v>
      </c>
      <c r="Q590" s="163">
        <f t="shared" si="68"/>
        <v>5445988.0299999714</v>
      </c>
      <c r="R590" s="161">
        <f t="shared" si="69"/>
        <v>610.46637833930083</v>
      </c>
    </row>
    <row r="591" spans="1:18" ht="20.25" thickTop="1" thickBot="1">
      <c r="A591" s="197"/>
      <c r="B591" s="198"/>
      <c r="C591" s="198"/>
      <c r="D591" s="198"/>
      <c r="E591" s="321" t="s">
        <v>853</v>
      </c>
      <c r="F591" s="322"/>
      <c r="G591" s="323"/>
      <c r="H591" s="199"/>
      <c r="I591" s="197"/>
      <c r="J591" s="191">
        <f>J590/O590</f>
        <v>426169.31078740157</v>
      </c>
      <c r="K591" s="192">
        <f>K590/O590</f>
        <v>487961.53015748021</v>
      </c>
      <c r="L591" s="191">
        <f>L590/O590</f>
        <v>1968114.7628346456</v>
      </c>
      <c r="M591" s="191">
        <f>M590/O590</f>
        <v>1925232.9673228348</v>
      </c>
      <c r="N591" s="200"/>
      <c r="O591" s="200"/>
      <c r="P591" s="200"/>
      <c r="Q591" s="162">
        <f t="shared" si="68"/>
        <v>42881.795511810808</v>
      </c>
    </row>
    <row r="592" spans="1:18" ht="19.5" thickTop="1">
      <c r="A592" s="89">
        <v>1</v>
      </c>
      <c r="B592" s="90" t="s">
        <v>354</v>
      </c>
      <c r="C592" s="90" t="s">
        <v>854</v>
      </c>
      <c r="D592" s="90" t="s">
        <v>855</v>
      </c>
      <c r="E592" s="90" t="s">
        <v>856</v>
      </c>
      <c r="F592" s="90" t="s">
        <v>480</v>
      </c>
      <c r="G592" s="90" t="s">
        <v>857</v>
      </c>
      <c r="H592" s="91"/>
      <c r="I592" s="89"/>
      <c r="J592" s="166"/>
      <c r="K592" s="173"/>
      <c r="L592" s="92"/>
      <c r="M592" s="92"/>
      <c r="N592" s="90"/>
      <c r="O592" s="90"/>
      <c r="P592" s="90"/>
    </row>
    <row r="593" spans="1:18">
      <c r="A593" s="82">
        <v>2</v>
      </c>
      <c r="B593" s="81" t="s">
        <v>354</v>
      </c>
      <c r="C593" s="81" t="s">
        <v>854</v>
      </c>
      <c r="D593" s="81" t="s">
        <v>855</v>
      </c>
      <c r="E593" s="81" t="s">
        <v>856</v>
      </c>
      <c r="F593" s="81" t="s">
        <v>483</v>
      </c>
      <c r="G593" s="81" t="s">
        <v>858</v>
      </c>
      <c r="H593" s="86">
        <v>4067</v>
      </c>
      <c r="I593" s="82">
        <v>3</v>
      </c>
      <c r="J593" s="164">
        <f>หนองคาย!F12</f>
        <v>570992.09</v>
      </c>
      <c r="K593" s="170">
        <f>หนองคาย!AH12</f>
        <v>616295.04999999993</v>
      </c>
      <c r="L593" s="87">
        <f>หนองคาย!AI12</f>
        <v>3097208.75</v>
      </c>
      <c r="M593" s="87">
        <f>หนองคาย!AJ12</f>
        <v>3288874.4099999997</v>
      </c>
      <c r="N593" s="81"/>
      <c r="O593" s="81"/>
      <c r="P593" s="81"/>
      <c r="Q593" s="162">
        <f t="shared" si="68"/>
        <v>-191665.65999999968</v>
      </c>
      <c r="R593" s="84">
        <f t="shared" si="69"/>
        <v>761.54628718957463</v>
      </c>
    </row>
    <row r="594" spans="1:18">
      <c r="A594" s="82">
        <v>3</v>
      </c>
      <c r="B594" s="81" t="s">
        <v>354</v>
      </c>
      <c r="C594" s="81" t="s">
        <v>854</v>
      </c>
      <c r="D594" s="81" t="s">
        <v>855</v>
      </c>
      <c r="E594" s="81" t="s">
        <v>856</v>
      </c>
      <c r="F594" s="81" t="s">
        <v>483</v>
      </c>
      <c r="G594" s="81" t="s">
        <v>859</v>
      </c>
      <c r="H594" s="86">
        <v>4180</v>
      </c>
      <c r="I594" s="82">
        <v>3</v>
      </c>
      <c r="J594" s="164">
        <f>หนองคาย!F13</f>
        <v>741208.4</v>
      </c>
      <c r="K594" s="170">
        <f>หนองคาย!AH13</f>
        <v>913879.16</v>
      </c>
      <c r="L594" s="87">
        <f>หนองคาย!AI13</f>
        <v>2877502.92</v>
      </c>
      <c r="M594" s="87">
        <f>หนองคาย!AJ13</f>
        <v>2543694.27</v>
      </c>
      <c r="N594" s="81"/>
      <c r="O594" s="81"/>
      <c r="P594" s="81"/>
      <c r="Q594" s="162">
        <f t="shared" si="68"/>
        <v>333808.64999999991</v>
      </c>
      <c r="R594" s="84">
        <f t="shared" si="69"/>
        <v>688.39782775119613</v>
      </c>
    </row>
    <row r="595" spans="1:18">
      <c r="A595" s="82">
        <v>4</v>
      </c>
      <c r="B595" s="81" t="s">
        <v>354</v>
      </c>
      <c r="C595" s="81" t="s">
        <v>854</v>
      </c>
      <c r="D595" s="81" t="s">
        <v>855</v>
      </c>
      <c r="E595" s="81" t="s">
        <v>856</v>
      </c>
      <c r="F595" s="81" t="s">
        <v>483</v>
      </c>
      <c r="G595" s="81" t="s">
        <v>860</v>
      </c>
      <c r="H595" s="86">
        <v>2901</v>
      </c>
      <c r="I595" s="82">
        <v>2</v>
      </c>
      <c r="J595" s="164">
        <f>หนองคาย!F14</f>
        <v>508147.89</v>
      </c>
      <c r="K595" s="170">
        <f>หนองคาย!AH14</f>
        <v>860600.83000000007</v>
      </c>
      <c r="L595" s="87">
        <f>หนองคาย!AI14</f>
        <v>2401506.56</v>
      </c>
      <c r="M595" s="87">
        <f>หนองคาย!AJ14</f>
        <v>2153104.69</v>
      </c>
      <c r="N595" s="81"/>
      <c r="O595" s="81"/>
      <c r="P595" s="81"/>
      <c r="Q595" s="162">
        <f t="shared" si="68"/>
        <v>248401.87000000011</v>
      </c>
      <c r="R595" s="84">
        <f t="shared" si="69"/>
        <v>827.82025508445361</v>
      </c>
    </row>
    <row r="596" spans="1:18">
      <c r="A596" s="82">
        <v>5</v>
      </c>
      <c r="B596" s="81" t="s">
        <v>354</v>
      </c>
      <c r="C596" s="81" t="s">
        <v>854</v>
      </c>
      <c r="D596" s="81" t="s">
        <v>855</v>
      </c>
      <c r="E596" s="81" t="s">
        <v>856</v>
      </c>
      <c r="F596" s="81" t="s">
        <v>483</v>
      </c>
      <c r="G596" s="81" t="s">
        <v>861</v>
      </c>
      <c r="H596" s="86">
        <v>4211</v>
      </c>
      <c r="I596" s="82">
        <v>3</v>
      </c>
      <c r="J596" s="164">
        <f>หนองคาย!F15</f>
        <v>769630.25</v>
      </c>
      <c r="K596" s="170">
        <f>หนองคาย!AH15</f>
        <v>766770.66999999993</v>
      </c>
      <c r="L596" s="87">
        <f>หนองคาย!AI15</f>
        <v>2871477.31</v>
      </c>
      <c r="M596" s="87">
        <f>หนองคาย!AJ15</f>
        <v>3056042.96</v>
      </c>
      <c r="N596" s="81"/>
      <c r="O596" s="81"/>
      <c r="P596" s="81"/>
      <c r="Q596" s="162">
        <f t="shared" si="68"/>
        <v>-184565.64999999991</v>
      </c>
      <c r="R596" s="84">
        <f t="shared" si="69"/>
        <v>681.8991474709095</v>
      </c>
    </row>
    <row r="597" spans="1:18">
      <c r="A597" s="82">
        <v>6</v>
      </c>
      <c r="B597" s="81" t="s">
        <v>354</v>
      </c>
      <c r="C597" s="81" t="s">
        <v>854</v>
      </c>
      <c r="D597" s="81" t="s">
        <v>855</v>
      </c>
      <c r="E597" s="81" t="s">
        <v>856</v>
      </c>
      <c r="F597" s="81" t="s">
        <v>483</v>
      </c>
      <c r="G597" s="81" t="s">
        <v>862</v>
      </c>
      <c r="H597" s="86">
        <v>7101</v>
      </c>
      <c r="I597" s="82">
        <v>5</v>
      </c>
      <c r="J597" s="164">
        <f>หนองคาย!F16</f>
        <v>699223.73</v>
      </c>
      <c r="K597" s="170">
        <f>หนองคาย!AH16</f>
        <v>822827.85</v>
      </c>
      <c r="L597" s="87">
        <f>หนองคาย!AI16</f>
        <v>3717030.25</v>
      </c>
      <c r="M597" s="87">
        <f>หนองคาย!AJ16</f>
        <v>4002764.89</v>
      </c>
      <c r="N597" s="81"/>
      <c r="O597" s="81"/>
      <c r="P597" s="81"/>
      <c r="Q597" s="162">
        <f t="shared" si="68"/>
        <v>-285734.64000000013</v>
      </c>
      <c r="R597" s="84">
        <f t="shared" si="69"/>
        <v>523.45166173778341</v>
      </c>
    </row>
    <row r="598" spans="1:18">
      <c r="A598" s="82">
        <v>7</v>
      </c>
      <c r="B598" s="81" t="s">
        <v>354</v>
      </c>
      <c r="C598" s="81" t="s">
        <v>854</v>
      </c>
      <c r="D598" s="81" t="s">
        <v>855</v>
      </c>
      <c r="E598" s="81" t="s">
        <v>856</v>
      </c>
      <c r="F598" s="81" t="s">
        <v>483</v>
      </c>
      <c r="G598" s="81" t="s">
        <v>863</v>
      </c>
      <c r="H598" s="86">
        <v>6117</v>
      </c>
      <c r="I598" s="82">
        <v>5</v>
      </c>
      <c r="J598" s="164">
        <f>หนองคาย!F17</f>
        <v>1237281.1100000001</v>
      </c>
      <c r="K598" s="170">
        <f>หนองคาย!AH17</f>
        <v>1248675.0200000003</v>
      </c>
      <c r="L598" s="87">
        <f>หนองคาย!AI17</f>
        <v>2953745.16</v>
      </c>
      <c r="M598" s="87">
        <f>หนองคาย!AJ17</f>
        <v>2939421.01</v>
      </c>
      <c r="N598" s="81"/>
      <c r="O598" s="81"/>
      <c r="P598" s="81"/>
      <c r="Q598" s="162">
        <f t="shared" si="68"/>
        <v>14324.150000000373</v>
      </c>
      <c r="R598" s="84">
        <f t="shared" si="69"/>
        <v>482.87480137322217</v>
      </c>
    </row>
    <row r="599" spans="1:18">
      <c r="A599" s="82">
        <v>8</v>
      </c>
      <c r="B599" s="81" t="s">
        <v>354</v>
      </c>
      <c r="C599" s="81" t="s">
        <v>854</v>
      </c>
      <c r="D599" s="81" t="s">
        <v>855</v>
      </c>
      <c r="E599" s="81" t="s">
        <v>856</v>
      </c>
      <c r="F599" s="81" t="s">
        <v>483</v>
      </c>
      <c r="G599" s="81" t="s">
        <v>864</v>
      </c>
      <c r="H599" s="86">
        <v>2179</v>
      </c>
      <c r="I599" s="82">
        <v>2</v>
      </c>
      <c r="J599" s="164">
        <f>หนองคาย!F18</f>
        <v>469119.46</v>
      </c>
      <c r="K599" s="170">
        <f>หนองคาย!AH18</f>
        <v>505272.30000000005</v>
      </c>
      <c r="L599" s="87">
        <f>หนองคาย!AI18</f>
        <v>2510611</v>
      </c>
      <c r="M599" s="87">
        <f>หนองคาย!AJ18</f>
        <v>2637171.37</v>
      </c>
      <c r="N599" s="81"/>
      <c r="O599" s="81"/>
      <c r="P599" s="81"/>
      <c r="Q599" s="162">
        <f t="shared" si="68"/>
        <v>-126560.37000000011</v>
      </c>
      <c r="R599" s="84">
        <f t="shared" si="69"/>
        <v>1152.1849472234969</v>
      </c>
    </row>
    <row r="600" spans="1:18">
      <c r="A600" s="82">
        <v>9</v>
      </c>
      <c r="B600" s="81" t="s">
        <v>354</v>
      </c>
      <c r="C600" s="81" t="s">
        <v>854</v>
      </c>
      <c r="D600" s="81" t="s">
        <v>855</v>
      </c>
      <c r="E600" s="81" t="s">
        <v>856</v>
      </c>
      <c r="F600" s="81" t="s">
        <v>483</v>
      </c>
      <c r="G600" s="81" t="s">
        <v>865</v>
      </c>
      <c r="H600" s="86">
        <v>825</v>
      </c>
      <c r="I600" s="82">
        <v>1</v>
      </c>
      <c r="J600" s="164">
        <f>หนองคาย!F19</f>
        <v>237716.67</v>
      </c>
      <c r="K600" s="170">
        <f>หนองคาย!AH19</f>
        <v>283782.16000000003</v>
      </c>
      <c r="L600" s="87">
        <f>หนองคาย!AI19</f>
        <v>2014405.21</v>
      </c>
      <c r="M600" s="87">
        <f>หนองคาย!AJ19</f>
        <v>1529392.95</v>
      </c>
      <c r="N600" s="81"/>
      <c r="O600" s="81"/>
      <c r="P600" s="81"/>
      <c r="Q600" s="162">
        <f t="shared" si="68"/>
        <v>485012.26</v>
      </c>
      <c r="R600" s="84">
        <f t="shared" si="69"/>
        <v>2441.7032848484846</v>
      </c>
    </row>
    <row r="601" spans="1:18">
      <c r="A601" s="82">
        <v>10</v>
      </c>
      <c r="B601" s="81" t="s">
        <v>354</v>
      </c>
      <c r="C601" s="81" t="s">
        <v>854</v>
      </c>
      <c r="D601" s="81" t="s">
        <v>855</v>
      </c>
      <c r="E601" s="81" t="s">
        <v>856</v>
      </c>
      <c r="F601" s="81" t="s">
        <v>483</v>
      </c>
      <c r="G601" s="81" t="s">
        <v>866</v>
      </c>
      <c r="H601" s="86">
        <v>5318</v>
      </c>
      <c r="I601" s="82">
        <v>4</v>
      </c>
      <c r="J601" s="164">
        <f>หนองคาย!F20</f>
        <v>376048.99</v>
      </c>
      <c r="K601" s="170">
        <f>หนองคาย!AH20</f>
        <v>463900.99</v>
      </c>
      <c r="L601" s="87">
        <f>หนองคาย!AI20</f>
        <v>2282486.8499999996</v>
      </c>
      <c r="M601" s="87">
        <f>หนองคาย!AJ20</f>
        <v>2645865.1799999997</v>
      </c>
      <c r="N601" s="81"/>
      <c r="O601" s="81"/>
      <c r="P601" s="81"/>
      <c r="Q601" s="162">
        <f t="shared" si="68"/>
        <v>-363378.33000000007</v>
      </c>
      <c r="R601" s="84">
        <f t="shared" si="69"/>
        <v>429.20023505077091</v>
      </c>
    </row>
    <row r="602" spans="1:18">
      <c r="A602" s="82">
        <v>11</v>
      </c>
      <c r="B602" s="81" t="s">
        <v>354</v>
      </c>
      <c r="C602" s="81" t="s">
        <v>854</v>
      </c>
      <c r="D602" s="81" t="s">
        <v>855</v>
      </c>
      <c r="E602" s="81" t="s">
        <v>856</v>
      </c>
      <c r="F602" s="81" t="s">
        <v>483</v>
      </c>
      <c r="G602" s="81" t="s">
        <v>867</v>
      </c>
      <c r="H602" s="86">
        <v>5577</v>
      </c>
      <c r="I602" s="82">
        <v>4</v>
      </c>
      <c r="J602" s="164">
        <f>หนองคาย!F21</f>
        <v>584986.44999999995</v>
      </c>
      <c r="K602" s="170">
        <f>หนองคาย!AH21</f>
        <v>729279.5199999999</v>
      </c>
      <c r="L602" s="87">
        <f>หนองคาย!AI21</f>
        <v>2947692.7199999997</v>
      </c>
      <c r="M602" s="87">
        <f>หนองคาย!AJ21</f>
        <v>3254682.5</v>
      </c>
      <c r="N602" s="81"/>
      <c r="O602" s="81"/>
      <c r="P602" s="81"/>
      <c r="Q602" s="162">
        <f t="shared" si="68"/>
        <v>-306989.78000000026</v>
      </c>
      <c r="R602" s="84">
        <f t="shared" si="69"/>
        <v>528.54450779989236</v>
      </c>
    </row>
    <row r="603" spans="1:18">
      <c r="A603" s="82">
        <v>12</v>
      </c>
      <c r="B603" s="81" t="s">
        <v>354</v>
      </c>
      <c r="C603" s="81" t="s">
        <v>854</v>
      </c>
      <c r="D603" s="81" t="s">
        <v>855</v>
      </c>
      <c r="E603" s="81" t="s">
        <v>856</v>
      </c>
      <c r="F603" s="81" t="s">
        <v>483</v>
      </c>
      <c r="G603" s="81" t="s">
        <v>868</v>
      </c>
      <c r="H603" s="86">
        <v>4807</v>
      </c>
      <c r="I603" s="82">
        <v>4</v>
      </c>
      <c r="J603" s="164">
        <f>หนองคาย!F22</f>
        <v>1044729.19</v>
      </c>
      <c r="K603" s="170">
        <f>หนองคาย!AH22</f>
        <v>1060360.29</v>
      </c>
      <c r="L603" s="87">
        <f>หนองคาย!AI22</f>
        <v>3294594.76</v>
      </c>
      <c r="M603" s="87">
        <f>หนองคาย!AJ22</f>
        <v>3463430.8200000003</v>
      </c>
      <c r="N603" s="81"/>
      <c r="O603" s="81"/>
      <c r="P603" s="81"/>
      <c r="Q603" s="162">
        <f t="shared" si="68"/>
        <v>-168836.06000000052</v>
      </c>
      <c r="R603" s="84">
        <f t="shared" si="69"/>
        <v>685.37440399417517</v>
      </c>
    </row>
    <row r="604" spans="1:18">
      <c r="A604" s="82">
        <v>13</v>
      </c>
      <c r="B604" s="81" t="s">
        <v>354</v>
      </c>
      <c r="C604" s="81" t="s">
        <v>854</v>
      </c>
      <c r="D604" s="81" t="s">
        <v>855</v>
      </c>
      <c r="E604" s="81" t="s">
        <v>856</v>
      </c>
      <c r="F604" s="81" t="s">
        <v>483</v>
      </c>
      <c r="G604" s="81" t="s">
        <v>869</v>
      </c>
      <c r="H604" s="86">
        <v>4653</v>
      </c>
      <c r="I604" s="82">
        <v>4</v>
      </c>
      <c r="J604" s="164">
        <f>หนองคาย!F23</f>
        <v>364163.27</v>
      </c>
      <c r="K604" s="170">
        <f>หนองคาย!AH23</f>
        <v>460740.19</v>
      </c>
      <c r="L604" s="87">
        <f>หนองคาย!AI23</f>
        <v>2691326.06</v>
      </c>
      <c r="M604" s="87">
        <f>หนองคาย!AJ23</f>
        <v>2886937.35</v>
      </c>
      <c r="N604" s="81"/>
      <c r="O604" s="81"/>
      <c r="P604" s="81"/>
      <c r="Q604" s="162">
        <f t="shared" si="68"/>
        <v>-195611.29000000004</v>
      </c>
      <c r="R604" s="84">
        <f t="shared" si="69"/>
        <v>578.40663228024937</v>
      </c>
    </row>
    <row r="605" spans="1:18">
      <c r="A605" s="82">
        <v>14</v>
      </c>
      <c r="B605" s="81" t="s">
        <v>354</v>
      </c>
      <c r="C605" s="81" t="s">
        <v>854</v>
      </c>
      <c r="D605" s="81" t="s">
        <v>855</v>
      </c>
      <c r="E605" s="81" t="s">
        <v>856</v>
      </c>
      <c r="F605" s="81" t="s">
        <v>483</v>
      </c>
      <c r="G605" s="81" t="s">
        <v>870</v>
      </c>
      <c r="H605" s="86">
        <v>7694</v>
      </c>
      <c r="I605" s="82">
        <v>5</v>
      </c>
      <c r="J605" s="164">
        <f>หนองคาย!F24</f>
        <v>3252578.33</v>
      </c>
      <c r="K605" s="170">
        <f>หนองคาย!AH24</f>
        <v>3278278.85</v>
      </c>
      <c r="L605" s="87">
        <f>หนองคาย!AI24</f>
        <v>5000531.8099999996</v>
      </c>
      <c r="M605" s="87">
        <f>หนองคาย!AJ24</f>
        <v>4946221.46</v>
      </c>
      <c r="N605" s="81"/>
      <c r="O605" s="81"/>
      <c r="P605" s="81"/>
      <c r="Q605" s="162">
        <f t="shared" si="68"/>
        <v>54310.349999999627</v>
      </c>
      <c r="R605" s="84">
        <f t="shared" si="69"/>
        <v>649.92615154665964</v>
      </c>
    </row>
    <row r="606" spans="1:18">
      <c r="A606" s="82">
        <v>15</v>
      </c>
      <c r="B606" s="81" t="s">
        <v>354</v>
      </c>
      <c r="C606" s="81" t="s">
        <v>854</v>
      </c>
      <c r="D606" s="81" t="s">
        <v>855</v>
      </c>
      <c r="E606" s="81" t="s">
        <v>856</v>
      </c>
      <c r="F606" s="81" t="s">
        <v>483</v>
      </c>
      <c r="G606" s="81" t="s">
        <v>871</v>
      </c>
      <c r="H606" s="86">
        <v>6880</v>
      </c>
      <c r="I606" s="82">
        <v>5</v>
      </c>
      <c r="J606" s="164">
        <f>หนองคาย!F25</f>
        <v>848940.81</v>
      </c>
      <c r="K606" s="170">
        <f>หนองคาย!AH25</f>
        <v>742036.68</v>
      </c>
      <c r="L606" s="87">
        <f>หนองคาย!AI25</f>
        <v>3222186.5700000003</v>
      </c>
      <c r="M606" s="87">
        <f>หนองคาย!AJ25</f>
        <v>3383219.0700000003</v>
      </c>
      <c r="N606" s="81"/>
      <c r="O606" s="81"/>
      <c r="P606" s="81"/>
      <c r="Q606" s="162">
        <f t="shared" si="68"/>
        <v>-161032.5</v>
      </c>
      <c r="R606" s="84">
        <f t="shared" si="69"/>
        <v>468.3410712209303</v>
      </c>
    </row>
    <row r="607" spans="1:18">
      <c r="A607" s="82">
        <v>16</v>
      </c>
      <c r="B607" s="81" t="s">
        <v>354</v>
      </c>
      <c r="C607" s="81" t="s">
        <v>854</v>
      </c>
      <c r="D607" s="81" t="s">
        <v>855</v>
      </c>
      <c r="E607" s="81" t="s">
        <v>856</v>
      </c>
      <c r="F607" s="81" t="s">
        <v>483</v>
      </c>
      <c r="G607" s="81" t="s">
        <v>872</v>
      </c>
      <c r="H607" s="86">
        <v>4509</v>
      </c>
      <c r="I607" s="82">
        <v>4</v>
      </c>
      <c r="J607" s="164">
        <f>หนองคาย!F26</f>
        <v>515135.08</v>
      </c>
      <c r="K607" s="170">
        <f>หนองคาย!AH26</f>
        <v>562874.64000000013</v>
      </c>
      <c r="L607" s="87">
        <f>หนองคาย!AI26</f>
        <v>2223942.73</v>
      </c>
      <c r="M607" s="87">
        <f>หนองคาย!AJ26</f>
        <v>2653821.1599999997</v>
      </c>
      <c r="N607" s="81"/>
      <c r="O607" s="81"/>
      <c r="P607" s="81"/>
      <c r="Q607" s="162">
        <f t="shared" si="68"/>
        <v>-429878.4299999997</v>
      </c>
      <c r="R607" s="84">
        <f t="shared" si="69"/>
        <v>493.22304945664229</v>
      </c>
    </row>
    <row r="608" spans="1:18">
      <c r="A608" s="82">
        <v>17</v>
      </c>
      <c r="B608" s="81" t="s">
        <v>354</v>
      </c>
      <c r="C608" s="81" t="s">
        <v>854</v>
      </c>
      <c r="D608" s="81" t="s">
        <v>855</v>
      </c>
      <c r="E608" s="81" t="s">
        <v>856</v>
      </c>
      <c r="F608" s="81" t="s">
        <v>483</v>
      </c>
      <c r="G608" s="81" t="s">
        <v>873</v>
      </c>
      <c r="H608" s="86">
        <v>2953</v>
      </c>
      <c r="I608" s="82">
        <v>2</v>
      </c>
      <c r="J608" s="164">
        <f>หนองคาย!F27</f>
        <v>906321.58</v>
      </c>
      <c r="K608" s="170">
        <f>หนองคาย!AH27</f>
        <v>481782.57999999996</v>
      </c>
      <c r="L608" s="87">
        <f>หนองคาย!AI27</f>
        <v>2225854.9000000004</v>
      </c>
      <c r="M608" s="87">
        <f>หนองคาย!AJ27</f>
        <v>2586171.79</v>
      </c>
      <c r="N608" s="81"/>
      <c r="O608" s="81"/>
      <c r="P608" s="81"/>
      <c r="Q608" s="162">
        <f t="shared" si="68"/>
        <v>-360316.88999999966</v>
      </c>
      <c r="R608" s="84">
        <f t="shared" si="69"/>
        <v>753.76054859464966</v>
      </c>
    </row>
    <row r="609" spans="1:18">
      <c r="A609" s="82">
        <v>18</v>
      </c>
      <c r="B609" s="81" t="s">
        <v>354</v>
      </c>
      <c r="C609" s="81" t="s">
        <v>854</v>
      </c>
      <c r="D609" s="81" t="s">
        <v>855</v>
      </c>
      <c r="E609" s="81" t="s">
        <v>856</v>
      </c>
      <c r="F609" s="81" t="s">
        <v>483</v>
      </c>
      <c r="G609" s="81" t="s">
        <v>874</v>
      </c>
      <c r="H609" s="86">
        <v>2600</v>
      </c>
      <c r="I609" s="82">
        <v>2</v>
      </c>
      <c r="J609" s="164">
        <f>หนองคาย!F28</f>
        <v>387138.72</v>
      </c>
      <c r="K609" s="170">
        <f>หนองคาย!AH28</f>
        <v>438856.23</v>
      </c>
      <c r="L609" s="87">
        <f>หนองคาย!AI28</f>
        <v>2091371.63</v>
      </c>
      <c r="M609" s="87">
        <f>หนองคาย!AJ28</f>
        <v>2039208.76</v>
      </c>
      <c r="N609" s="81"/>
      <c r="O609" s="81"/>
      <c r="P609" s="81"/>
      <c r="Q609" s="162">
        <f t="shared" si="68"/>
        <v>52162.869999999879</v>
      </c>
      <c r="R609" s="84">
        <f t="shared" si="69"/>
        <v>804.37370384615383</v>
      </c>
    </row>
    <row r="610" spans="1:18" s="22" customFormat="1">
      <c r="A610" s="150">
        <v>1</v>
      </c>
      <c r="B610" s="151" t="s">
        <v>354</v>
      </c>
      <c r="C610" s="151"/>
      <c r="D610" s="151"/>
      <c r="E610" s="151" t="s">
        <v>379</v>
      </c>
      <c r="F610" s="151"/>
      <c r="G610" s="151" t="s">
        <v>875</v>
      </c>
      <c r="H610" s="153">
        <f>SUM(H592:H609)</f>
        <v>76572</v>
      </c>
      <c r="I610" s="150"/>
      <c r="J610" s="153">
        <f>SUM(J592:J609)</f>
        <v>13513362.020000001</v>
      </c>
      <c r="K610" s="171">
        <f>SUM(K593:K609)</f>
        <v>14236213.01</v>
      </c>
      <c r="L610" s="153">
        <f t="shared" ref="L610:M610" si="72">SUM(L593:L609)</f>
        <v>48423475.190000005</v>
      </c>
      <c r="M610" s="153">
        <f t="shared" si="72"/>
        <v>50010024.639999993</v>
      </c>
      <c r="N610" s="151">
        <v>17</v>
      </c>
      <c r="O610" s="151">
        <v>17</v>
      </c>
      <c r="P610" s="151">
        <f>N610-O610</f>
        <v>0</v>
      </c>
      <c r="Q610" s="163">
        <f t="shared" si="68"/>
        <v>-1586549.4499999881</v>
      </c>
      <c r="R610" s="161">
        <f>L610/H610</f>
        <v>632.39141187379209</v>
      </c>
    </row>
    <row r="611" spans="1:18">
      <c r="A611" s="82">
        <v>1</v>
      </c>
      <c r="B611" s="81" t="s">
        <v>354</v>
      </c>
      <c r="C611" s="81" t="s">
        <v>876</v>
      </c>
      <c r="D611" s="81" t="s">
        <v>406</v>
      </c>
      <c r="E611" s="81" t="s">
        <v>877</v>
      </c>
      <c r="F611" s="81" t="s">
        <v>632</v>
      </c>
      <c r="G611" s="81" t="s">
        <v>878</v>
      </c>
      <c r="H611" s="86"/>
      <c r="I611" s="82"/>
      <c r="J611" s="164"/>
      <c r="K611" s="170"/>
      <c r="L611" s="87"/>
      <c r="M611" s="87"/>
      <c r="N611" s="81"/>
      <c r="O611" s="81"/>
      <c r="P611" s="81"/>
    </row>
    <row r="612" spans="1:18">
      <c r="A612" s="82">
        <v>2</v>
      </c>
      <c r="B612" s="81" t="s">
        <v>354</v>
      </c>
      <c r="C612" s="81" t="s">
        <v>876</v>
      </c>
      <c r="D612" s="81" t="s">
        <v>406</v>
      </c>
      <c r="E612" s="81" t="s">
        <v>877</v>
      </c>
      <c r="F612" s="81" t="s">
        <v>483</v>
      </c>
      <c r="G612" s="81" t="s">
        <v>879</v>
      </c>
      <c r="H612" s="86">
        <v>3933</v>
      </c>
      <c r="I612" s="82">
        <v>3</v>
      </c>
      <c r="J612" s="164">
        <f>หนองคาย!F29</f>
        <v>628116.05000000005</v>
      </c>
      <c r="K612" s="170">
        <f>หนองคาย!AH29</f>
        <v>894587.85</v>
      </c>
      <c r="L612" s="87">
        <f>หนองคาย!AI29</f>
        <v>3393303.7700000005</v>
      </c>
      <c r="M612" s="87">
        <f>หนองคาย!AJ29</f>
        <v>2938041.51</v>
      </c>
      <c r="N612" s="81"/>
      <c r="O612" s="81"/>
      <c r="P612" s="81"/>
      <c r="Q612" s="162">
        <f t="shared" si="68"/>
        <v>455262.26000000071</v>
      </c>
      <c r="R612" s="84">
        <f t="shared" si="69"/>
        <v>862.77746503941023</v>
      </c>
    </row>
    <row r="613" spans="1:18">
      <c r="A613" s="82">
        <v>3</v>
      </c>
      <c r="B613" s="81" t="s">
        <v>354</v>
      </c>
      <c r="C613" s="81" t="s">
        <v>876</v>
      </c>
      <c r="D613" s="81" t="s">
        <v>406</v>
      </c>
      <c r="E613" s="81" t="s">
        <v>877</v>
      </c>
      <c r="F613" s="81" t="s">
        <v>483</v>
      </c>
      <c r="G613" s="81" t="s">
        <v>880</v>
      </c>
      <c r="H613" s="86">
        <v>3233</v>
      </c>
      <c r="I613" s="82">
        <v>3</v>
      </c>
      <c r="J613" s="164">
        <f>หนองคาย!F30</f>
        <v>649391.35999999999</v>
      </c>
      <c r="K613" s="170">
        <f>หนองคาย!AH30</f>
        <v>840916.45</v>
      </c>
      <c r="L613" s="87">
        <f>หนองคาย!AI30</f>
        <v>2843818.9699999997</v>
      </c>
      <c r="M613" s="87">
        <f>หนองคาย!AJ30</f>
        <v>3451564.69</v>
      </c>
      <c r="N613" s="81"/>
      <c r="O613" s="81"/>
      <c r="P613" s="81"/>
      <c r="Q613" s="162">
        <f t="shared" si="68"/>
        <v>-607745.7200000002</v>
      </c>
      <c r="R613" s="84">
        <f t="shared" si="69"/>
        <v>879.62232291988857</v>
      </c>
    </row>
    <row r="614" spans="1:18">
      <c r="A614" s="82">
        <v>4</v>
      </c>
      <c r="B614" s="81" t="s">
        <v>354</v>
      </c>
      <c r="C614" s="81" t="s">
        <v>876</v>
      </c>
      <c r="D614" s="81" t="s">
        <v>406</v>
      </c>
      <c r="E614" s="81" t="s">
        <v>877</v>
      </c>
      <c r="F614" s="81" t="s">
        <v>483</v>
      </c>
      <c r="G614" s="81" t="s">
        <v>881</v>
      </c>
      <c r="H614" s="86">
        <v>7144</v>
      </c>
      <c r="I614" s="82">
        <v>5</v>
      </c>
      <c r="J614" s="164">
        <f>หนองคาย!F31</f>
        <v>1324156.8</v>
      </c>
      <c r="K614" s="170">
        <f>หนองคาย!AH31</f>
        <v>1651165.28</v>
      </c>
      <c r="L614" s="87">
        <f>หนองคาย!AI31</f>
        <v>4035349.3800000004</v>
      </c>
      <c r="M614" s="87">
        <f>หนองคาย!AJ31</f>
        <v>3415784.4</v>
      </c>
      <c r="N614" s="81"/>
      <c r="O614" s="81"/>
      <c r="P614" s="81"/>
      <c r="Q614" s="162">
        <f t="shared" si="68"/>
        <v>619564.98000000045</v>
      </c>
      <c r="R614" s="84">
        <f t="shared" si="69"/>
        <v>564.8585358342666</v>
      </c>
    </row>
    <row r="615" spans="1:18">
      <c r="A615" s="82">
        <v>5</v>
      </c>
      <c r="B615" s="81" t="s">
        <v>354</v>
      </c>
      <c r="C615" s="81" t="s">
        <v>876</v>
      </c>
      <c r="D615" s="81" t="s">
        <v>406</v>
      </c>
      <c r="E615" s="81" t="s">
        <v>877</v>
      </c>
      <c r="F615" s="81" t="s">
        <v>483</v>
      </c>
      <c r="G615" s="81" t="s">
        <v>882</v>
      </c>
      <c r="H615" s="86">
        <v>4737</v>
      </c>
      <c r="I615" s="82">
        <v>4</v>
      </c>
      <c r="J615" s="164">
        <f>หนองคาย!F32</f>
        <v>1769104.74</v>
      </c>
      <c r="K615" s="170">
        <f>หนองคาย!AH32</f>
        <v>1902443.65</v>
      </c>
      <c r="L615" s="87">
        <f>หนองคาย!AI32</f>
        <v>3300857.31</v>
      </c>
      <c r="M615" s="87">
        <f>หนองคาย!AJ32</f>
        <v>2557724.75</v>
      </c>
      <c r="N615" s="81"/>
      <c r="O615" s="81"/>
      <c r="P615" s="81"/>
      <c r="Q615" s="162">
        <f t="shared" si="68"/>
        <v>743132.56</v>
      </c>
      <c r="R615" s="84">
        <f t="shared" si="69"/>
        <v>696.82442685243825</v>
      </c>
    </row>
    <row r="616" spans="1:18">
      <c r="A616" s="82">
        <v>6</v>
      </c>
      <c r="B616" s="81" t="s">
        <v>354</v>
      </c>
      <c r="C616" s="81" t="s">
        <v>876</v>
      </c>
      <c r="D616" s="81" t="s">
        <v>406</v>
      </c>
      <c r="E616" s="81" t="s">
        <v>877</v>
      </c>
      <c r="F616" s="81" t="s">
        <v>483</v>
      </c>
      <c r="G616" s="81" t="s">
        <v>883</v>
      </c>
      <c r="H616" s="86">
        <v>5986</v>
      </c>
      <c r="I616" s="82">
        <v>4</v>
      </c>
      <c r="J616" s="164">
        <f>หนองคาย!F33</f>
        <v>389817.47</v>
      </c>
      <c r="K616" s="170">
        <f>หนองคาย!AH33</f>
        <v>401401.57999999996</v>
      </c>
      <c r="L616" s="87">
        <f>หนองคาย!AI33</f>
        <v>4043142.85</v>
      </c>
      <c r="M616" s="87">
        <f>หนองคาย!AJ33</f>
        <v>4125993.94</v>
      </c>
      <c r="N616" s="81"/>
      <c r="O616" s="81"/>
      <c r="P616" s="81"/>
      <c r="Q616" s="162">
        <f t="shared" si="68"/>
        <v>-82851.089999999851</v>
      </c>
      <c r="R616" s="84">
        <f t="shared" si="69"/>
        <v>675.43315235549619</v>
      </c>
    </row>
    <row r="617" spans="1:18">
      <c r="A617" s="82">
        <v>7</v>
      </c>
      <c r="B617" s="81" t="s">
        <v>354</v>
      </c>
      <c r="C617" s="81" t="s">
        <v>876</v>
      </c>
      <c r="D617" s="81" t="s">
        <v>406</v>
      </c>
      <c r="E617" s="81" t="s">
        <v>877</v>
      </c>
      <c r="F617" s="81" t="s">
        <v>483</v>
      </c>
      <c r="G617" s="81" t="s">
        <v>884</v>
      </c>
      <c r="H617" s="86">
        <v>4578</v>
      </c>
      <c r="I617" s="82">
        <v>4</v>
      </c>
      <c r="J617" s="164">
        <f>หนองคาย!F34</f>
        <v>1170263.3999999999</v>
      </c>
      <c r="K617" s="170">
        <f>หนองคาย!AH34</f>
        <v>1300446.26</v>
      </c>
      <c r="L617" s="87">
        <f>หนองคาย!AI34</f>
        <v>4088956.67</v>
      </c>
      <c r="M617" s="87">
        <f>หนองคาย!AJ34</f>
        <v>3528120.8299999996</v>
      </c>
      <c r="N617" s="81"/>
      <c r="O617" s="81"/>
      <c r="P617" s="81"/>
      <c r="Q617" s="162">
        <f t="shared" si="68"/>
        <v>560835.84000000032</v>
      </c>
      <c r="R617" s="84">
        <f t="shared" si="69"/>
        <v>893.17533202271727</v>
      </c>
    </row>
    <row r="618" spans="1:18">
      <c r="A618" s="82">
        <v>8</v>
      </c>
      <c r="B618" s="81" t="s">
        <v>354</v>
      </c>
      <c r="C618" s="81" t="s">
        <v>876</v>
      </c>
      <c r="D618" s="81" t="s">
        <v>406</v>
      </c>
      <c r="E618" s="81" t="s">
        <v>877</v>
      </c>
      <c r="F618" s="81" t="s">
        <v>483</v>
      </c>
      <c r="G618" s="81" t="s">
        <v>885</v>
      </c>
      <c r="H618" s="86">
        <v>5820</v>
      </c>
      <c r="I618" s="82">
        <v>4</v>
      </c>
      <c r="J618" s="164">
        <f>หนองคาย!F35</f>
        <v>656442.4</v>
      </c>
      <c r="K618" s="170">
        <f>หนองคาย!AH35</f>
        <v>601100.08000000007</v>
      </c>
      <c r="L618" s="87">
        <f>หนองคาย!AI35</f>
        <v>2999234.24</v>
      </c>
      <c r="M618" s="87">
        <f>หนองคาย!AJ35</f>
        <v>3039099.04</v>
      </c>
      <c r="N618" s="81"/>
      <c r="O618" s="81"/>
      <c r="P618" s="81"/>
      <c r="Q618" s="162">
        <f t="shared" si="68"/>
        <v>-39864.799999999814</v>
      </c>
      <c r="R618" s="84">
        <f t="shared" si="69"/>
        <v>515.3323436426117</v>
      </c>
    </row>
    <row r="619" spans="1:18">
      <c r="A619" s="82">
        <v>9</v>
      </c>
      <c r="B619" s="81" t="s">
        <v>354</v>
      </c>
      <c r="C619" s="81" t="s">
        <v>876</v>
      </c>
      <c r="D619" s="81" t="s">
        <v>406</v>
      </c>
      <c r="E619" s="81" t="s">
        <v>877</v>
      </c>
      <c r="F619" s="81" t="s">
        <v>483</v>
      </c>
      <c r="G619" s="81" t="s">
        <v>886</v>
      </c>
      <c r="H619" s="86">
        <v>3351</v>
      </c>
      <c r="I619" s="82">
        <v>3</v>
      </c>
      <c r="J619" s="164">
        <f>หนองคาย!F36</f>
        <v>693090.74</v>
      </c>
      <c r="K619" s="170">
        <f>หนองคาย!AH36</f>
        <v>727813.33</v>
      </c>
      <c r="L619" s="87">
        <f>หนองคาย!AI36</f>
        <v>3737514.84</v>
      </c>
      <c r="M619" s="87">
        <f>หนองคาย!AJ36</f>
        <v>3720382.58</v>
      </c>
      <c r="N619" s="81"/>
      <c r="O619" s="81"/>
      <c r="P619" s="81"/>
      <c r="Q619" s="162">
        <f t="shared" si="68"/>
        <v>17132.259999999776</v>
      </c>
      <c r="R619" s="84">
        <f t="shared" si="69"/>
        <v>1115.3431333930171</v>
      </c>
    </row>
    <row r="620" spans="1:18">
      <c r="A620" s="82">
        <v>10</v>
      </c>
      <c r="B620" s="81" t="s">
        <v>354</v>
      </c>
      <c r="C620" s="81" t="s">
        <v>876</v>
      </c>
      <c r="D620" s="81" t="s">
        <v>406</v>
      </c>
      <c r="E620" s="81" t="s">
        <v>877</v>
      </c>
      <c r="F620" s="81" t="s">
        <v>483</v>
      </c>
      <c r="G620" s="81" t="s">
        <v>887</v>
      </c>
      <c r="H620" s="86">
        <v>5037</v>
      </c>
      <c r="I620" s="82">
        <v>4</v>
      </c>
      <c r="J620" s="164">
        <f>หนองคาย!F37</f>
        <v>471926.19</v>
      </c>
      <c r="K620" s="170">
        <f>หนองคาย!AH37</f>
        <v>614532.57999999996</v>
      </c>
      <c r="L620" s="87">
        <f>หนองคาย!AI37</f>
        <v>4289251.3899999997</v>
      </c>
      <c r="M620" s="87">
        <f>หนองคาย!AJ37</f>
        <v>4038422.95</v>
      </c>
      <c r="N620" s="81"/>
      <c r="O620" s="81"/>
      <c r="P620" s="81"/>
      <c r="Q620" s="162">
        <f t="shared" si="68"/>
        <v>250828.43999999948</v>
      </c>
      <c r="R620" s="84">
        <f t="shared" si="69"/>
        <v>851.54881675600552</v>
      </c>
    </row>
    <row r="621" spans="1:18">
      <c r="A621" s="82">
        <v>11</v>
      </c>
      <c r="B621" s="81" t="s">
        <v>354</v>
      </c>
      <c r="C621" s="81" t="s">
        <v>876</v>
      </c>
      <c r="D621" s="81" t="s">
        <v>406</v>
      </c>
      <c r="E621" s="81" t="s">
        <v>877</v>
      </c>
      <c r="F621" s="81" t="s">
        <v>483</v>
      </c>
      <c r="G621" s="81" t="s">
        <v>888</v>
      </c>
      <c r="H621" s="86">
        <v>4638</v>
      </c>
      <c r="I621" s="82">
        <v>4</v>
      </c>
      <c r="J621" s="164">
        <f>หนองคาย!F38</f>
        <v>919971.83999999997</v>
      </c>
      <c r="K621" s="170">
        <f>หนองคาย!AH38</f>
        <v>1126391.17</v>
      </c>
      <c r="L621" s="87">
        <f>หนองคาย!AI38</f>
        <v>3932641.19</v>
      </c>
      <c r="M621" s="87">
        <f>หนองคาย!AJ38</f>
        <v>3597074.9899999998</v>
      </c>
      <c r="N621" s="81"/>
      <c r="O621" s="81"/>
      <c r="P621" s="81"/>
      <c r="Q621" s="162">
        <f t="shared" si="68"/>
        <v>335566.20000000019</v>
      </c>
      <c r="R621" s="84">
        <f t="shared" si="69"/>
        <v>847.91746226821908</v>
      </c>
    </row>
    <row r="622" spans="1:18" s="22" customFormat="1">
      <c r="A622" s="150">
        <v>2</v>
      </c>
      <c r="B622" s="151" t="s">
        <v>354</v>
      </c>
      <c r="C622" s="151"/>
      <c r="D622" s="151"/>
      <c r="E622" s="151" t="s">
        <v>379</v>
      </c>
      <c r="F622" s="151"/>
      <c r="G622" s="151" t="s">
        <v>889</v>
      </c>
      <c r="H622" s="153">
        <f>SUM(H611:H621)</f>
        <v>48457</v>
      </c>
      <c r="I622" s="150"/>
      <c r="J622" s="153">
        <f>SUM(J611:J621)</f>
        <v>8672280.9900000021</v>
      </c>
      <c r="K622" s="171">
        <f>SUM(K611:K621)</f>
        <v>10060798.23</v>
      </c>
      <c r="L622" s="153">
        <f t="shared" ref="L622:M622" si="73">SUM(L611:L621)</f>
        <v>36664070.610000007</v>
      </c>
      <c r="M622" s="153">
        <f t="shared" si="73"/>
        <v>34412209.679999992</v>
      </c>
      <c r="N622" s="151">
        <v>10</v>
      </c>
      <c r="O622" s="151">
        <v>10</v>
      </c>
      <c r="P622" s="151">
        <f>N622-O622</f>
        <v>0</v>
      </c>
      <c r="Q622" s="163">
        <f t="shared" si="68"/>
        <v>2251860.9300000146</v>
      </c>
      <c r="R622" s="161">
        <f>L622/H622</f>
        <v>756.63104628846213</v>
      </c>
    </row>
    <row r="623" spans="1:18">
      <c r="A623" s="82">
        <v>1</v>
      </c>
      <c r="B623" s="81" t="s">
        <v>354</v>
      </c>
      <c r="C623" s="81" t="s">
        <v>890</v>
      </c>
      <c r="D623" s="81" t="s">
        <v>385</v>
      </c>
      <c r="E623" s="81" t="s">
        <v>891</v>
      </c>
      <c r="F623" s="81" t="s">
        <v>513</v>
      </c>
      <c r="G623" s="81" t="s">
        <v>892</v>
      </c>
      <c r="H623" s="86"/>
      <c r="I623" s="82"/>
      <c r="J623" s="164"/>
      <c r="K623" s="170"/>
      <c r="L623" s="87"/>
      <c r="M623" s="87"/>
      <c r="N623" s="81"/>
      <c r="O623" s="81"/>
      <c r="P623" s="81"/>
    </row>
    <row r="624" spans="1:18">
      <c r="A624" s="82">
        <v>2</v>
      </c>
      <c r="B624" s="81" t="s">
        <v>354</v>
      </c>
      <c r="C624" s="81" t="s">
        <v>890</v>
      </c>
      <c r="D624" s="81" t="s">
        <v>385</v>
      </c>
      <c r="E624" s="81" t="s">
        <v>891</v>
      </c>
      <c r="F624" s="81" t="s">
        <v>483</v>
      </c>
      <c r="G624" s="81" t="s">
        <v>893</v>
      </c>
      <c r="H624" s="86">
        <v>2084</v>
      </c>
      <c r="I624" s="82">
        <v>2</v>
      </c>
      <c r="J624" s="164">
        <f>หนองคาย!F39</f>
        <v>1065451.8700000001</v>
      </c>
      <c r="K624" s="170">
        <f>หนองคาย!AH39</f>
        <v>585194.58000000007</v>
      </c>
      <c r="L624" s="87">
        <f>หนองคาย!AI39</f>
        <v>2415622.9400000004</v>
      </c>
      <c r="M624" s="87">
        <f>หนองคาย!AJ39</f>
        <v>2536875.61</v>
      </c>
      <c r="N624" s="81"/>
      <c r="O624" s="81"/>
      <c r="P624" s="81"/>
      <c r="Q624" s="162">
        <f t="shared" si="68"/>
        <v>-121252.66999999946</v>
      </c>
      <c r="R624" s="84">
        <f t="shared" si="69"/>
        <v>1159.1280902111325</v>
      </c>
    </row>
    <row r="625" spans="1:18">
      <c r="A625" s="82">
        <v>3</v>
      </c>
      <c r="B625" s="81" t="s">
        <v>354</v>
      </c>
      <c r="C625" s="81" t="s">
        <v>890</v>
      </c>
      <c r="D625" s="81" t="s">
        <v>385</v>
      </c>
      <c r="E625" s="81" t="s">
        <v>891</v>
      </c>
      <c r="F625" s="81" t="s">
        <v>483</v>
      </c>
      <c r="G625" s="81" t="s">
        <v>894</v>
      </c>
      <c r="H625" s="86">
        <v>1696</v>
      </c>
      <c r="I625" s="82">
        <v>2</v>
      </c>
      <c r="J625" s="164">
        <f>หนองคาย!F40</f>
        <v>67169.94</v>
      </c>
      <c r="K625" s="170">
        <f>หนองคาย!AH40</f>
        <v>-32367.929999999993</v>
      </c>
      <c r="L625" s="87">
        <f>หนองคาย!AI40</f>
        <v>3035969.63</v>
      </c>
      <c r="M625" s="87">
        <f>หนองคาย!AJ40</f>
        <v>3301082.47</v>
      </c>
      <c r="N625" s="81"/>
      <c r="O625" s="81"/>
      <c r="P625" s="81"/>
      <c r="Q625" s="162">
        <f t="shared" si="68"/>
        <v>-265112.84000000032</v>
      </c>
      <c r="R625" s="84">
        <f t="shared" si="69"/>
        <v>1790.0764327830188</v>
      </c>
    </row>
    <row r="626" spans="1:18">
      <c r="A626" s="82">
        <v>4</v>
      </c>
      <c r="B626" s="81" t="s">
        <v>354</v>
      </c>
      <c r="C626" s="81" t="s">
        <v>890</v>
      </c>
      <c r="D626" s="81" t="s">
        <v>385</v>
      </c>
      <c r="E626" s="81" t="s">
        <v>891</v>
      </c>
      <c r="F626" s="81" t="s">
        <v>483</v>
      </c>
      <c r="G626" s="81" t="s">
        <v>895</v>
      </c>
      <c r="H626" s="86">
        <v>2924</v>
      </c>
      <c r="I626" s="82">
        <v>2</v>
      </c>
      <c r="J626" s="164">
        <f>หนองคาย!F41</f>
        <v>1190753.29</v>
      </c>
      <c r="K626" s="170">
        <f>หนองคาย!AH41</f>
        <v>1377056.42</v>
      </c>
      <c r="L626" s="87">
        <f>หนองคาย!AI41</f>
        <v>3082556.73</v>
      </c>
      <c r="M626" s="87">
        <f>หนองคาย!AJ41</f>
        <v>2808363.6599999997</v>
      </c>
      <c r="N626" s="81"/>
      <c r="O626" s="81"/>
      <c r="P626" s="81"/>
      <c r="Q626" s="162">
        <f t="shared" si="68"/>
        <v>274193.0700000003</v>
      </c>
      <c r="R626" s="84">
        <f t="shared" si="69"/>
        <v>1054.2259678522571</v>
      </c>
    </row>
    <row r="627" spans="1:18">
      <c r="A627" s="82">
        <v>5</v>
      </c>
      <c r="B627" s="81" t="s">
        <v>354</v>
      </c>
      <c r="C627" s="81" t="s">
        <v>890</v>
      </c>
      <c r="D627" s="81" t="s">
        <v>385</v>
      </c>
      <c r="E627" s="81" t="s">
        <v>891</v>
      </c>
      <c r="F627" s="81" t="s">
        <v>483</v>
      </c>
      <c r="G627" s="81" t="s">
        <v>896</v>
      </c>
      <c r="H627" s="86">
        <v>3938</v>
      </c>
      <c r="I627" s="82">
        <v>3</v>
      </c>
      <c r="J627" s="164">
        <f>หนองคาย!F42</f>
        <v>751242.08</v>
      </c>
      <c r="K627" s="170">
        <f>หนองคาย!AH42</f>
        <v>788577.08</v>
      </c>
      <c r="L627" s="87">
        <f>หนองคาย!AI42</f>
        <v>4300812.6099999994</v>
      </c>
      <c r="M627" s="87">
        <f>หนองคาย!AJ42</f>
        <v>4237317.18</v>
      </c>
      <c r="N627" s="81"/>
      <c r="O627" s="81"/>
      <c r="P627" s="81"/>
      <c r="Q627" s="162">
        <f t="shared" si="68"/>
        <v>63495.429999999702</v>
      </c>
      <c r="R627" s="84">
        <f t="shared" si="69"/>
        <v>1092.1311858811578</v>
      </c>
    </row>
    <row r="628" spans="1:18">
      <c r="A628" s="82">
        <v>6</v>
      </c>
      <c r="B628" s="81" t="s">
        <v>354</v>
      </c>
      <c r="C628" s="81" t="s">
        <v>890</v>
      </c>
      <c r="D628" s="81" t="s">
        <v>385</v>
      </c>
      <c r="E628" s="81" t="s">
        <v>891</v>
      </c>
      <c r="F628" s="81" t="s">
        <v>483</v>
      </c>
      <c r="G628" s="81" t="s">
        <v>897</v>
      </c>
      <c r="H628" s="86">
        <v>3814</v>
      </c>
      <c r="I628" s="82">
        <v>3</v>
      </c>
      <c r="J628" s="164">
        <f>หนองคาย!F43</f>
        <v>582405.82999999996</v>
      </c>
      <c r="K628" s="170">
        <f>หนองคาย!AH43</f>
        <v>629256.53</v>
      </c>
      <c r="L628" s="87">
        <f>หนองคาย!AI43</f>
        <v>4155480.01</v>
      </c>
      <c r="M628" s="87">
        <f>หนองคาย!AJ43</f>
        <v>3888792.1300000004</v>
      </c>
      <c r="N628" s="81"/>
      <c r="O628" s="81"/>
      <c r="P628" s="81"/>
      <c r="Q628" s="162">
        <f t="shared" si="68"/>
        <v>266687.87999999942</v>
      </c>
      <c r="R628" s="84">
        <f t="shared" si="69"/>
        <v>1089.5333009963292</v>
      </c>
    </row>
    <row r="629" spans="1:18">
      <c r="A629" s="82">
        <v>7</v>
      </c>
      <c r="B629" s="81" t="s">
        <v>354</v>
      </c>
      <c r="C629" s="81" t="s">
        <v>890</v>
      </c>
      <c r="D629" s="81" t="s">
        <v>385</v>
      </c>
      <c r="E629" s="81" t="s">
        <v>891</v>
      </c>
      <c r="F629" s="81" t="s">
        <v>483</v>
      </c>
      <c r="G629" s="81" t="s">
        <v>898</v>
      </c>
      <c r="H629" s="86">
        <v>963</v>
      </c>
      <c r="I629" s="82">
        <v>1</v>
      </c>
      <c r="J629" s="164">
        <f>หนองคาย!F44</f>
        <v>73877.89</v>
      </c>
      <c r="K629" s="170">
        <f>หนองคาย!AH44</f>
        <v>125941.89000000001</v>
      </c>
      <c r="L629" s="87">
        <f>หนองคาย!AI44</f>
        <v>2375527.83</v>
      </c>
      <c r="M629" s="87">
        <f>หนองคาย!AJ44</f>
        <v>2735998.35</v>
      </c>
      <c r="N629" s="81"/>
      <c r="O629" s="81"/>
      <c r="P629" s="81"/>
      <c r="Q629" s="162">
        <f t="shared" si="68"/>
        <v>-360470.52</v>
      </c>
      <c r="R629" s="84">
        <f t="shared" si="69"/>
        <v>2466.7994080996887</v>
      </c>
    </row>
    <row r="630" spans="1:18">
      <c r="A630" s="82">
        <v>8</v>
      </c>
      <c r="B630" s="81" t="s">
        <v>354</v>
      </c>
      <c r="C630" s="81" t="s">
        <v>890</v>
      </c>
      <c r="D630" s="81" t="s">
        <v>385</v>
      </c>
      <c r="E630" s="81" t="s">
        <v>891</v>
      </c>
      <c r="F630" s="81" t="s">
        <v>483</v>
      </c>
      <c r="G630" s="81" t="s">
        <v>899</v>
      </c>
      <c r="H630" s="86">
        <v>4061</v>
      </c>
      <c r="I630" s="82">
        <v>3</v>
      </c>
      <c r="J630" s="164">
        <f>หนองคาย!F45</f>
        <v>360078.21</v>
      </c>
      <c r="K630" s="170">
        <f>หนองคาย!AH45</f>
        <v>334618.21000000002</v>
      </c>
      <c r="L630" s="87">
        <f>หนองคาย!AI45</f>
        <v>2202748.63</v>
      </c>
      <c r="M630" s="87">
        <f>หนองคาย!AJ45</f>
        <v>2334490.3400000003</v>
      </c>
      <c r="N630" s="81"/>
      <c r="O630" s="81"/>
      <c r="P630" s="81"/>
      <c r="Q630" s="162">
        <f t="shared" si="68"/>
        <v>-131741.71000000043</v>
      </c>
      <c r="R630" s="84">
        <f t="shared" si="69"/>
        <v>542.41532381186892</v>
      </c>
    </row>
    <row r="631" spans="1:18">
      <c r="A631" s="82">
        <v>9</v>
      </c>
      <c r="B631" s="81" t="s">
        <v>354</v>
      </c>
      <c r="C631" s="81" t="s">
        <v>890</v>
      </c>
      <c r="D631" s="81" t="s">
        <v>385</v>
      </c>
      <c r="E631" s="81" t="s">
        <v>891</v>
      </c>
      <c r="F631" s="81" t="s">
        <v>483</v>
      </c>
      <c r="G631" s="81" t="s">
        <v>900</v>
      </c>
      <c r="H631" s="86">
        <v>5071</v>
      </c>
      <c r="I631" s="82">
        <v>4</v>
      </c>
      <c r="J631" s="164">
        <f>หนองคาย!F46</f>
        <v>364971.73</v>
      </c>
      <c r="K631" s="170">
        <f>หนองคาย!AH46</f>
        <v>463581.22</v>
      </c>
      <c r="L631" s="87">
        <f>หนองคาย!AI46</f>
        <v>1760784.49</v>
      </c>
      <c r="M631" s="87">
        <f>หนองคาย!AJ46</f>
        <v>2121653.44</v>
      </c>
      <c r="N631" s="81"/>
      <c r="O631" s="81"/>
      <c r="P631" s="81"/>
      <c r="Q631" s="162">
        <f t="shared" si="68"/>
        <v>-360868.94999999995</v>
      </c>
      <c r="R631" s="84">
        <f t="shared" si="69"/>
        <v>347.22628475645831</v>
      </c>
    </row>
    <row r="632" spans="1:18">
      <c r="A632" s="82">
        <v>10</v>
      </c>
      <c r="B632" s="81" t="s">
        <v>354</v>
      </c>
      <c r="C632" s="81" t="s">
        <v>890</v>
      </c>
      <c r="D632" s="81" t="s">
        <v>385</v>
      </c>
      <c r="E632" s="81" t="s">
        <v>891</v>
      </c>
      <c r="F632" s="81" t="s">
        <v>483</v>
      </c>
      <c r="G632" s="81" t="s">
        <v>901</v>
      </c>
      <c r="H632" s="86">
        <v>6089</v>
      </c>
      <c r="I632" s="82">
        <v>5</v>
      </c>
      <c r="J632" s="164">
        <f>หนองคาย!F47</f>
        <v>381233.31</v>
      </c>
      <c r="K632" s="170">
        <f>หนองคาย!AH47</f>
        <v>400728.91</v>
      </c>
      <c r="L632" s="87">
        <f>หนองคาย!AI47</f>
        <v>3574758.5900000003</v>
      </c>
      <c r="M632" s="87">
        <f>หนองคาย!AJ47</f>
        <v>3359823.68</v>
      </c>
      <c r="N632" s="81"/>
      <c r="O632" s="81"/>
      <c r="P632" s="81"/>
      <c r="Q632" s="162">
        <f t="shared" si="68"/>
        <v>214934.91000000015</v>
      </c>
      <c r="R632" s="84">
        <f t="shared" si="69"/>
        <v>587.08467564460511</v>
      </c>
    </row>
    <row r="633" spans="1:18">
      <c r="A633" s="82">
        <v>11</v>
      </c>
      <c r="B633" s="81" t="s">
        <v>354</v>
      </c>
      <c r="C633" s="81" t="s">
        <v>890</v>
      </c>
      <c r="D633" s="81" t="s">
        <v>385</v>
      </c>
      <c r="E633" s="81" t="s">
        <v>891</v>
      </c>
      <c r="F633" s="81" t="s">
        <v>483</v>
      </c>
      <c r="G633" s="81" t="s">
        <v>902</v>
      </c>
      <c r="H633" s="86">
        <v>2577</v>
      </c>
      <c r="I633" s="82">
        <v>2</v>
      </c>
      <c r="J633" s="164">
        <f>หนองคาย!F48</f>
        <v>286277.64</v>
      </c>
      <c r="K633" s="170">
        <f>หนองคาย!AH48</f>
        <v>317071.64</v>
      </c>
      <c r="L633" s="87">
        <f>หนองคาย!AI48</f>
        <v>1985408.4100000001</v>
      </c>
      <c r="M633" s="87">
        <f>หนองคาย!AJ48</f>
        <v>2225388.9</v>
      </c>
      <c r="N633" s="81"/>
      <c r="O633" s="81"/>
      <c r="P633" s="81"/>
      <c r="Q633" s="162">
        <f t="shared" si="68"/>
        <v>-239980.48999999976</v>
      </c>
      <c r="R633" s="84">
        <f t="shared" si="69"/>
        <v>770.43399689561511</v>
      </c>
    </row>
    <row r="634" spans="1:18">
      <c r="A634" s="82">
        <v>12</v>
      </c>
      <c r="B634" s="81" t="s">
        <v>354</v>
      </c>
      <c r="C634" s="81" t="s">
        <v>890</v>
      </c>
      <c r="D634" s="81" t="s">
        <v>385</v>
      </c>
      <c r="E634" s="81" t="s">
        <v>891</v>
      </c>
      <c r="F634" s="81" t="s">
        <v>483</v>
      </c>
      <c r="G634" s="81" t="s">
        <v>903</v>
      </c>
      <c r="H634" s="86">
        <v>5747</v>
      </c>
      <c r="I634" s="82">
        <v>4</v>
      </c>
      <c r="J634" s="164">
        <f>หนองคาย!F49</f>
        <v>518634.05</v>
      </c>
      <c r="K634" s="170">
        <f>หนองคาย!AH49</f>
        <v>452203.14000000013</v>
      </c>
      <c r="L634" s="87">
        <f>หนองคาย!AI49</f>
        <v>4320419.4700000007</v>
      </c>
      <c r="M634" s="87">
        <f>หนองคาย!AJ49</f>
        <v>4282367.3199999994</v>
      </c>
      <c r="N634" s="81"/>
      <c r="O634" s="81"/>
      <c r="P634" s="81"/>
      <c r="Q634" s="162">
        <f t="shared" si="68"/>
        <v>38052.150000001304</v>
      </c>
      <c r="R634" s="84">
        <f t="shared" si="69"/>
        <v>751.76952670958769</v>
      </c>
    </row>
    <row r="635" spans="1:18">
      <c r="A635" s="82">
        <v>13</v>
      </c>
      <c r="B635" s="81" t="s">
        <v>354</v>
      </c>
      <c r="C635" s="81" t="s">
        <v>890</v>
      </c>
      <c r="D635" s="81" t="s">
        <v>385</v>
      </c>
      <c r="E635" s="81" t="s">
        <v>891</v>
      </c>
      <c r="F635" s="81" t="s">
        <v>483</v>
      </c>
      <c r="G635" s="81" t="s">
        <v>904</v>
      </c>
      <c r="H635" s="86">
        <v>3456</v>
      </c>
      <c r="I635" s="82">
        <v>3</v>
      </c>
      <c r="J635" s="164">
        <f>หนองคาย!F50</f>
        <v>236878.37</v>
      </c>
      <c r="K635" s="170">
        <f>หนองคาย!AH50</f>
        <v>176684.4</v>
      </c>
      <c r="L635" s="87">
        <f>หนองคาย!AI50</f>
        <v>2350153.58</v>
      </c>
      <c r="M635" s="87">
        <f>หนองคาย!AJ50</f>
        <v>2779884.1799999997</v>
      </c>
      <c r="N635" s="81"/>
      <c r="O635" s="81"/>
      <c r="P635" s="81"/>
      <c r="Q635" s="162">
        <f t="shared" si="68"/>
        <v>-429730.59999999963</v>
      </c>
      <c r="R635" s="84">
        <f t="shared" si="69"/>
        <v>680.0212905092593</v>
      </c>
    </row>
    <row r="636" spans="1:18">
      <c r="A636" s="82">
        <v>14</v>
      </c>
      <c r="B636" s="81" t="s">
        <v>354</v>
      </c>
      <c r="C636" s="81" t="s">
        <v>890</v>
      </c>
      <c r="D636" s="81" t="s">
        <v>385</v>
      </c>
      <c r="E636" s="81" t="s">
        <v>891</v>
      </c>
      <c r="F636" s="81" t="s">
        <v>483</v>
      </c>
      <c r="G636" s="81" t="s">
        <v>905</v>
      </c>
      <c r="H636" s="86">
        <v>3817</v>
      </c>
      <c r="I636" s="82">
        <v>3</v>
      </c>
      <c r="J636" s="164">
        <f>หนองคาย!F51</f>
        <v>578808.84</v>
      </c>
      <c r="K636" s="170">
        <f>หนองคาย!AH51</f>
        <v>595952.28999999992</v>
      </c>
      <c r="L636" s="87">
        <f>หนองคาย!AI51</f>
        <v>2367544.4900000002</v>
      </c>
      <c r="M636" s="87">
        <f>หนองคาย!AJ51</f>
        <v>2439036.9900000002</v>
      </c>
      <c r="N636" s="81"/>
      <c r="O636" s="81"/>
      <c r="P636" s="81"/>
      <c r="Q636" s="162">
        <f t="shared" si="68"/>
        <v>-71492.5</v>
      </c>
      <c r="R636" s="84">
        <f t="shared" si="69"/>
        <v>620.26316216924295</v>
      </c>
    </row>
    <row r="637" spans="1:18">
      <c r="A637" s="82">
        <v>15</v>
      </c>
      <c r="B637" s="81" t="s">
        <v>354</v>
      </c>
      <c r="C637" s="81" t="s">
        <v>890</v>
      </c>
      <c r="D637" s="81" t="s">
        <v>385</v>
      </c>
      <c r="E637" s="81" t="s">
        <v>891</v>
      </c>
      <c r="F637" s="81" t="s">
        <v>483</v>
      </c>
      <c r="G637" s="81" t="s">
        <v>906</v>
      </c>
      <c r="H637" s="86">
        <v>4343</v>
      </c>
      <c r="I637" s="82">
        <v>3</v>
      </c>
      <c r="J637" s="164">
        <f>หนองคาย!F52</f>
        <v>433568.64</v>
      </c>
      <c r="K637" s="170">
        <f>หนองคาย!AH52</f>
        <v>425633.37</v>
      </c>
      <c r="L637" s="87">
        <f>หนองคาย!AI52</f>
        <v>1991445.66</v>
      </c>
      <c r="M637" s="87">
        <f>หนองคาย!AJ52</f>
        <v>2306808.66</v>
      </c>
      <c r="N637" s="81"/>
      <c r="O637" s="81"/>
      <c r="P637" s="81"/>
      <c r="Q637" s="162">
        <f t="shared" si="68"/>
        <v>-315363.00000000023</v>
      </c>
      <c r="R637" s="84">
        <f t="shared" si="69"/>
        <v>458.54148284595897</v>
      </c>
    </row>
    <row r="638" spans="1:18">
      <c r="A638" s="82">
        <v>16</v>
      </c>
      <c r="B638" s="81" t="s">
        <v>354</v>
      </c>
      <c r="C638" s="81" t="s">
        <v>890</v>
      </c>
      <c r="D638" s="81" t="s">
        <v>385</v>
      </c>
      <c r="E638" s="81" t="s">
        <v>891</v>
      </c>
      <c r="F638" s="81" t="s">
        <v>483</v>
      </c>
      <c r="G638" s="81" t="s">
        <v>907</v>
      </c>
      <c r="H638" s="86">
        <v>2653</v>
      </c>
      <c r="I638" s="82">
        <v>2</v>
      </c>
      <c r="J638" s="164">
        <f>หนองคาย!F53</f>
        <v>452864.5</v>
      </c>
      <c r="K638" s="176">
        <f>หนองคาย!AH53</f>
        <v>469804</v>
      </c>
      <c r="L638" s="112">
        <f>หนองคาย!AI53</f>
        <v>2019657.49</v>
      </c>
      <c r="M638" s="112">
        <f>หนองคาย!AJ53</f>
        <v>2271123.23</v>
      </c>
      <c r="N638" s="81"/>
      <c r="O638" s="81"/>
      <c r="P638" s="81"/>
      <c r="Q638" s="162">
        <f t="shared" si="68"/>
        <v>-251465.74</v>
      </c>
      <c r="R638" s="84">
        <f t="shared" si="69"/>
        <v>761.27308330192238</v>
      </c>
    </row>
    <row r="639" spans="1:18" s="22" customFormat="1">
      <c r="A639" s="150">
        <v>3</v>
      </c>
      <c r="B639" s="151" t="s">
        <v>354</v>
      </c>
      <c r="C639" s="151"/>
      <c r="D639" s="151"/>
      <c r="E639" s="151" t="s">
        <v>379</v>
      </c>
      <c r="F639" s="151"/>
      <c r="G639" s="151" t="s">
        <v>908</v>
      </c>
      <c r="H639" s="153">
        <f>SUM(H623:H638)</f>
        <v>53233</v>
      </c>
      <c r="I639" s="150"/>
      <c r="J639" s="153">
        <f>SUM(J623:J638)</f>
        <v>7344216.1899999985</v>
      </c>
      <c r="K639" s="171">
        <f>SUM(K623:K638)</f>
        <v>7109935.75</v>
      </c>
      <c r="L639" s="153">
        <f t="shared" ref="L639:M639" si="74">SUM(L623:L638)</f>
        <v>41938890.559999995</v>
      </c>
      <c r="M639" s="153">
        <f t="shared" si="74"/>
        <v>43629006.139999993</v>
      </c>
      <c r="N639" s="151">
        <v>15</v>
      </c>
      <c r="O639" s="151">
        <v>15</v>
      </c>
      <c r="P639" s="151">
        <f>N639-O639</f>
        <v>0</v>
      </c>
      <c r="Q639" s="163">
        <f t="shared" si="68"/>
        <v>-1690115.5799999982</v>
      </c>
      <c r="R639" s="161">
        <f>L639/H639</f>
        <v>787.8363150677211</v>
      </c>
    </row>
    <row r="640" spans="1:18">
      <c r="A640" s="82">
        <v>1</v>
      </c>
      <c r="B640" s="81" t="s">
        <v>354</v>
      </c>
      <c r="C640" s="81" t="s">
        <v>909</v>
      </c>
      <c r="D640" s="81" t="s">
        <v>392</v>
      </c>
      <c r="E640" s="81" t="s">
        <v>910</v>
      </c>
      <c r="F640" s="81" t="s">
        <v>513</v>
      </c>
      <c r="G640" s="81" t="s">
        <v>911</v>
      </c>
      <c r="H640" s="86"/>
      <c r="I640" s="82"/>
      <c r="J640" s="164"/>
      <c r="K640" s="170"/>
      <c r="L640" s="87"/>
      <c r="M640" s="87"/>
      <c r="N640" s="81"/>
      <c r="O640" s="81"/>
      <c r="P640" s="81"/>
    </row>
    <row r="641" spans="1:18" s="113" customFormat="1">
      <c r="A641" s="97">
        <v>2</v>
      </c>
      <c r="B641" s="95" t="s">
        <v>354</v>
      </c>
      <c r="C641" s="95" t="s">
        <v>909</v>
      </c>
      <c r="D641" s="95" t="s">
        <v>392</v>
      </c>
      <c r="E641" s="95" t="s">
        <v>910</v>
      </c>
      <c r="F641" s="95" t="s">
        <v>483</v>
      </c>
      <c r="G641" s="95" t="s">
        <v>912</v>
      </c>
      <c r="H641" s="96">
        <v>2506</v>
      </c>
      <c r="I641" s="97">
        <v>2</v>
      </c>
      <c r="J641" s="87">
        <f>หนองคาย!F54</f>
        <v>163354.57999999999</v>
      </c>
      <c r="K641" s="175">
        <f>หนองคาย!AH54</f>
        <v>131637.27999999997</v>
      </c>
      <c r="L641" s="87">
        <f>หนองคาย!AI54</f>
        <v>1463095.05</v>
      </c>
      <c r="M641" s="87">
        <f>หนองคาย!AJ54</f>
        <v>1624283.29</v>
      </c>
      <c r="N641" s="95"/>
      <c r="O641" s="95"/>
      <c r="P641" s="95"/>
      <c r="Q641" s="162">
        <f t="shared" si="68"/>
        <v>-161188.24</v>
      </c>
      <c r="R641" s="84">
        <f t="shared" si="69"/>
        <v>583.83681165203518</v>
      </c>
    </row>
    <row r="642" spans="1:18">
      <c r="A642" s="82">
        <v>3</v>
      </c>
      <c r="B642" s="81" t="s">
        <v>354</v>
      </c>
      <c r="C642" s="81" t="s">
        <v>909</v>
      </c>
      <c r="D642" s="81" t="s">
        <v>392</v>
      </c>
      <c r="E642" s="81" t="s">
        <v>910</v>
      </c>
      <c r="F642" s="81" t="s">
        <v>483</v>
      </c>
      <c r="G642" s="81" t="s">
        <v>913</v>
      </c>
      <c r="H642" s="86">
        <v>2046</v>
      </c>
      <c r="I642" s="82">
        <v>2</v>
      </c>
      <c r="J642" s="87">
        <f>หนองคาย!F55</f>
        <v>102407.23</v>
      </c>
      <c r="K642" s="170">
        <f>หนองคาย!AH55</f>
        <v>105305.73999999999</v>
      </c>
      <c r="L642" s="87">
        <f>หนองคาย!AI55</f>
        <v>1629230.19</v>
      </c>
      <c r="M642" s="87">
        <f>หนองคาย!AJ55</f>
        <v>1806724.79</v>
      </c>
      <c r="N642" s="81"/>
      <c r="O642" s="81"/>
      <c r="P642" s="81"/>
      <c r="Q642" s="162">
        <f t="shared" si="68"/>
        <v>-177494.60000000009</v>
      </c>
      <c r="R642" s="84">
        <f t="shared" si="69"/>
        <v>796.30019061583573</v>
      </c>
    </row>
    <row r="643" spans="1:18">
      <c r="A643" s="82">
        <v>4</v>
      </c>
      <c r="B643" s="81" t="s">
        <v>354</v>
      </c>
      <c r="C643" s="81" t="s">
        <v>909</v>
      </c>
      <c r="D643" s="81" t="s">
        <v>392</v>
      </c>
      <c r="E643" s="81" t="s">
        <v>910</v>
      </c>
      <c r="F643" s="81" t="s">
        <v>483</v>
      </c>
      <c r="G643" s="81" t="s">
        <v>914</v>
      </c>
      <c r="H643" s="86">
        <v>3477</v>
      </c>
      <c r="I643" s="82">
        <v>3</v>
      </c>
      <c r="J643" s="87">
        <f>หนองคาย!F56</f>
        <v>319399.78000000003</v>
      </c>
      <c r="K643" s="170">
        <f>หนองคาย!AH56</f>
        <v>275343.66000000003</v>
      </c>
      <c r="L643" s="87">
        <f>หนองคาย!AI56</f>
        <v>2094918.6999999997</v>
      </c>
      <c r="M643" s="87">
        <f>หนองคาย!AJ56</f>
        <v>2206221.7799999998</v>
      </c>
      <c r="N643" s="81"/>
      <c r="O643" s="81"/>
      <c r="P643" s="81"/>
      <c r="Q643" s="162">
        <f t="shared" si="68"/>
        <v>-111303.08000000007</v>
      </c>
      <c r="R643" s="84">
        <f t="shared" si="69"/>
        <v>602.50753523152139</v>
      </c>
    </row>
    <row r="644" spans="1:18">
      <c r="A644" s="82">
        <v>5</v>
      </c>
      <c r="B644" s="81" t="s">
        <v>354</v>
      </c>
      <c r="C644" s="81" t="s">
        <v>909</v>
      </c>
      <c r="D644" s="81" t="s">
        <v>392</v>
      </c>
      <c r="E644" s="81" t="s">
        <v>910</v>
      </c>
      <c r="F644" s="81" t="s">
        <v>483</v>
      </c>
      <c r="G644" s="81" t="s">
        <v>915</v>
      </c>
      <c r="H644" s="86">
        <v>2555</v>
      </c>
      <c r="I644" s="82">
        <v>2</v>
      </c>
      <c r="J644" s="87">
        <f>หนองคาย!F57</f>
        <v>248702.91</v>
      </c>
      <c r="K644" s="170">
        <f>หนองคาย!AH57</f>
        <v>261750.29000000004</v>
      </c>
      <c r="L644" s="87">
        <f>หนองคาย!AI57</f>
        <v>1929768.6600000001</v>
      </c>
      <c r="M644" s="87">
        <f>หนองคาย!AJ57</f>
        <v>1996801.12</v>
      </c>
      <c r="N644" s="81"/>
      <c r="O644" s="81"/>
      <c r="P644" s="81"/>
      <c r="Q644" s="162">
        <f t="shared" si="68"/>
        <v>-67032.459999999963</v>
      </c>
      <c r="R644" s="84">
        <f t="shared" si="69"/>
        <v>755.29106066536212</v>
      </c>
    </row>
    <row r="645" spans="1:18">
      <c r="A645" s="82">
        <v>6</v>
      </c>
      <c r="B645" s="81" t="s">
        <v>354</v>
      </c>
      <c r="C645" s="81" t="s">
        <v>909</v>
      </c>
      <c r="D645" s="81" t="s">
        <v>392</v>
      </c>
      <c r="E645" s="81" t="s">
        <v>910</v>
      </c>
      <c r="F645" s="81" t="s">
        <v>483</v>
      </c>
      <c r="G645" s="81" t="s">
        <v>916</v>
      </c>
      <c r="H645" s="86">
        <v>969</v>
      </c>
      <c r="I645" s="82">
        <v>1</v>
      </c>
      <c r="J645" s="87">
        <f>หนองคาย!F58</f>
        <v>182011.94</v>
      </c>
      <c r="K645" s="170">
        <f>หนองคาย!AH58</f>
        <v>191324.37</v>
      </c>
      <c r="L645" s="87">
        <f>หนองคาย!AI58</f>
        <v>1167531.19</v>
      </c>
      <c r="M645" s="87">
        <f>หนองคาย!AJ58</f>
        <v>1147070.6199999999</v>
      </c>
      <c r="N645" s="81"/>
      <c r="O645" s="81"/>
      <c r="P645" s="81"/>
      <c r="Q645" s="162">
        <f t="shared" si="68"/>
        <v>20460.570000000065</v>
      </c>
      <c r="R645" s="84">
        <f t="shared" si="69"/>
        <v>1204.8825490196077</v>
      </c>
    </row>
    <row r="646" spans="1:18">
      <c r="A646" s="82">
        <v>7</v>
      </c>
      <c r="B646" s="81" t="s">
        <v>354</v>
      </c>
      <c r="C646" s="81" t="s">
        <v>909</v>
      </c>
      <c r="D646" s="81" t="s">
        <v>392</v>
      </c>
      <c r="E646" s="81" t="s">
        <v>910</v>
      </c>
      <c r="F646" s="81" t="s">
        <v>483</v>
      </c>
      <c r="G646" s="81" t="s">
        <v>917</v>
      </c>
      <c r="H646" s="86">
        <v>2062</v>
      </c>
      <c r="I646" s="82">
        <v>2</v>
      </c>
      <c r="J646" s="87">
        <f>หนองคาย!F59</f>
        <v>211565.58</v>
      </c>
      <c r="K646" s="170">
        <f>หนองคาย!AH59</f>
        <v>326097.15999999997</v>
      </c>
      <c r="L646" s="87">
        <f>หนองคาย!AI59</f>
        <v>1576186.5699999998</v>
      </c>
      <c r="M646" s="87">
        <f>หนองคาย!AJ59</f>
        <v>1928224.9899999998</v>
      </c>
      <c r="N646" s="81"/>
      <c r="O646" s="81"/>
      <c r="P646" s="81"/>
      <c r="Q646" s="162">
        <f t="shared" si="68"/>
        <v>-352038.41999999993</v>
      </c>
      <c r="R646" s="84">
        <f t="shared" si="69"/>
        <v>764.39697866149356</v>
      </c>
    </row>
    <row r="647" spans="1:18" s="22" customFormat="1">
      <c r="A647" s="150">
        <v>4</v>
      </c>
      <c r="B647" s="151" t="s">
        <v>354</v>
      </c>
      <c r="C647" s="151"/>
      <c r="D647" s="151"/>
      <c r="E647" s="151" t="s">
        <v>379</v>
      </c>
      <c r="F647" s="151"/>
      <c r="G647" s="151" t="s">
        <v>918</v>
      </c>
      <c r="H647" s="153">
        <f>SUM(H640:H646)</f>
        <v>13615</v>
      </c>
      <c r="I647" s="150"/>
      <c r="J647" s="153">
        <f>SUM(J640:J646)</f>
        <v>1227442.0200000003</v>
      </c>
      <c r="K647" s="171">
        <f>SUM(K640:K646)</f>
        <v>1291458.5</v>
      </c>
      <c r="L647" s="153">
        <f t="shared" ref="L647:M647" si="75">SUM(L640:L646)</f>
        <v>9860730.3599999994</v>
      </c>
      <c r="M647" s="153">
        <f t="shared" si="75"/>
        <v>10709326.59</v>
      </c>
      <c r="N647" s="151">
        <v>6</v>
      </c>
      <c r="O647" s="151">
        <v>6</v>
      </c>
      <c r="P647" s="151">
        <f>N647-O647</f>
        <v>0</v>
      </c>
      <c r="Q647" s="163">
        <f t="shared" ref="Q647:Q710" si="76">L647-M647</f>
        <v>-848596.23000000045</v>
      </c>
      <c r="R647" s="161">
        <f>L647/H647</f>
        <v>724.25489239809031</v>
      </c>
    </row>
    <row r="648" spans="1:18">
      <c r="A648" s="82">
        <v>1</v>
      </c>
      <c r="B648" s="81" t="s">
        <v>354</v>
      </c>
      <c r="C648" s="81" t="s">
        <v>919</v>
      </c>
      <c r="D648" s="81" t="s">
        <v>399</v>
      </c>
      <c r="E648" s="81" t="s">
        <v>920</v>
      </c>
      <c r="F648" s="81" t="s">
        <v>513</v>
      </c>
      <c r="G648" s="81" t="s">
        <v>921</v>
      </c>
      <c r="H648" s="86"/>
      <c r="I648" s="82"/>
      <c r="J648" s="164"/>
      <c r="K648" s="170"/>
      <c r="L648" s="87"/>
      <c r="M648" s="87"/>
      <c r="N648" s="81"/>
      <c r="O648" s="81"/>
      <c r="P648" s="81"/>
    </row>
    <row r="649" spans="1:18">
      <c r="A649" s="82">
        <v>2</v>
      </c>
      <c r="B649" s="81" t="s">
        <v>354</v>
      </c>
      <c r="C649" s="81" t="s">
        <v>919</v>
      </c>
      <c r="D649" s="81" t="s">
        <v>399</v>
      </c>
      <c r="E649" s="81" t="s">
        <v>920</v>
      </c>
      <c r="F649" s="81" t="s">
        <v>483</v>
      </c>
      <c r="G649" s="81" t="s">
        <v>922</v>
      </c>
      <c r="H649" s="86">
        <v>3193</v>
      </c>
      <c r="I649" s="82">
        <v>3</v>
      </c>
      <c r="J649" s="164">
        <f>หนองคาย!F60</f>
        <v>38551.550000000003</v>
      </c>
      <c r="K649" s="170">
        <f>หนองคาย!AH60</f>
        <v>54645</v>
      </c>
      <c r="L649" s="87">
        <f>หนองคาย!AI60</f>
        <v>1449404.9300000002</v>
      </c>
      <c r="M649" s="87">
        <f>หนองคาย!AJ60</f>
        <v>1393780.3800000001</v>
      </c>
      <c r="N649" s="81"/>
      <c r="O649" s="81"/>
      <c r="P649" s="81"/>
      <c r="Q649" s="162">
        <f t="shared" si="76"/>
        <v>55624.550000000047</v>
      </c>
      <c r="R649" s="84">
        <f t="shared" ref="R649:R710" si="77">L649/H649</f>
        <v>453.93201691199505</v>
      </c>
    </row>
    <row r="650" spans="1:18">
      <c r="A650" s="82">
        <v>3</v>
      </c>
      <c r="B650" s="81" t="s">
        <v>354</v>
      </c>
      <c r="C650" s="81" t="s">
        <v>919</v>
      </c>
      <c r="D650" s="81" t="s">
        <v>399</v>
      </c>
      <c r="E650" s="81" t="s">
        <v>920</v>
      </c>
      <c r="F650" s="81" t="s">
        <v>483</v>
      </c>
      <c r="G650" s="81" t="s">
        <v>923</v>
      </c>
      <c r="H650" s="86">
        <v>4893</v>
      </c>
      <c r="I650" s="82">
        <v>4</v>
      </c>
      <c r="J650" s="164">
        <f>หนองคาย!F61</f>
        <v>380966.14</v>
      </c>
      <c r="K650" s="170">
        <f>หนองคาย!AH61</f>
        <v>386782.78</v>
      </c>
      <c r="L650" s="87">
        <f>หนองคาย!AI61</f>
        <v>1393001.85</v>
      </c>
      <c r="M650" s="87">
        <f>หนองคาย!AJ61</f>
        <v>1392624.2</v>
      </c>
      <c r="N650" s="81"/>
      <c r="O650" s="81"/>
      <c r="P650" s="81"/>
      <c r="Q650" s="162">
        <f t="shared" si="76"/>
        <v>377.6500000001397</v>
      </c>
      <c r="R650" s="84">
        <f t="shared" si="77"/>
        <v>284.69279583077866</v>
      </c>
    </row>
    <row r="651" spans="1:18">
      <c r="A651" s="82">
        <v>4</v>
      </c>
      <c r="B651" s="81" t="s">
        <v>354</v>
      </c>
      <c r="C651" s="81" t="s">
        <v>919</v>
      </c>
      <c r="D651" s="81" t="s">
        <v>399</v>
      </c>
      <c r="E651" s="81" t="s">
        <v>920</v>
      </c>
      <c r="F651" s="81" t="s">
        <v>483</v>
      </c>
      <c r="G651" s="81" t="s">
        <v>924</v>
      </c>
      <c r="H651" s="86">
        <v>2619</v>
      </c>
      <c r="I651" s="82">
        <v>2</v>
      </c>
      <c r="J651" s="164">
        <f>หนองคาย!F62</f>
        <v>162489.06</v>
      </c>
      <c r="K651" s="170">
        <f>หนองคาย!AH62</f>
        <v>172400.06</v>
      </c>
      <c r="L651" s="87">
        <f>หนองคาย!AI62</f>
        <v>1819176.98</v>
      </c>
      <c r="M651" s="87">
        <f>หนองคาย!AJ62</f>
        <v>1957651.27</v>
      </c>
      <c r="N651" s="81"/>
      <c r="O651" s="81"/>
      <c r="P651" s="81"/>
      <c r="Q651" s="162">
        <f t="shared" si="76"/>
        <v>-138474.29000000004</v>
      </c>
      <c r="R651" s="84">
        <f t="shared" si="77"/>
        <v>694.60747613592969</v>
      </c>
    </row>
    <row r="652" spans="1:18">
      <c r="A652" s="82">
        <v>5</v>
      </c>
      <c r="B652" s="81" t="s">
        <v>354</v>
      </c>
      <c r="C652" s="81" t="s">
        <v>919</v>
      </c>
      <c r="D652" s="81" t="s">
        <v>399</v>
      </c>
      <c r="E652" s="81" t="s">
        <v>920</v>
      </c>
      <c r="F652" s="81" t="s">
        <v>483</v>
      </c>
      <c r="G652" s="81" t="s">
        <v>925</v>
      </c>
      <c r="H652" s="86">
        <v>3178</v>
      </c>
      <c r="I652" s="82">
        <v>3</v>
      </c>
      <c r="J652" s="164">
        <f>หนองคาย!F63</f>
        <v>142567.23000000001</v>
      </c>
      <c r="K652" s="170">
        <f>หนองคาย!AH63</f>
        <v>146506.79</v>
      </c>
      <c r="L652" s="87">
        <f>หนองคาย!AI63</f>
        <v>1947247.8399999999</v>
      </c>
      <c r="M652" s="87">
        <f>หนองคาย!AJ63</f>
        <v>2204336.5299999998</v>
      </c>
      <c r="N652" s="81"/>
      <c r="O652" s="81"/>
      <c r="P652" s="81"/>
      <c r="Q652" s="162">
        <f t="shared" si="76"/>
        <v>-257088.68999999994</v>
      </c>
      <c r="R652" s="84">
        <f t="shared" si="77"/>
        <v>612.72745122718686</v>
      </c>
    </row>
    <row r="653" spans="1:18">
      <c r="A653" s="82">
        <v>6</v>
      </c>
      <c r="B653" s="81" t="s">
        <v>354</v>
      </c>
      <c r="C653" s="81" t="s">
        <v>919</v>
      </c>
      <c r="D653" s="81" t="s">
        <v>399</v>
      </c>
      <c r="E653" s="81" t="s">
        <v>920</v>
      </c>
      <c r="F653" s="81" t="s">
        <v>483</v>
      </c>
      <c r="G653" s="81" t="s">
        <v>926</v>
      </c>
      <c r="H653" s="86">
        <v>2290</v>
      </c>
      <c r="I653" s="82">
        <v>2</v>
      </c>
      <c r="J653" s="164">
        <f>หนองคาย!F64</f>
        <v>202373.14</v>
      </c>
      <c r="K653" s="170">
        <f>หนองคาย!AH64</f>
        <v>207189.78000000003</v>
      </c>
      <c r="L653" s="87">
        <f>หนองคาย!AI64</f>
        <v>1393001.85</v>
      </c>
      <c r="M653" s="87">
        <f>หนองคาย!AJ64</f>
        <v>1572217.2</v>
      </c>
      <c r="N653" s="81"/>
      <c r="O653" s="81"/>
      <c r="P653" s="81"/>
      <c r="Q653" s="162">
        <f t="shared" si="76"/>
        <v>-179215.34999999986</v>
      </c>
      <c r="R653" s="84">
        <f t="shared" si="77"/>
        <v>608.29775109170305</v>
      </c>
    </row>
    <row r="654" spans="1:18" s="22" customFormat="1">
      <c r="A654" s="150">
        <v>5</v>
      </c>
      <c r="B654" s="151" t="s">
        <v>354</v>
      </c>
      <c r="C654" s="151"/>
      <c r="D654" s="151"/>
      <c r="E654" s="151" t="s">
        <v>379</v>
      </c>
      <c r="F654" s="151"/>
      <c r="G654" s="151" t="s">
        <v>927</v>
      </c>
      <c r="H654" s="153">
        <f>SUM(H648:H653)</f>
        <v>16173</v>
      </c>
      <c r="I654" s="150"/>
      <c r="J654" s="153">
        <f>SUM(J648:J653)</f>
        <v>926947.12</v>
      </c>
      <c r="K654" s="171">
        <f>SUM(K648:K653)</f>
        <v>967524.41000000015</v>
      </c>
      <c r="L654" s="153">
        <f t="shared" ref="L654:M654" si="78">SUM(L648:L653)</f>
        <v>8001833.4499999993</v>
      </c>
      <c r="M654" s="153">
        <f t="shared" si="78"/>
        <v>8520609.5799999982</v>
      </c>
      <c r="N654" s="151">
        <v>5</v>
      </c>
      <c r="O654" s="151">
        <v>5</v>
      </c>
      <c r="P654" s="151">
        <f>N654-O654</f>
        <v>0</v>
      </c>
      <c r="Q654" s="163">
        <f t="shared" si="76"/>
        <v>-518776.12999999896</v>
      </c>
      <c r="R654" s="161">
        <f>L654/H654</f>
        <v>494.76494466085444</v>
      </c>
    </row>
    <row r="655" spans="1:18">
      <c r="A655" s="82">
        <v>1</v>
      </c>
      <c r="B655" s="81" t="s">
        <v>354</v>
      </c>
      <c r="C655" s="81" t="s">
        <v>928</v>
      </c>
      <c r="D655" s="81" t="s">
        <v>413</v>
      </c>
      <c r="E655" s="81" t="s">
        <v>929</v>
      </c>
      <c r="F655" s="81" t="s">
        <v>513</v>
      </c>
      <c r="G655" s="81" t="s">
        <v>930</v>
      </c>
      <c r="H655" s="86"/>
      <c r="I655" s="82"/>
      <c r="J655" s="164"/>
      <c r="K655" s="170"/>
      <c r="L655" s="87"/>
      <c r="M655" s="87"/>
      <c r="N655" s="81"/>
      <c r="O655" s="81"/>
      <c r="P655" s="81"/>
    </row>
    <row r="656" spans="1:18">
      <c r="A656" s="82">
        <v>2</v>
      </c>
      <c r="B656" s="81" t="s">
        <v>354</v>
      </c>
      <c r="C656" s="81" t="s">
        <v>928</v>
      </c>
      <c r="D656" s="81" t="s">
        <v>413</v>
      </c>
      <c r="E656" s="81" t="s">
        <v>929</v>
      </c>
      <c r="F656" s="81" t="s">
        <v>483</v>
      </c>
      <c r="G656" s="81" t="s">
        <v>931</v>
      </c>
      <c r="H656" s="86">
        <v>5592</v>
      </c>
      <c r="I656" s="82">
        <v>4</v>
      </c>
      <c r="J656" s="164">
        <f>หนองคาย!F65</f>
        <v>174316.45</v>
      </c>
      <c r="K656" s="170">
        <f>หนองคาย!AH65</f>
        <v>257327.87000000002</v>
      </c>
      <c r="L656" s="87">
        <f>หนองคาย!AI65</f>
        <v>2892643.42</v>
      </c>
      <c r="M656" s="87">
        <f>หนองคาย!AJ65</f>
        <v>2948027.63</v>
      </c>
      <c r="N656" s="81"/>
      <c r="O656" s="81"/>
      <c r="P656" s="81"/>
      <c r="Q656" s="162">
        <f t="shared" si="76"/>
        <v>-55384.209999999963</v>
      </c>
      <c r="R656" s="84">
        <f t="shared" si="77"/>
        <v>517.28244277539341</v>
      </c>
    </row>
    <row r="657" spans="1:18">
      <c r="A657" s="82">
        <v>3</v>
      </c>
      <c r="B657" s="81" t="s">
        <v>354</v>
      </c>
      <c r="C657" s="81" t="s">
        <v>928</v>
      </c>
      <c r="D657" s="81" t="s">
        <v>413</v>
      </c>
      <c r="E657" s="81" t="s">
        <v>929</v>
      </c>
      <c r="F657" s="81" t="s">
        <v>483</v>
      </c>
      <c r="G657" s="81" t="s">
        <v>932</v>
      </c>
      <c r="H657" s="86">
        <v>4914</v>
      </c>
      <c r="I657" s="82">
        <v>4</v>
      </c>
      <c r="J657" s="164">
        <f>หนองคาย!F66</f>
        <v>437952.03</v>
      </c>
      <c r="K657" s="170">
        <f>หนองคาย!AH66</f>
        <v>465919.03</v>
      </c>
      <c r="L657" s="87">
        <f>หนองคาย!AI66</f>
        <v>2714313.9</v>
      </c>
      <c r="M657" s="87">
        <f>หนองคาย!AJ66</f>
        <v>2403224.02</v>
      </c>
      <c r="N657" s="81"/>
      <c r="O657" s="81"/>
      <c r="P657" s="81"/>
      <c r="Q657" s="162">
        <f t="shared" si="76"/>
        <v>311089.87999999989</v>
      </c>
      <c r="R657" s="84">
        <f t="shared" si="77"/>
        <v>552.36343101343095</v>
      </c>
    </row>
    <row r="658" spans="1:18">
      <c r="A658" s="82">
        <v>4</v>
      </c>
      <c r="B658" s="81" t="s">
        <v>354</v>
      </c>
      <c r="C658" s="81" t="s">
        <v>928</v>
      </c>
      <c r="D658" s="81" t="s">
        <v>413</v>
      </c>
      <c r="E658" s="81" t="s">
        <v>929</v>
      </c>
      <c r="F658" s="81" t="s">
        <v>483</v>
      </c>
      <c r="G658" s="81" t="s">
        <v>933</v>
      </c>
      <c r="H658" s="86">
        <v>7254</v>
      </c>
      <c r="I658" s="82">
        <v>5</v>
      </c>
      <c r="J658" s="164">
        <f>หนองคาย!F67</f>
        <v>418759.54</v>
      </c>
      <c r="K658" s="170">
        <f>หนองคาย!AH67</f>
        <v>550608.5</v>
      </c>
      <c r="L658" s="87">
        <f>หนองคาย!AI67</f>
        <v>2646771.35</v>
      </c>
      <c r="M658" s="87">
        <f>หนองคาย!AJ67</f>
        <v>2573861.5499999998</v>
      </c>
      <c r="N658" s="81"/>
      <c r="O658" s="81"/>
      <c r="P658" s="81"/>
      <c r="Q658" s="162">
        <f t="shared" si="76"/>
        <v>72909.800000000279</v>
      </c>
      <c r="R658" s="84">
        <f t="shared" si="77"/>
        <v>364.87060242624761</v>
      </c>
    </row>
    <row r="659" spans="1:18" s="22" customFormat="1">
      <c r="A659" s="150">
        <v>6</v>
      </c>
      <c r="B659" s="151" t="s">
        <v>354</v>
      </c>
      <c r="C659" s="151"/>
      <c r="D659" s="151"/>
      <c r="E659" s="151" t="s">
        <v>379</v>
      </c>
      <c r="F659" s="151"/>
      <c r="G659" s="151" t="s">
        <v>934</v>
      </c>
      <c r="H659" s="152">
        <f>SUM(H656:H658)</f>
        <v>17760</v>
      </c>
      <c r="I659" s="150"/>
      <c r="J659" s="153">
        <f>SUM(J655:J658)</f>
        <v>1031028.02</v>
      </c>
      <c r="K659" s="171">
        <f>SUM(K655:K658)</f>
        <v>1273855.3999999999</v>
      </c>
      <c r="L659" s="153">
        <f t="shared" ref="L659:M659" si="79">SUM(L655:L658)</f>
        <v>8253728.6699999999</v>
      </c>
      <c r="M659" s="153">
        <f t="shared" si="79"/>
        <v>7925113.2000000002</v>
      </c>
      <c r="N659" s="151">
        <v>3</v>
      </c>
      <c r="O659" s="151">
        <v>3</v>
      </c>
      <c r="P659" s="151">
        <f>N659-O659</f>
        <v>0</v>
      </c>
      <c r="Q659" s="163">
        <f t="shared" si="76"/>
        <v>328615.46999999974</v>
      </c>
      <c r="R659" s="161">
        <f>L659/H659</f>
        <v>464.73697466216214</v>
      </c>
    </row>
    <row r="660" spans="1:18">
      <c r="A660" s="82">
        <v>1</v>
      </c>
      <c r="B660" s="81" t="s">
        <v>354</v>
      </c>
      <c r="C660" s="81" t="s">
        <v>935</v>
      </c>
      <c r="D660" s="81" t="s">
        <v>427</v>
      </c>
      <c r="E660" s="81" t="s">
        <v>936</v>
      </c>
      <c r="F660" s="81" t="s">
        <v>513</v>
      </c>
      <c r="G660" s="81" t="s">
        <v>937</v>
      </c>
      <c r="H660" s="86"/>
      <c r="I660" s="82"/>
      <c r="J660" s="164"/>
      <c r="K660" s="170"/>
      <c r="L660" s="87"/>
      <c r="M660" s="87"/>
      <c r="N660" s="81"/>
      <c r="O660" s="81"/>
      <c r="P660" s="81"/>
    </row>
    <row r="661" spans="1:18">
      <c r="A661" s="82">
        <v>2</v>
      </c>
      <c r="B661" s="81" t="s">
        <v>354</v>
      </c>
      <c r="C661" s="81" t="s">
        <v>935</v>
      </c>
      <c r="D661" s="81" t="s">
        <v>427</v>
      </c>
      <c r="E661" s="81" t="s">
        <v>936</v>
      </c>
      <c r="F661" s="81" t="s">
        <v>483</v>
      </c>
      <c r="G661" s="81" t="s">
        <v>938</v>
      </c>
      <c r="H661" s="86">
        <v>2417</v>
      </c>
      <c r="I661" s="82">
        <v>2</v>
      </c>
      <c r="J661" s="164">
        <f>หนองคาย!F68</f>
        <v>685825.65</v>
      </c>
      <c r="K661" s="170">
        <f>หนองคาย!AH68</f>
        <v>694321.17</v>
      </c>
      <c r="L661" s="87">
        <f>หนองคาย!AI68</f>
        <v>3105795.1399999997</v>
      </c>
      <c r="M661" s="87">
        <f>หนองคาย!AJ68</f>
        <v>3551904.04</v>
      </c>
      <c r="N661" s="81"/>
      <c r="O661" s="81"/>
      <c r="P661" s="81"/>
      <c r="Q661" s="162">
        <f t="shared" si="76"/>
        <v>-446108.90000000037</v>
      </c>
      <c r="R661" s="84">
        <f t="shared" si="77"/>
        <v>1284.9793711212246</v>
      </c>
    </row>
    <row r="662" spans="1:18">
      <c r="A662" s="82">
        <v>3</v>
      </c>
      <c r="B662" s="81" t="s">
        <v>354</v>
      </c>
      <c r="C662" s="81" t="s">
        <v>935</v>
      </c>
      <c r="D662" s="81" t="s">
        <v>427</v>
      </c>
      <c r="E662" s="81" t="s">
        <v>936</v>
      </c>
      <c r="F662" s="81" t="s">
        <v>483</v>
      </c>
      <c r="G662" s="81" t="s">
        <v>939</v>
      </c>
      <c r="H662" s="86">
        <v>3148</v>
      </c>
      <c r="I662" s="82">
        <v>3</v>
      </c>
      <c r="J662" s="164">
        <f>หนองคาย!F69</f>
        <v>743187.68</v>
      </c>
      <c r="K662" s="170">
        <f>หนองคาย!AH69</f>
        <v>748160.70000000007</v>
      </c>
      <c r="L662" s="87">
        <f>หนองคาย!AI69</f>
        <v>1957236.44</v>
      </c>
      <c r="M662" s="87">
        <f>หนองคาย!AJ69</f>
        <v>1855432.68</v>
      </c>
      <c r="N662" s="81"/>
      <c r="O662" s="81"/>
      <c r="P662" s="81"/>
      <c r="Q662" s="162">
        <f t="shared" si="76"/>
        <v>101803.76000000001</v>
      </c>
      <c r="R662" s="84">
        <f t="shared" si="77"/>
        <v>621.7396569250318</v>
      </c>
    </row>
    <row r="663" spans="1:18">
      <c r="A663" s="82">
        <v>4</v>
      </c>
      <c r="B663" s="81" t="s">
        <v>354</v>
      </c>
      <c r="C663" s="81" t="s">
        <v>935</v>
      </c>
      <c r="D663" s="81" t="s">
        <v>427</v>
      </c>
      <c r="E663" s="81" t="s">
        <v>936</v>
      </c>
      <c r="F663" s="81" t="s">
        <v>483</v>
      </c>
      <c r="G663" s="81" t="s">
        <v>940</v>
      </c>
      <c r="H663" s="86">
        <v>5771</v>
      </c>
      <c r="I663" s="82">
        <v>4</v>
      </c>
      <c r="J663" s="164">
        <f>หนองคาย!F70</f>
        <v>404721.48</v>
      </c>
      <c r="K663" s="170">
        <f>หนองคาย!AH70</f>
        <v>445961.20999999996</v>
      </c>
      <c r="L663" s="87">
        <f>หนองคาย!AI70</f>
        <v>3558448.36</v>
      </c>
      <c r="M663" s="87">
        <f>หนองคาย!AJ70</f>
        <v>3475383.4699999997</v>
      </c>
      <c r="N663" s="81"/>
      <c r="O663" s="81"/>
      <c r="P663" s="81"/>
      <c r="Q663" s="162">
        <f t="shared" si="76"/>
        <v>83064.89000000013</v>
      </c>
      <c r="R663" s="84">
        <f t="shared" si="77"/>
        <v>616.60862242245707</v>
      </c>
    </row>
    <row r="664" spans="1:18">
      <c r="A664" s="82">
        <v>5</v>
      </c>
      <c r="B664" s="81" t="s">
        <v>354</v>
      </c>
      <c r="C664" s="81" t="s">
        <v>935</v>
      </c>
      <c r="D664" s="81" t="s">
        <v>427</v>
      </c>
      <c r="E664" s="81" t="s">
        <v>936</v>
      </c>
      <c r="F664" s="81" t="s">
        <v>483</v>
      </c>
      <c r="G664" s="81" t="s">
        <v>941</v>
      </c>
      <c r="H664" s="86">
        <v>5349</v>
      </c>
      <c r="I664" s="82">
        <v>4</v>
      </c>
      <c r="J664" s="164">
        <f>หนองคาย!F71</f>
        <v>1691764.8</v>
      </c>
      <c r="K664" s="170">
        <f>หนองคาย!AH71</f>
        <v>1742530.37</v>
      </c>
      <c r="L664" s="87">
        <f>หนองคาย!AI71</f>
        <v>2802801.27</v>
      </c>
      <c r="M664" s="87">
        <f>หนองคาย!AJ71</f>
        <v>2567934.06</v>
      </c>
      <c r="N664" s="81"/>
      <c r="O664" s="81"/>
      <c r="P664" s="81"/>
      <c r="Q664" s="162">
        <f t="shared" si="76"/>
        <v>234867.20999999996</v>
      </c>
      <c r="R664" s="84">
        <f t="shared" si="77"/>
        <v>523.98602916432981</v>
      </c>
    </row>
    <row r="665" spans="1:18">
      <c r="A665" s="82">
        <v>6</v>
      </c>
      <c r="B665" s="81" t="s">
        <v>354</v>
      </c>
      <c r="C665" s="81" t="s">
        <v>935</v>
      </c>
      <c r="D665" s="81" t="s">
        <v>427</v>
      </c>
      <c r="E665" s="81" t="s">
        <v>936</v>
      </c>
      <c r="F665" s="81" t="s">
        <v>483</v>
      </c>
      <c r="G665" s="81" t="s">
        <v>942</v>
      </c>
      <c r="H665" s="86">
        <v>9975</v>
      </c>
      <c r="I665" s="82">
        <v>5</v>
      </c>
      <c r="J665" s="164">
        <f>หนองคาย!F72</f>
        <v>2291395.02</v>
      </c>
      <c r="K665" s="170">
        <f>หนองคาย!AH72</f>
        <v>2277371.84</v>
      </c>
      <c r="L665" s="87">
        <f>หนองคาย!AI72</f>
        <v>4924458.4400000004</v>
      </c>
      <c r="M665" s="87">
        <f>หนองคาย!AJ72</f>
        <v>4473942.79</v>
      </c>
      <c r="N665" s="81"/>
      <c r="O665" s="81"/>
      <c r="P665" s="81"/>
      <c r="Q665" s="162">
        <f t="shared" si="76"/>
        <v>450515.65000000037</v>
      </c>
      <c r="R665" s="84">
        <f t="shared" si="77"/>
        <v>493.68004411027573</v>
      </c>
    </row>
    <row r="666" spans="1:18">
      <c r="A666" s="82">
        <v>7</v>
      </c>
      <c r="B666" s="81" t="s">
        <v>354</v>
      </c>
      <c r="C666" s="81" t="s">
        <v>935</v>
      </c>
      <c r="D666" s="81" t="s">
        <v>427</v>
      </c>
      <c r="E666" s="81" t="s">
        <v>936</v>
      </c>
      <c r="F666" s="81" t="s">
        <v>483</v>
      </c>
      <c r="G666" s="81" t="s">
        <v>943</v>
      </c>
      <c r="H666" s="86">
        <v>2627</v>
      </c>
      <c r="I666" s="82">
        <v>2</v>
      </c>
      <c r="J666" s="164">
        <f>หนองคาย!F73</f>
        <v>1078674.3899999999</v>
      </c>
      <c r="K666" s="170">
        <f>หนองคาย!AH73</f>
        <v>1072498.23</v>
      </c>
      <c r="L666" s="87">
        <f>หนองคาย!AI73</f>
        <v>1935587.15</v>
      </c>
      <c r="M666" s="87">
        <f>หนองคาย!AJ73</f>
        <v>1782245.27</v>
      </c>
      <c r="N666" s="81"/>
      <c r="O666" s="81"/>
      <c r="P666" s="81"/>
      <c r="Q666" s="162">
        <f t="shared" si="76"/>
        <v>153341.87999999989</v>
      </c>
      <c r="R666" s="84">
        <f t="shared" si="77"/>
        <v>736.80515797487624</v>
      </c>
    </row>
    <row r="667" spans="1:18">
      <c r="A667" s="82">
        <v>8</v>
      </c>
      <c r="B667" s="81" t="s">
        <v>354</v>
      </c>
      <c r="C667" s="81" t="s">
        <v>935</v>
      </c>
      <c r="D667" s="81" t="s">
        <v>427</v>
      </c>
      <c r="E667" s="81" t="s">
        <v>936</v>
      </c>
      <c r="F667" s="81" t="s">
        <v>483</v>
      </c>
      <c r="G667" s="81" t="s">
        <v>944</v>
      </c>
      <c r="H667" s="86">
        <v>3082</v>
      </c>
      <c r="I667" s="82">
        <v>3</v>
      </c>
      <c r="J667" s="164">
        <f>หนองคาย!F74</f>
        <v>310374.24</v>
      </c>
      <c r="K667" s="170">
        <f>หนองคาย!AH74</f>
        <v>344867.86</v>
      </c>
      <c r="L667" s="87">
        <f>หนองคาย!AI74</f>
        <v>1785847.75</v>
      </c>
      <c r="M667" s="87">
        <f>หนองคาย!AJ74</f>
        <v>1667048.03</v>
      </c>
      <c r="N667" s="81"/>
      <c r="O667" s="81"/>
      <c r="P667" s="81"/>
      <c r="Q667" s="162">
        <f t="shared" si="76"/>
        <v>118799.71999999997</v>
      </c>
      <c r="R667" s="84">
        <f t="shared" si="77"/>
        <v>579.44443543153795</v>
      </c>
    </row>
    <row r="668" spans="1:18" s="22" customFormat="1">
      <c r="A668" s="150">
        <v>7</v>
      </c>
      <c r="B668" s="151" t="s">
        <v>354</v>
      </c>
      <c r="C668" s="151"/>
      <c r="D668" s="151"/>
      <c r="E668" s="151" t="s">
        <v>379</v>
      </c>
      <c r="F668" s="151"/>
      <c r="G668" s="151" t="s">
        <v>945</v>
      </c>
      <c r="H668" s="152">
        <f>SUM(H661:H667)</f>
        <v>32369</v>
      </c>
      <c r="I668" s="150"/>
      <c r="J668" s="153">
        <f>SUM(J660:J667)</f>
        <v>7205943.2600000007</v>
      </c>
      <c r="K668" s="171">
        <f>SUM(K660:K667)</f>
        <v>7325711.3799999999</v>
      </c>
      <c r="L668" s="153">
        <f t="shared" ref="L668:M668" si="80">SUM(L660:L667)</f>
        <v>20070174.549999997</v>
      </c>
      <c r="M668" s="153">
        <f t="shared" si="80"/>
        <v>19373890.34</v>
      </c>
      <c r="N668" s="151">
        <v>7</v>
      </c>
      <c r="O668" s="151">
        <v>7</v>
      </c>
      <c r="P668" s="151">
        <f>N668-O668</f>
        <v>0</v>
      </c>
      <c r="Q668" s="163">
        <f t="shared" si="76"/>
        <v>696284.20999999717</v>
      </c>
      <c r="R668" s="161">
        <f>L668/H668</f>
        <v>620.04308288794823</v>
      </c>
    </row>
    <row r="669" spans="1:18">
      <c r="A669" s="82">
        <v>1</v>
      </c>
      <c r="B669" s="81" t="s">
        <v>354</v>
      </c>
      <c r="C669" s="81" t="s">
        <v>946</v>
      </c>
      <c r="D669" s="81" t="s">
        <v>432</v>
      </c>
      <c r="E669" s="81" t="s">
        <v>947</v>
      </c>
      <c r="F669" s="81" t="s">
        <v>513</v>
      </c>
      <c r="G669" s="81" t="s">
        <v>948</v>
      </c>
      <c r="H669" s="86"/>
      <c r="I669" s="82"/>
      <c r="J669" s="164"/>
      <c r="K669" s="170"/>
      <c r="L669" s="87"/>
      <c r="M669" s="87"/>
      <c r="N669" s="81"/>
      <c r="O669" s="81"/>
      <c r="P669" s="81"/>
    </row>
    <row r="670" spans="1:18">
      <c r="A670" s="82">
        <v>2</v>
      </c>
      <c r="B670" s="81" t="s">
        <v>354</v>
      </c>
      <c r="C670" s="81" t="s">
        <v>946</v>
      </c>
      <c r="D670" s="81" t="s">
        <v>432</v>
      </c>
      <c r="E670" s="81" t="s">
        <v>947</v>
      </c>
      <c r="F670" s="81" t="s">
        <v>483</v>
      </c>
      <c r="G670" s="81" t="s">
        <v>949</v>
      </c>
      <c r="H670" s="86">
        <v>5995</v>
      </c>
      <c r="I670" s="82">
        <v>4</v>
      </c>
      <c r="J670" s="164">
        <f>หนองคาย!F75</f>
        <v>624811.56000000006</v>
      </c>
      <c r="K670" s="170">
        <f>หนองคาย!AH75</f>
        <v>679094.33000000007</v>
      </c>
      <c r="L670" s="87">
        <f>หนองคาย!AI75</f>
        <v>3668491.47</v>
      </c>
      <c r="M670" s="87">
        <f>หนองคาย!AJ75</f>
        <v>3364557.13</v>
      </c>
      <c r="N670" s="81"/>
      <c r="O670" s="81"/>
      <c r="P670" s="81"/>
      <c r="Q670" s="162">
        <f t="shared" si="76"/>
        <v>303934.34000000032</v>
      </c>
      <c r="R670" s="84">
        <f t="shared" si="77"/>
        <v>611.9251826522102</v>
      </c>
    </row>
    <row r="671" spans="1:18">
      <c r="A671" s="82">
        <v>3</v>
      </c>
      <c r="B671" s="81" t="s">
        <v>354</v>
      </c>
      <c r="C671" s="81" t="s">
        <v>946</v>
      </c>
      <c r="D671" s="81" t="s">
        <v>432</v>
      </c>
      <c r="E671" s="81" t="s">
        <v>947</v>
      </c>
      <c r="F671" s="81" t="s">
        <v>483</v>
      </c>
      <c r="G671" s="81" t="s">
        <v>950</v>
      </c>
      <c r="H671" s="86">
        <v>6506</v>
      </c>
      <c r="I671" s="82">
        <v>5</v>
      </c>
      <c r="J671" s="164">
        <f>หนองคาย!F76</f>
        <v>1111638.48</v>
      </c>
      <c r="K671" s="170">
        <f>หนองคาย!AH76</f>
        <v>1170395.8899999999</v>
      </c>
      <c r="L671" s="87">
        <f>หนองคาย!AI76</f>
        <v>3620798.37</v>
      </c>
      <c r="M671" s="87">
        <f>หนองคาย!AJ76</f>
        <v>3479851.9400000004</v>
      </c>
      <c r="N671" s="81"/>
      <c r="O671" s="81"/>
      <c r="P671" s="81"/>
      <c r="Q671" s="162">
        <f t="shared" si="76"/>
        <v>140946.4299999997</v>
      </c>
      <c r="R671" s="84">
        <f t="shared" si="77"/>
        <v>556.53218106363363</v>
      </c>
    </row>
    <row r="672" spans="1:18">
      <c r="A672" s="82">
        <v>4</v>
      </c>
      <c r="B672" s="81" t="s">
        <v>354</v>
      </c>
      <c r="C672" s="81" t="s">
        <v>946</v>
      </c>
      <c r="D672" s="81" t="s">
        <v>432</v>
      </c>
      <c r="E672" s="81" t="s">
        <v>947</v>
      </c>
      <c r="F672" s="81" t="s">
        <v>483</v>
      </c>
      <c r="G672" s="81" t="s">
        <v>1573</v>
      </c>
      <c r="H672" s="86">
        <v>2617</v>
      </c>
      <c r="I672" s="82">
        <v>2</v>
      </c>
      <c r="J672" s="164">
        <f>หนองคาย!F77</f>
        <v>358361.01</v>
      </c>
      <c r="K672" s="170">
        <f>หนองคาย!AH77</f>
        <v>370711.2</v>
      </c>
      <c r="L672" s="87">
        <f>หนองคาย!AI77</f>
        <v>1623024.43</v>
      </c>
      <c r="M672" s="87">
        <f>หนองคาย!AJ77</f>
        <v>1777485.54</v>
      </c>
      <c r="N672" s="81"/>
      <c r="O672" s="81"/>
      <c r="P672" s="81"/>
      <c r="Q672" s="162">
        <f t="shared" si="76"/>
        <v>-154461.1100000001</v>
      </c>
      <c r="R672" s="84">
        <f t="shared" si="77"/>
        <v>620.18510890332436</v>
      </c>
    </row>
    <row r="673" spans="1:18">
      <c r="A673" s="82">
        <v>5</v>
      </c>
      <c r="B673" s="81" t="s">
        <v>354</v>
      </c>
      <c r="C673" s="81" t="s">
        <v>946</v>
      </c>
      <c r="D673" s="81" t="s">
        <v>432</v>
      </c>
      <c r="E673" s="81" t="s">
        <v>947</v>
      </c>
      <c r="F673" s="81" t="s">
        <v>483</v>
      </c>
      <c r="G673" s="81" t="s">
        <v>1571</v>
      </c>
      <c r="H673" s="86">
        <v>5078</v>
      </c>
      <c r="I673" s="82">
        <v>4</v>
      </c>
      <c r="J673" s="164">
        <f>หนองคาย!F78</f>
        <v>551134.74</v>
      </c>
      <c r="K673" s="170">
        <f>หนองคาย!AH78</f>
        <v>564798.34</v>
      </c>
      <c r="L673" s="87">
        <f>หนองคาย!AI78</f>
        <v>2795420.5599999996</v>
      </c>
      <c r="M673" s="87">
        <f>หนองคาย!AJ78</f>
        <v>2878928.3200000003</v>
      </c>
      <c r="N673" s="81"/>
      <c r="O673" s="81"/>
      <c r="P673" s="81"/>
      <c r="Q673" s="162">
        <f t="shared" si="76"/>
        <v>-83507.760000000708</v>
      </c>
      <c r="R673" s="84">
        <f t="shared" si="77"/>
        <v>550.49636864907438</v>
      </c>
    </row>
    <row r="674" spans="1:18">
      <c r="A674" s="82">
        <v>6</v>
      </c>
      <c r="B674" s="81" t="s">
        <v>354</v>
      </c>
      <c r="C674" s="81" t="s">
        <v>946</v>
      </c>
      <c r="D674" s="81" t="s">
        <v>432</v>
      </c>
      <c r="E674" s="81" t="s">
        <v>947</v>
      </c>
      <c r="F674" s="81" t="s">
        <v>483</v>
      </c>
      <c r="G674" s="81" t="s">
        <v>1572</v>
      </c>
      <c r="H674" s="86">
        <v>4268</v>
      </c>
      <c r="I674" s="82">
        <v>3</v>
      </c>
      <c r="J674" s="164">
        <f>หนองคาย!F79</f>
        <v>1615300.29</v>
      </c>
      <c r="K674" s="170">
        <f>หนองคาย!AH79</f>
        <v>1740684.6400000001</v>
      </c>
      <c r="L674" s="87">
        <f>หนองคาย!AI79</f>
        <v>3796830.66</v>
      </c>
      <c r="M674" s="87">
        <f>หนองคาย!AJ79</f>
        <v>2604819.91</v>
      </c>
      <c r="N674" s="81"/>
      <c r="O674" s="81"/>
      <c r="P674" s="81"/>
      <c r="Q674" s="162">
        <f t="shared" si="76"/>
        <v>1192010.75</v>
      </c>
      <c r="R674" s="84">
        <f t="shared" si="77"/>
        <v>889.60418462980317</v>
      </c>
    </row>
    <row r="675" spans="1:18">
      <c r="A675" s="82">
        <v>7</v>
      </c>
      <c r="B675" s="81" t="s">
        <v>354</v>
      </c>
      <c r="C675" s="81" t="s">
        <v>946</v>
      </c>
      <c r="D675" s="81" t="s">
        <v>432</v>
      </c>
      <c r="E675" s="81" t="s">
        <v>947</v>
      </c>
      <c r="F675" s="81" t="s">
        <v>483</v>
      </c>
      <c r="G675" s="81" t="s">
        <v>954</v>
      </c>
      <c r="H675" s="86">
        <v>3785</v>
      </c>
      <c r="I675" s="82">
        <v>3</v>
      </c>
      <c r="J675" s="164">
        <f>หนองคาย!F80</f>
        <v>461087.81</v>
      </c>
      <c r="K675" s="170">
        <f>หนองคาย!AH80</f>
        <v>461482.81</v>
      </c>
      <c r="L675" s="87">
        <f>หนองคาย!AI80</f>
        <v>2129618.66</v>
      </c>
      <c r="M675" s="87">
        <f>หนองคาย!AJ80</f>
        <v>2401784.1</v>
      </c>
      <c r="N675" s="81"/>
      <c r="O675" s="81"/>
      <c r="P675" s="81"/>
      <c r="Q675" s="162">
        <f t="shared" si="76"/>
        <v>-272165.43999999994</v>
      </c>
      <c r="R675" s="84">
        <f t="shared" si="77"/>
        <v>562.64693791281377</v>
      </c>
    </row>
    <row r="676" spans="1:18" s="22" customFormat="1">
      <c r="A676" s="150">
        <v>8</v>
      </c>
      <c r="B676" s="151" t="s">
        <v>354</v>
      </c>
      <c r="C676" s="151"/>
      <c r="D676" s="151"/>
      <c r="E676" s="151" t="s">
        <v>379</v>
      </c>
      <c r="F676" s="151"/>
      <c r="G676" s="151" t="s">
        <v>955</v>
      </c>
      <c r="H676" s="152">
        <f>SUM(H670:H675)</f>
        <v>28249</v>
      </c>
      <c r="I676" s="150"/>
      <c r="J676" s="153">
        <f>SUM(J669:J675)</f>
        <v>4722333.8899999997</v>
      </c>
      <c r="K676" s="171">
        <f>SUM(K669:K675)</f>
        <v>4987167.21</v>
      </c>
      <c r="L676" s="153">
        <f t="shared" ref="L676:M676" si="81">SUM(L669:L675)</f>
        <v>17634184.149999999</v>
      </c>
      <c r="M676" s="153">
        <f t="shared" si="81"/>
        <v>16507426.939999999</v>
      </c>
      <c r="N676" s="151">
        <v>6</v>
      </c>
      <c r="O676" s="151">
        <v>6</v>
      </c>
      <c r="P676" s="151">
        <f>N676-O676</f>
        <v>0</v>
      </c>
      <c r="Q676" s="163">
        <f t="shared" si="76"/>
        <v>1126757.209999999</v>
      </c>
      <c r="R676" s="161">
        <f>L676/H676</f>
        <v>624.24100499132703</v>
      </c>
    </row>
    <row r="677" spans="1:18">
      <c r="A677" s="82">
        <v>1</v>
      </c>
      <c r="B677" s="81" t="s">
        <v>354</v>
      </c>
      <c r="C677" s="81" t="s">
        <v>956</v>
      </c>
      <c r="D677" s="81" t="s">
        <v>420</v>
      </c>
      <c r="E677" s="81" t="s">
        <v>957</v>
      </c>
      <c r="F677" s="81" t="s">
        <v>513</v>
      </c>
      <c r="G677" s="81" t="s">
        <v>958</v>
      </c>
      <c r="H677" s="86"/>
      <c r="I677" s="82"/>
      <c r="J677" s="164"/>
      <c r="K677" s="170"/>
      <c r="L677" s="87"/>
      <c r="M677" s="87"/>
      <c r="N677" s="81"/>
      <c r="O677" s="81"/>
      <c r="P677" s="81"/>
    </row>
    <row r="678" spans="1:18">
      <c r="A678" s="82">
        <v>2</v>
      </c>
      <c r="B678" s="81" t="s">
        <v>354</v>
      </c>
      <c r="C678" s="81" t="s">
        <v>956</v>
      </c>
      <c r="D678" s="81" t="s">
        <v>420</v>
      </c>
      <c r="E678" s="81" t="s">
        <v>957</v>
      </c>
      <c r="F678" s="81" t="s">
        <v>483</v>
      </c>
      <c r="G678" s="81" t="s">
        <v>959</v>
      </c>
      <c r="H678" s="86">
        <v>2446</v>
      </c>
      <c r="I678" s="82">
        <v>2</v>
      </c>
      <c r="J678" s="164">
        <f>หนองคาย!F81</f>
        <v>135236.69</v>
      </c>
      <c r="K678" s="170">
        <f>หนองคาย!AH81</f>
        <v>128601.08000000002</v>
      </c>
      <c r="L678" s="87">
        <f>หนองคาย!AI81</f>
        <v>1867511.26</v>
      </c>
      <c r="M678" s="87">
        <f>หนองคาย!AJ81</f>
        <v>1704861.4</v>
      </c>
      <c r="N678" s="81"/>
      <c r="O678" s="81"/>
      <c r="P678" s="81"/>
      <c r="Q678" s="162">
        <f t="shared" si="76"/>
        <v>162649.8600000001</v>
      </c>
      <c r="R678" s="84">
        <f t="shared" si="77"/>
        <v>763.49601798855269</v>
      </c>
    </row>
    <row r="679" spans="1:18">
      <c r="A679" s="82">
        <v>3</v>
      </c>
      <c r="B679" s="81" t="s">
        <v>354</v>
      </c>
      <c r="C679" s="81" t="s">
        <v>956</v>
      </c>
      <c r="D679" s="81" t="s">
        <v>420</v>
      </c>
      <c r="E679" s="81" t="s">
        <v>957</v>
      </c>
      <c r="F679" s="81" t="s">
        <v>483</v>
      </c>
      <c r="G679" s="81" t="s">
        <v>960</v>
      </c>
      <c r="H679" s="86">
        <v>3509</v>
      </c>
      <c r="I679" s="82">
        <v>3</v>
      </c>
      <c r="J679" s="164">
        <f>หนองคาย!F82</f>
        <v>196423</v>
      </c>
      <c r="K679" s="170">
        <f>หนองคาย!AH82</f>
        <v>115742.34</v>
      </c>
      <c r="L679" s="87">
        <f>หนองคาย!AI82</f>
        <v>2877961.25</v>
      </c>
      <c r="M679" s="87">
        <f>หนองคาย!AJ82</f>
        <v>2887878.84</v>
      </c>
      <c r="N679" s="81"/>
      <c r="O679" s="81"/>
      <c r="P679" s="81"/>
      <c r="Q679" s="162">
        <f t="shared" si="76"/>
        <v>-9917.589999999851</v>
      </c>
      <c r="R679" s="84">
        <f t="shared" si="77"/>
        <v>820.16564548304359</v>
      </c>
    </row>
    <row r="680" spans="1:18">
      <c r="A680" s="82">
        <v>4</v>
      </c>
      <c r="B680" s="81" t="s">
        <v>354</v>
      </c>
      <c r="C680" s="81" t="s">
        <v>956</v>
      </c>
      <c r="D680" s="81" t="s">
        <v>420</v>
      </c>
      <c r="E680" s="81" t="s">
        <v>957</v>
      </c>
      <c r="F680" s="81" t="s">
        <v>483</v>
      </c>
      <c r="G680" s="81" t="s">
        <v>961</v>
      </c>
      <c r="H680" s="86">
        <v>1170</v>
      </c>
      <c r="I680" s="82">
        <v>1</v>
      </c>
      <c r="J680" s="164">
        <f>หนองคาย!F83</f>
        <v>210669.83</v>
      </c>
      <c r="K680" s="170">
        <f>หนองคาย!AH83</f>
        <v>252485.64</v>
      </c>
      <c r="L680" s="87">
        <f>หนองคาย!AI83</f>
        <v>1762793.1500000001</v>
      </c>
      <c r="M680" s="87">
        <f>หนองคาย!AJ83</f>
        <v>1604353.7200000002</v>
      </c>
      <c r="N680" s="81"/>
      <c r="O680" s="81"/>
      <c r="P680" s="81"/>
      <c r="Q680" s="162">
        <f t="shared" si="76"/>
        <v>158439.42999999993</v>
      </c>
      <c r="R680" s="84">
        <f t="shared" si="77"/>
        <v>1506.6608119658122</v>
      </c>
    </row>
    <row r="681" spans="1:18">
      <c r="A681" s="82">
        <v>5</v>
      </c>
      <c r="B681" s="81" t="s">
        <v>354</v>
      </c>
      <c r="C681" s="81" t="s">
        <v>956</v>
      </c>
      <c r="D681" s="81" t="s">
        <v>420</v>
      </c>
      <c r="E681" s="81" t="s">
        <v>957</v>
      </c>
      <c r="F681" s="81" t="s">
        <v>483</v>
      </c>
      <c r="G681" s="81" t="s">
        <v>962</v>
      </c>
      <c r="H681" s="86">
        <v>1178</v>
      </c>
      <c r="I681" s="82">
        <v>1</v>
      </c>
      <c r="J681" s="164">
        <f>หนองคาย!F84</f>
        <v>32711.26</v>
      </c>
      <c r="K681" s="170">
        <f>หนองคาย!AH84</f>
        <v>26103.71</v>
      </c>
      <c r="L681" s="87">
        <f>หนองคาย!AI84</f>
        <v>2544464.34</v>
      </c>
      <c r="M681" s="87">
        <f>หนองคาย!AJ84</f>
        <v>2554422.63</v>
      </c>
      <c r="N681" s="81"/>
      <c r="O681" s="81"/>
      <c r="P681" s="81"/>
      <c r="Q681" s="162">
        <f t="shared" si="76"/>
        <v>-9958.2900000000373</v>
      </c>
      <c r="R681" s="84">
        <f t="shared" si="77"/>
        <v>2159.9867062818334</v>
      </c>
    </row>
    <row r="682" spans="1:18">
      <c r="A682" s="82">
        <v>6</v>
      </c>
      <c r="B682" s="81" t="s">
        <v>354</v>
      </c>
      <c r="C682" s="81" t="s">
        <v>956</v>
      </c>
      <c r="D682" s="81" t="s">
        <v>420</v>
      </c>
      <c r="E682" s="81" t="s">
        <v>957</v>
      </c>
      <c r="F682" s="81" t="s">
        <v>483</v>
      </c>
      <c r="G682" s="81" t="s">
        <v>963</v>
      </c>
      <c r="H682" s="86">
        <v>2358</v>
      </c>
      <c r="I682" s="82">
        <v>2</v>
      </c>
      <c r="J682" s="164">
        <f>หนองคาย!F85</f>
        <v>113414.94</v>
      </c>
      <c r="K682" s="170">
        <f>หนองคาย!AH85</f>
        <v>57845.049999999988</v>
      </c>
      <c r="L682" s="87">
        <f>หนองคาย!AI85</f>
        <v>2306140.56</v>
      </c>
      <c r="M682" s="87">
        <f>หนองคาย!AJ85</f>
        <v>2450454.8400000003</v>
      </c>
      <c r="N682" s="81"/>
      <c r="O682" s="81"/>
      <c r="P682" s="81"/>
      <c r="Q682" s="162">
        <f t="shared" si="76"/>
        <v>-144314.28000000026</v>
      </c>
      <c r="R682" s="84">
        <f t="shared" si="77"/>
        <v>978.00702290076333</v>
      </c>
    </row>
    <row r="683" spans="1:18" s="22" customFormat="1">
      <c r="A683" s="150">
        <v>9</v>
      </c>
      <c r="B683" s="151" t="s">
        <v>354</v>
      </c>
      <c r="C683" s="151"/>
      <c r="D683" s="151"/>
      <c r="E683" s="151" t="s">
        <v>379</v>
      </c>
      <c r="F683" s="151"/>
      <c r="G683" s="151" t="s">
        <v>964</v>
      </c>
      <c r="H683" s="152">
        <f>SUM(H678:H682)</f>
        <v>10661</v>
      </c>
      <c r="I683" s="150"/>
      <c r="J683" s="153">
        <f>SUM(J677:J682)</f>
        <v>688455.72</v>
      </c>
      <c r="K683" s="171">
        <f>SUM(K677:K682)</f>
        <v>580777.82000000007</v>
      </c>
      <c r="L683" s="153">
        <f t="shared" ref="L683:M683" si="82">SUM(L677:L682)</f>
        <v>11358870.560000001</v>
      </c>
      <c r="M683" s="153">
        <f t="shared" si="82"/>
        <v>11201971.43</v>
      </c>
      <c r="N683" s="151">
        <v>5</v>
      </c>
      <c r="O683" s="151">
        <v>5</v>
      </c>
      <c r="P683" s="151">
        <v>5</v>
      </c>
      <c r="Q683" s="163">
        <f t="shared" si="76"/>
        <v>156899.13000000082</v>
      </c>
      <c r="R683" s="161">
        <f t="shared" si="77"/>
        <v>1065.4601406997467</v>
      </c>
    </row>
    <row r="684" spans="1:18" s="22" customFormat="1">
      <c r="A684" s="93"/>
      <c r="B684" s="94" t="s">
        <v>354</v>
      </c>
      <c r="C684" s="94" t="s">
        <v>354</v>
      </c>
      <c r="D684" s="94" t="s">
        <v>354</v>
      </c>
      <c r="E684" s="94" t="s">
        <v>354</v>
      </c>
      <c r="F684" s="94"/>
      <c r="G684" s="94" t="s">
        <v>965</v>
      </c>
      <c r="H684" s="251">
        <f>H610+H622+H639+H647+H654+H659+H668+H676+H683</f>
        <v>297089</v>
      </c>
      <c r="I684" s="93"/>
      <c r="J684" s="168">
        <f>J610+J622+J639+J647+J654+J659+J668+J676+J683</f>
        <v>45332009.230000004</v>
      </c>
      <c r="K684" s="177">
        <f>K610+K622+K639+K647+K654+K659+K668+K676+K683</f>
        <v>47833441.710000008</v>
      </c>
      <c r="L684" s="168">
        <f t="shared" ref="L684:M684" si="83">L610+L622+L639+L647+L654+L659+L668+L676+L683</f>
        <v>202205958.09999999</v>
      </c>
      <c r="M684" s="168">
        <f t="shared" si="83"/>
        <v>202289578.53999999</v>
      </c>
      <c r="N684" s="94">
        <f>N610+N622+N639+N647+N654+N659+N668+N676+N683</f>
        <v>74</v>
      </c>
      <c r="O684" s="94">
        <f>O610+O622+O639+O647+O654+O659+O668+O676+O683</f>
        <v>74</v>
      </c>
      <c r="P684" s="94">
        <f>N684-O684</f>
        <v>0</v>
      </c>
      <c r="Q684" s="163">
        <f t="shared" si="76"/>
        <v>-83620.439999997616</v>
      </c>
      <c r="R684" s="161">
        <f t="shared" si="77"/>
        <v>680.6241836621349</v>
      </c>
    </row>
    <row r="685" spans="1:18" ht="19.5" thickBot="1">
      <c r="A685" s="201"/>
      <c r="B685" s="202"/>
      <c r="C685" s="202"/>
      <c r="D685" s="202"/>
      <c r="E685" s="318" t="s">
        <v>966</v>
      </c>
      <c r="F685" s="319"/>
      <c r="G685" s="320"/>
      <c r="H685" s="203"/>
      <c r="I685" s="201"/>
      <c r="J685" s="193">
        <f>J684/O684</f>
        <v>612594.7193243244</v>
      </c>
      <c r="K685" s="194">
        <f>K684/O684</f>
        <v>646397.86094594607</v>
      </c>
      <c r="L685" s="193">
        <f>L684/O684</f>
        <v>2732512.9472972974</v>
      </c>
      <c r="M685" s="193">
        <f>M684/O684</f>
        <v>2733642.953243243</v>
      </c>
      <c r="N685" s="204"/>
      <c r="O685" s="204"/>
      <c r="P685" s="204"/>
      <c r="Q685" s="162">
        <f t="shared" si="76"/>
        <v>-1130.0059459456243</v>
      </c>
    </row>
    <row r="686" spans="1:18" ht="19.5" thickTop="1">
      <c r="A686" s="89">
        <v>1</v>
      </c>
      <c r="B686" s="90" t="s">
        <v>353</v>
      </c>
      <c r="C686" s="90" t="s">
        <v>967</v>
      </c>
      <c r="D686" s="90" t="s">
        <v>968</v>
      </c>
      <c r="E686" s="90" t="s">
        <v>969</v>
      </c>
      <c r="F686" s="90" t="s">
        <v>607</v>
      </c>
      <c r="G686" s="90" t="s">
        <v>970</v>
      </c>
      <c r="H686" s="91"/>
      <c r="I686" s="89"/>
      <c r="J686" s="166"/>
      <c r="K686" s="173"/>
      <c r="L686" s="92"/>
      <c r="M686" s="92"/>
      <c r="N686" s="90"/>
      <c r="O686" s="90"/>
      <c r="P686" s="90"/>
    </row>
    <row r="687" spans="1:18">
      <c r="A687" s="82">
        <v>2</v>
      </c>
      <c r="B687" s="81" t="s">
        <v>353</v>
      </c>
      <c r="C687" s="81" t="s">
        <v>967</v>
      </c>
      <c r="D687" s="81" t="s">
        <v>968</v>
      </c>
      <c r="E687" s="81" t="s">
        <v>969</v>
      </c>
      <c r="F687" s="81" t="s">
        <v>483</v>
      </c>
      <c r="G687" s="81" t="s">
        <v>971</v>
      </c>
      <c r="H687" s="86">
        <v>4000</v>
      </c>
      <c r="I687" s="82">
        <v>3</v>
      </c>
      <c r="J687" s="164">
        <f>สกลนคร!F22</f>
        <v>560774.82999999996</v>
      </c>
      <c r="K687" s="170">
        <f>สกลนคร!AI22</f>
        <v>1287084.6399999997</v>
      </c>
      <c r="L687" s="87">
        <f>สกลนคร!AJ22</f>
        <v>3477112.12</v>
      </c>
      <c r="M687" s="87">
        <f>สกลนคร!AK22</f>
        <v>2840101.22</v>
      </c>
      <c r="N687" s="81"/>
      <c r="O687" s="81"/>
      <c r="P687" s="81"/>
      <c r="Q687" s="162">
        <f t="shared" si="76"/>
        <v>637010.89999999991</v>
      </c>
      <c r="R687" s="84">
        <f t="shared" si="77"/>
        <v>869.27803000000006</v>
      </c>
    </row>
    <row r="688" spans="1:18">
      <c r="A688" s="82">
        <v>3</v>
      </c>
      <c r="B688" s="81" t="s">
        <v>353</v>
      </c>
      <c r="C688" s="81" t="s">
        <v>967</v>
      </c>
      <c r="D688" s="81" t="s">
        <v>968</v>
      </c>
      <c r="E688" s="81" t="s">
        <v>969</v>
      </c>
      <c r="F688" s="81" t="s">
        <v>483</v>
      </c>
      <c r="G688" s="81" t="s">
        <v>972</v>
      </c>
      <c r="H688" s="86">
        <v>9196</v>
      </c>
      <c r="I688" s="82">
        <v>5</v>
      </c>
      <c r="J688" s="164">
        <f>สกลนคร!F23</f>
        <v>475664.95</v>
      </c>
      <c r="K688" s="170">
        <f>สกลนคร!AI23</f>
        <v>480945.41</v>
      </c>
      <c r="L688" s="87">
        <f>สกลนคร!AJ23</f>
        <v>2236414.9000000004</v>
      </c>
      <c r="M688" s="87">
        <f>สกลนคร!AK23</f>
        <v>2082771.5899999999</v>
      </c>
      <c r="N688" s="81"/>
      <c r="O688" s="81"/>
      <c r="P688" s="81"/>
      <c r="Q688" s="162">
        <f t="shared" si="76"/>
        <v>153643.31000000052</v>
      </c>
      <c r="R688" s="84">
        <f t="shared" si="77"/>
        <v>243.19431274467163</v>
      </c>
    </row>
    <row r="689" spans="1:18">
      <c r="A689" s="82">
        <v>4</v>
      </c>
      <c r="B689" s="81" t="s">
        <v>353</v>
      </c>
      <c r="C689" s="81" t="s">
        <v>967</v>
      </c>
      <c r="D689" s="81" t="s">
        <v>968</v>
      </c>
      <c r="E689" s="81" t="s">
        <v>969</v>
      </c>
      <c r="F689" s="81" t="s">
        <v>483</v>
      </c>
      <c r="G689" s="81" t="s">
        <v>973</v>
      </c>
      <c r="H689" s="86">
        <v>4170</v>
      </c>
      <c r="I689" s="82">
        <v>3</v>
      </c>
      <c r="J689" s="164">
        <f>สกลนคร!F24</f>
        <v>409651.65</v>
      </c>
      <c r="K689" s="170">
        <f>สกลนคร!AI24</f>
        <v>732227.6100000001</v>
      </c>
      <c r="L689" s="87">
        <f>สกลนคร!AJ24</f>
        <v>3290425.16</v>
      </c>
      <c r="M689" s="87">
        <f>สกลนคร!AK24</f>
        <v>3297182.01</v>
      </c>
      <c r="N689" s="81"/>
      <c r="O689" s="81"/>
      <c r="P689" s="81"/>
      <c r="Q689" s="162">
        <f t="shared" si="76"/>
        <v>-6756.8499999996275</v>
      </c>
      <c r="R689" s="84">
        <f t="shared" si="77"/>
        <v>789.07078177458038</v>
      </c>
    </row>
    <row r="690" spans="1:18">
      <c r="A690" s="82">
        <v>5</v>
      </c>
      <c r="B690" s="81" t="s">
        <v>353</v>
      </c>
      <c r="C690" s="81" t="s">
        <v>967</v>
      </c>
      <c r="D690" s="81" t="s">
        <v>968</v>
      </c>
      <c r="E690" s="81" t="s">
        <v>969</v>
      </c>
      <c r="F690" s="81" t="s">
        <v>483</v>
      </c>
      <c r="G690" s="81" t="s">
        <v>974</v>
      </c>
      <c r="H690" s="86">
        <v>2125</v>
      </c>
      <c r="I690" s="82">
        <v>2</v>
      </c>
      <c r="J690" s="164">
        <f>สกลนคร!F25</f>
        <v>638444.63</v>
      </c>
      <c r="K690" s="170">
        <f>สกลนคร!AI25</f>
        <v>636802.48</v>
      </c>
      <c r="L690" s="87">
        <f>สกลนคร!AJ25</f>
        <v>2254135.54</v>
      </c>
      <c r="M690" s="87">
        <f>สกลนคร!AK25</f>
        <v>1972540.04</v>
      </c>
      <c r="N690" s="81"/>
      <c r="O690" s="81"/>
      <c r="P690" s="81"/>
      <c r="Q690" s="162">
        <f t="shared" si="76"/>
        <v>281595.5</v>
      </c>
      <c r="R690" s="84">
        <f t="shared" si="77"/>
        <v>1060.7696658823529</v>
      </c>
    </row>
    <row r="691" spans="1:18">
      <c r="A691" s="82">
        <v>6</v>
      </c>
      <c r="B691" s="81" t="s">
        <v>353</v>
      </c>
      <c r="C691" s="81" t="s">
        <v>967</v>
      </c>
      <c r="D691" s="81" t="s">
        <v>968</v>
      </c>
      <c r="E691" s="81" t="s">
        <v>969</v>
      </c>
      <c r="F691" s="81" t="s">
        <v>483</v>
      </c>
      <c r="G691" s="81" t="s">
        <v>975</v>
      </c>
      <c r="H691" s="86">
        <v>4953</v>
      </c>
      <c r="I691" s="82">
        <v>4</v>
      </c>
      <c r="J691" s="164">
        <f>สกลนคร!F26</f>
        <v>301143.90999999997</v>
      </c>
      <c r="K691" s="170">
        <f>สกลนคร!AI26</f>
        <v>419859.82</v>
      </c>
      <c r="L691" s="87">
        <f>สกลนคร!AJ26</f>
        <v>1868581.64</v>
      </c>
      <c r="M691" s="87">
        <f>สกลนคร!AK26</f>
        <v>1759291.29</v>
      </c>
      <c r="N691" s="81"/>
      <c r="O691" s="81"/>
      <c r="P691" s="81"/>
      <c r="Q691" s="162">
        <f t="shared" si="76"/>
        <v>109290.34999999986</v>
      </c>
      <c r="R691" s="84">
        <f t="shared" si="77"/>
        <v>377.26259640621845</v>
      </c>
    </row>
    <row r="692" spans="1:18">
      <c r="A692" s="82">
        <v>7</v>
      </c>
      <c r="B692" s="81" t="s">
        <v>353</v>
      </c>
      <c r="C692" s="81" t="s">
        <v>967</v>
      </c>
      <c r="D692" s="81" t="s">
        <v>968</v>
      </c>
      <c r="E692" s="81" t="s">
        <v>969</v>
      </c>
      <c r="F692" s="81" t="s">
        <v>483</v>
      </c>
      <c r="G692" s="81" t="s">
        <v>976</v>
      </c>
      <c r="H692" s="86">
        <v>5133</v>
      </c>
      <c r="I692" s="82">
        <v>4</v>
      </c>
      <c r="J692" s="164">
        <f>สกลนคร!F27</f>
        <v>1101182.45</v>
      </c>
      <c r="K692" s="170">
        <f>สกลนคร!AI27</f>
        <v>1262130.8199999998</v>
      </c>
      <c r="L692" s="87">
        <f>สกลนคร!AJ27</f>
        <v>3183032.6</v>
      </c>
      <c r="M692" s="87">
        <f>สกลนคร!AK27</f>
        <v>2322136.23</v>
      </c>
      <c r="N692" s="81"/>
      <c r="O692" s="81"/>
      <c r="P692" s="81"/>
      <c r="Q692" s="162">
        <f t="shared" si="76"/>
        <v>860896.37000000011</v>
      </c>
      <c r="R692" s="84">
        <f t="shared" si="77"/>
        <v>620.11155269822723</v>
      </c>
    </row>
    <row r="693" spans="1:18">
      <c r="A693" s="82">
        <v>8</v>
      </c>
      <c r="B693" s="81" t="s">
        <v>353</v>
      </c>
      <c r="C693" s="81" t="s">
        <v>967</v>
      </c>
      <c r="D693" s="81" t="s">
        <v>968</v>
      </c>
      <c r="E693" s="81" t="s">
        <v>969</v>
      </c>
      <c r="F693" s="81" t="s">
        <v>483</v>
      </c>
      <c r="G693" s="81" t="s">
        <v>977</v>
      </c>
      <c r="H693" s="86">
        <v>9944</v>
      </c>
      <c r="I693" s="82">
        <v>5</v>
      </c>
      <c r="J693" s="164">
        <f>สกลนคร!F28</f>
        <v>903683.44</v>
      </c>
      <c r="K693" s="170">
        <f>สกลนคร!AI28</f>
        <v>970726.37999999989</v>
      </c>
      <c r="L693" s="87">
        <f>สกลนคร!AJ28</f>
        <v>1856283.0899999999</v>
      </c>
      <c r="M693" s="87">
        <f>สกลนคร!AK28</f>
        <v>1675634.32</v>
      </c>
      <c r="N693" s="81"/>
      <c r="O693" s="81"/>
      <c r="P693" s="81"/>
      <c r="Q693" s="162">
        <f t="shared" si="76"/>
        <v>180648.76999999979</v>
      </c>
      <c r="R693" s="84">
        <f t="shared" si="77"/>
        <v>186.67368161705551</v>
      </c>
    </row>
    <row r="694" spans="1:18">
      <c r="A694" s="82">
        <v>9</v>
      </c>
      <c r="B694" s="81" t="s">
        <v>353</v>
      </c>
      <c r="C694" s="81" t="s">
        <v>967</v>
      </c>
      <c r="D694" s="81" t="s">
        <v>968</v>
      </c>
      <c r="E694" s="81" t="s">
        <v>969</v>
      </c>
      <c r="F694" s="81" t="s">
        <v>483</v>
      </c>
      <c r="G694" s="81" t="s">
        <v>978</v>
      </c>
      <c r="H694" s="86">
        <v>7970</v>
      </c>
      <c r="I694" s="82">
        <v>5</v>
      </c>
      <c r="J694" s="164">
        <f>สกลนคร!F29</f>
        <v>1269274.33</v>
      </c>
      <c r="K694" s="170">
        <f>สกลนคร!AI29</f>
        <v>1348586.55</v>
      </c>
      <c r="L694" s="87">
        <f>สกลนคร!AJ29</f>
        <v>3091344.23</v>
      </c>
      <c r="M694" s="87">
        <f>สกลนคร!AK29</f>
        <v>2750112.5300000003</v>
      </c>
      <c r="N694" s="81"/>
      <c r="O694" s="81"/>
      <c r="P694" s="81"/>
      <c r="Q694" s="162">
        <f t="shared" si="76"/>
        <v>341231.69999999972</v>
      </c>
      <c r="R694" s="84">
        <f t="shared" si="77"/>
        <v>387.87255081555833</v>
      </c>
    </row>
    <row r="695" spans="1:18">
      <c r="A695" s="82">
        <v>10</v>
      </c>
      <c r="B695" s="81" t="s">
        <v>353</v>
      </c>
      <c r="C695" s="81" t="s">
        <v>967</v>
      </c>
      <c r="D695" s="81" t="s">
        <v>968</v>
      </c>
      <c r="E695" s="81" t="s">
        <v>969</v>
      </c>
      <c r="F695" s="81" t="s">
        <v>483</v>
      </c>
      <c r="G695" s="81" t="s">
        <v>979</v>
      </c>
      <c r="H695" s="86">
        <v>3631</v>
      </c>
      <c r="I695" s="82">
        <v>3</v>
      </c>
      <c r="J695" s="164">
        <f>สกลนคร!F30</f>
        <v>630886.64</v>
      </c>
      <c r="K695" s="170">
        <f>สกลนคร!AI30</f>
        <v>790317.05</v>
      </c>
      <c r="L695" s="87">
        <f>สกลนคร!AJ30</f>
        <v>3806791.67</v>
      </c>
      <c r="M695" s="87">
        <f>สกลนคร!AK30</f>
        <v>3752062.32</v>
      </c>
      <c r="N695" s="81"/>
      <c r="O695" s="81"/>
      <c r="P695" s="81"/>
      <c r="Q695" s="162">
        <f t="shared" si="76"/>
        <v>54729.350000000093</v>
      </c>
      <c r="R695" s="84">
        <f t="shared" si="77"/>
        <v>1048.4141200771137</v>
      </c>
    </row>
    <row r="696" spans="1:18">
      <c r="A696" s="82">
        <v>11</v>
      </c>
      <c r="B696" s="81" t="s">
        <v>353</v>
      </c>
      <c r="C696" s="81" t="s">
        <v>967</v>
      </c>
      <c r="D696" s="81" t="s">
        <v>968</v>
      </c>
      <c r="E696" s="81" t="s">
        <v>969</v>
      </c>
      <c r="F696" s="81" t="s">
        <v>483</v>
      </c>
      <c r="G696" s="81" t="s">
        <v>980</v>
      </c>
      <c r="H696" s="86">
        <v>3196</v>
      </c>
      <c r="I696" s="82">
        <v>3</v>
      </c>
      <c r="J696" s="164">
        <f>สกลนคร!F31</f>
        <v>803126.67</v>
      </c>
      <c r="K696" s="170">
        <f>สกลนคร!AI31</f>
        <v>899082.71000000008</v>
      </c>
      <c r="L696" s="87">
        <f>สกลนคร!AJ31</f>
        <v>2199225.7000000002</v>
      </c>
      <c r="M696" s="87">
        <f>สกลนคร!AK31</f>
        <v>1920873.08</v>
      </c>
      <c r="N696" s="81"/>
      <c r="O696" s="81"/>
      <c r="P696" s="81"/>
      <c r="Q696" s="162">
        <f t="shared" si="76"/>
        <v>278352.62000000011</v>
      </c>
      <c r="R696" s="84">
        <f t="shared" si="77"/>
        <v>688.11817897371725</v>
      </c>
    </row>
    <row r="697" spans="1:18">
      <c r="A697" s="82">
        <v>12</v>
      </c>
      <c r="B697" s="81" t="s">
        <v>353</v>
      </c>
      <c r="C697" s="81" t="s">
        <v>967</v>
      </c>
      <c r="D697" s="81" t="s">
        <v>968</v>
      </c>
      <c r="E697" s="81" t="s">
        <v>969</v>
      </c>
      <c r="F697" s="81" t="s">
        <v>483</v>
      </c>
      <c r="G697" s="81" t="s">
        <v>981</v>
      </c>
      <c r="H697" s="86">
        <v>3788</v>
      </c>
      <c r="I697" s="82">
        <v>3</v>
      </c>
      <c r="J697" s="164">
        <f>สกลนคร!F32</f>
        <v>595397.04</v>
      </c>
      <c r="K697" s="170">
        <f>สกลนคร!AI32</f>
        <v>608039.07000000007</v>
      </c>
      <c r="L697" s="87">
        <f>สกลนคร!AJ32</f>
        <v>4456287.16</v>
      </c>
      <c r="M697" s="87">
        <f>สกลนคร!AK32</f>
        <v>3640082.63</v>
      </c>
      <c r="N697" s="81"/>
      <c r="O697" s="81"/>
      <c r="P697" s="81"/>
      <c r="Q697" s="162">
        <f t="shared" si="76"/>
        <v>816204.53000000026</v>
      </c>
      <c r="R697" s="84">
        <f t="shared" si="77"/>
        <v>1176.4221647307286</v>
      </c>
    </row>
    <row r="698" spans="1:18">
      <c r="A698" s="82">
        <v>13</v>
      </c>
      <c r="B698" s="81" t="s">
        <v>353</v>
      </c>
      <c r="C698" s="81" t="s">
        <v>967</v>
      </c>
      <c r="D698" s="81" t="s">
        <v>968</v>
      </c>
      <c r="E698" s="81" t="s">
        <v>969</v>
      </c>
      <c r="F698" s="81" t="s">
        <v>483</v>
      </c>
      <c r="G698" s="81" t="s">
        <v>982</v>
      </c>
      <c r="H698" s="86">
        <v>3714</v>
      </c>
      <c r="I698" s="82">
        <v>3</v>
      </c>
      <c r="J698" s="164">
        <f>สกลนคร!F33</f>
        <v>706590.93</v>
      </c>
      <c r="K698" s="170">
        <f>สกลนคร!AI33</f>
        <v>809086.21000000008</v>
      </c>
      <c r="L698" s="87">
        <f>สกลนคร!AJ33</f>
        <v>2281572.4</v>
      </c>
      <c r="M698" s="87">
        <f>สกลนคร!AK33</f>
        <v>1805168.61</v>
      </c>
      <c r="N698" s="81"/>
      <c r="O698" s="81"/>
      <c r="P698" s="81"/>
      <c r="Q698" s="162">
        <f t="shared" si="76"/>
        <v>476403.7899999998</v>
      </c>
      <c r="R698" s="84">
        <f t="shared" si="77"/>
        <v>614.31674744211091</v>
      </c>
    </row>
    <row r="699" spans="1:18">
      <c r="A699" s="82">
        <v>14</v>
      </c>
      <c r="B699" s="81" t="s">
        <v>353</v>
      </c>
      <c r="C699" s="81" t="s">
        <v>967</v>
      </c>
      <c r="D699" s="81" t="s">
        <v>968</v>
      </c>
      <c r="E699" s="81" t="s">
        <v>969</v>
      </c>
      <c r="F699" s="81" t="s">
        <v>483</v>
      </c>
      <c r="G699" s="81" t="s">
        <v>983</v>
      </c>
      <c r="H699" s="86">
        <v>7059</v>
      </c>
      <c r="I699" s="82">
        <v>5</v>
      </c>
      <c r="J699" s="164">
        <f>สกลนคร!F34</f>
        <v>761824.71</v>
      </c>
      <c r="K699" s="170">
        <f>สกลนคร!AI34</f>
        <v>959091.95</v>
      </c>
      <c r="L699" s="87">
        <f>สกลนคร!AJ34</f>
        <v>2479597.2999999998</v>
      </c>
      <c r="M699" s="87">
        <f>สกลนคร!AK34</f>
        <v>2024574.4299999997</v>
      </c>
      <c r="N699" s="81"/>
      <c r="O699" s="81"/>
      <c r="P699" s="81"/>
      <c r="Q699" s="162">
        <f t="shared" si="76"/>
        <v>455022.87000000011</v>
      </c>
      <c r="R699" s="84">
        <f t="shared" si="77"/>
        <v>351.26750247910468</v>
      </c>
    </row>
    <row r="700" spans="1:18">
      <c r="A700" s="82">
        <v>15</v>
      </c>
      <c r="B700" s="81" t="s">
        <v>353</v>
      </c>
      <c r="C700" s="81" t="s">
        <v>967</v>
      </c>
      <c r="D700" s="81" t="s">
        <v>968</v>
      </c>
      <c r="E700" s="81" t="s">
        <v>969</v>
      </c>
      <c r="F700" s="81" t="s">
        <v>483</v>
      </c>
      <c r="G700" s="81" t="s">
        <v>984</v>
      </c>
      <c r="H700" s="86">
        <v>3387</v>
      </c>
      <c r="I700" s="82">
        <v>3</v>
      </c>
      <c r="J700" s="164">
        <f>สกลนคร!F35</f>
        <v>1359908.91</v>
      </c>
      <c r="K700" s="170">
        <f>สกลนคร!AI35</f>
        <v>1520954.5499999998</v>
      </c>
      <c r="L700" s="87">
        <f>สกลนคร!AJ35</f>
        <v>2631450.71</v>
      </c>
      <c r="M700" s="87">
        <f>สกลนคร!AK35</f>
        <v>2853409.59</v>
      </c>
      <c r="N700" s="81"/>
      <c r="O700" s="81"/>
      <c r="P700" s="81"/>
      <c r="Q700" s="162">
        <f t="shared" si="76"/>
        <v>-221958.87999999989</v>
      </c>
      <c r="R700" s="84">
        <f t="shared" si="77"/>
        <v>776.92669323885445</v>
      </c>
    </row>
    <row r="701" spans="1:18">
      <c r="A701" s="82">
        <v>16</v>
      </c>
      <c r="B701" s="81" t="s">
        <v>353</v>
      </c>
      <c r="C701" s="81" t="s">
        <v>967</v>
      </c>
      <c r="D701" s="81" t="s">
        <v>968</v>
      </c>
      <c r="E701" s="81" t="s">
        <v>969</v>
      </c>
      <c r="F701" s="81" t="s">
        <v>483</v>
      </c>
      <c r="G701" s="81" t="s">
        <v>985</v>
      </c>
      <c r="H701" s="86">
        <v>4255</v>
      </c>
      <c r="I701" s="82">
        <v>3</v>
      </c>
      <c r="J701" s="164">
        <f>สกลนคร!F36</f>
        <v>435909.16</v>
      </c>
      <c r="K701" s="170">
        <f>สกลนคร!AI36</f>
        <v>541901.26</v>
      </c>
      <c r="L701" s="87">
        <f>สกลนคร!AJ36</f>
        <v>2933510.0300000003</v>
      </c>
      <c r="M701" s="87">
        <f>สกลนคร!AK36</f>
        <v>2879518.7800000003</v>
      </c>
      <c r="N701" s="81"/>
      <c r="O701" s="81"/>
      <c r="P701" s="81"/>
      <c r="Q701" s="162">
        <f t="shared" si="76"/>
        <v>53991.25</v>
      </c>
      <c r="R701" s="84">
        <f t="shared" si="77"/>
        <v>689.4265640423032</v>
      </c>
    </row>
    <row r="702" spans="1:18">
      <c r="A702" s="82">
        <v>17</v>
      </c>
      <c r="B702" s="81" t="s">
        <v>353</v>
      </c>
      <c r="C702" s="81" t="s">
        <v>967</v>
      </c>
      <c r="D702" s="81" t="s">
        <v>968</v>
      </c>
      <c r="E702" s="81" t="s">
        <v>969</v>
      </c>
      <c r="F702" s="81" t="s">
        <v>483</v>
      </c>
      <c r="G702" s="81" t="s">
        <v>986</v>
      </c>
      <c r="H702" s="86">
        <v>1849</v>
      </c>
      <c r="I702" s="82">
        <v>2</v>
      </c>
      <c r="J702" s="164">
        <f>สกลนคร!F37</f>
        <v>294605.8</v>
      </c>
      <c r="K702" s="170">
        <f>สกลนคร!AI37</f>
        <v>376419.56</v>
      </c>
      <c r="L702" s="87">
        <f>สกลนคร!AJ37</f>
        <v>2390393.2999999998</v>
      </c>
      <c r="M702" s="87">
        <f>สกลนคร!AK37</f>
        <v>2413315.92</v>
      </c>
      <c r="N702" s="81"/>
      <c r="O702" s="81"/>
      <c r="P702" s="81"/>
      <c r="Q702" s="162">
        <f t="shared" si="76"/>
        <v>-22922.620000000112</v>
      </c>
      <c r="R702" s="84">
        <f t="shared" si="77"/>
        <v>1292.8032990805841</v>
      </c>
    </row>
    <row r="703" spans="1:18">
      <c r="A703" s="82">
        <v>18</v>
      </c>
      <c r="B703" s="81" t="s">
        <v>353</v>
      </c>
      <c r="C703" s="81" t="s">
        <v>967</v>
      </c>
      <c r="D703" s="81" t="s">
        <v>968</v>
      </c>
      <c r="E703" s="81" t="s">
        <v>969</v>
      </c>
      <c r="F703" s="81" t="s">
        <v>483</v>
      </c>
      <c r="G703" s="81" t="s">
        <v>987</v>
      </c>
      <c r="H703" s="86">
        <v>5343</v>
      </c>
      <c r="I703" s="82">
        <v>4</v>
      </c>
      <c r="J703" s="164">
        <f>สกลนคร!F38</f>
        <v>619118.06000000006</v>
      </c>
      <c r="K703" s="170">
        <f>สกลนคร!AI38</f>
        <v>907780.75000000012</v>
      </c>
      <c r="L703" s="87">
        <f>สกลนคร!AJ38</f>
        <v>1578957.77</v>
      </c>
      <c r="M703" s="87">
        <f>สกลนคร!AK38</f>
        <v>1609003.86</v>
      </c>
      <c r="N703" s="81"/>
      <c r="O703" s="81"/>
      <c r="P703" s="81"/>
      <c r="Q703" s="162">
        <f t="shared" si="76"/>
        <v>-30046.090000000084</v>
      </c>
      <c r="R703" s="84">
        <f t="shared" si="77"/>
        <v>295.51895377128955</v>
      </c>
    </row>
    <row r="704" spans="1:18">
      <c r="A704" s="82">
        <v>19</v>
      </c>
      <c r="B704" s="81" t="s">
        <v>353</v>
      </c>
      <c r="C704" s="81" t="s">
        <v>967</v>
      </c>
      <c r="D704" s="81" t="s">
        <v>968</v>
      </c>
      <c r="E704" s="81" t="s">
        <v>969</v>
      </c>
      <c r="F704" s="81" t="s">
        <v>483</v>
      </c>
      <c r="G704" s="81" t="s">
        <v>988</v>
      </c>
      <c r="H704" s="86">
        <v>2589</v>
      </c>
      <c r="I704" s="82">
        <v>2</v>
      </c>
      <c r="J704" s="164">
        <f>สกลนคร!F39</f>
        <v>686523.97</v>
      </c>
      <c r="K704" s="170">
        <f>สกลนคร!AI39</f>
        <v>798796.47</v>
      </c>
      <c r="L704" s="87">
        <f>สกลนคร!AJ39</f>
        <v>2516663.3499999996</v>
      </c>
      <c r="M704" s="87">
        <f>สกลนคร!AK39</f>
        <v>2344470.25</v>
      </c>
      <c r="N704" s="81"/>
      <c r="O704" s="81"/>
      <c r="P704" s="81"/>
      <c r="Q704" s="162">
        <f t="shared" si="76"/>
        <v>172193.09999999963</v>
      </c>
      <c r="R704" s="84">
        <f t="shared" si="77"/>
        <v>972.06000386249502</v>
      </c>
    </row>
    <row r="705" spans="1:18">
      <c r="A705" s="82">
        <v>20</v>
      </c>
      <c r="B705" s="81" t="s">
        <v>353</v>
      </c>
      <c r="C705" s="81" t="s">
        <v>967</v>
      </c>
      <c r="D705" s="81" t="s">
        <v>968</v>
      </c>
      <c r="E705" s="81" t="s">
        <v>969</v>
      </c>
      <c r="F705" s="81" t="s">
        <v>483</v>
      </c>
      <c r="G705" s="81" t="s">
        <v>989</v>
      </c>
      <c r="H705" s="86">
        <v>2366</v>
      </c>
      <c r="I705" s="82">
        <v>2</v>
      </c>
      <c r="J705" s="164">
        <f>สกลนคร!F40</f>
        <v>437964.38</v>
      </c>
      <c r="K705" s="170">
        <f>สกลนคร!AI40</f>
        <v>426704.3</v>
      </c>
      <c r="L705" s="87">
        <f>สกลนคร!AJ40</f>
        <v>1263660.8999999999</v>
      </c>
      <c r="M705" s="87">
        <f>สกลนคร!AK40</f>
        <v>1122747.3699999999</v>
      </c>
      <c r="N705" s="81"/>
      <c r="O705" s="81"/>
      <c r="P705" s="81"/>
      <c r="Q705" s="162">
        <f t="shared" si="76"/>
        <v>140913.53000000003</v>
      </c>
      <c r="R705" s="84">
        <f t="shared" si="77"/>
        <v>534.09167371090439</v>
      </c>
    </row>
    <row r="706" spans="1:18">
      <c r="A706" s="82">
        <v>21</v>
      </c>
      <c r="B706" s="81" t="s">
        <v>353</v>
      </c>
      <c r="C706" s="81" t="s">
        <v>967</v>
      </c>
      <c r="D706" s="81" t="s">
        <v>968</v>
      </c>
      <c r="E706" s="81" t="s">
        <v>969</v>
      </c>
      <c r="F706" s="81" t="s">
        <v>483</v>
      </c>
      <c r="G706" s="81" t="s">
        <v>990</v>
      </c>
      <c r="H706" s="86">
        <v>5997</v>
      </c>
      <c r="I706" s="82">
        <v>4</v>
      </c>
      <c r="J706" s="164">
        <f>สกลนคร!F41</f>
        <v>531363.5</v>
      </c>
      <c r="K706" s="170">
        <f>สกลนคร!AI41</f>
        <v>752287.82000000007</v>
      </c>
      <c r="L706" s="87">
        <f>สกลนคร!AJ41</f>
        <v>1557329.8599999999</v>
      </c>
      <c r="M706" s="87">
        <f>สกลนคร!AK41</f>
        <v>1959561.45</v>
      </c>
      <c r="N706" s="81"/>
      <c r="O706" s="81"/>
      <c r="P706" s="81"/>
      <c r="Q706" s="162">
        <f t="shared" si="76"/>
        <v>-402231.59000000008</v>
      </c>
      <c r="R706" s="84">
        <f t="shared" si="77"/>
        <v>259.68481907620475</v>
      </c>
    </row>
    <row r="707" spans="1:18">
      <c r="A707" s="82">
        <v>22</v>
      </c>
      <c r="B707" s="81" t="s">
        <v>353</v>
      </c>
      <c r="C707" s="81" t="s">
        <v>967</v>
      </c>
      <c r="D707" s="81" t="s">
        <v>968</v>
      </c>
      <c r="E707" s="81" t="s">
        <v>969</v>
      </c>
      <c r="F707" s="81" t="s">
        <v>483</v>
      </c>
      <c r="G707" s="81" t="s">
        <v>991</v>
      </c>
      <c r="H707" s="86">
        <v>3377</v>
      </c>
      <c r="I707" s="82">
        <v>3</v>
      </c>
      <c r="J707" s="164">
        <f>สกลนคร!F42</f>
        <v>927278.36</v>
      </c>
      <c r="K707" s="170">
        <f>สกลนคร!AI42</f>
        <v>909807.91999999993</v>
      </c>
      <c r="L707" s="87">
        <f>สกลนคร!AJ42</f>
        <v>2262672.48</v>
      </c>
      <c r="M707" s="87">
        <f>สกลนคร!AK42</f>
        <v>2078326.27</v>
      </c>
      <c r="N707" s="81"/>
      <c r="O707" s="81"/>
      <c r="P707" s="81"/>
      <c r="Q707" s="162">
        <f t="shared" si="76"/>
        <v>184346.20999999996</v>
      </c>
      <c r="R707" s="84">
        <f t="shared" si="77"/>
        <v>670.02442404501039</v>
      </c>
    </row>
    <row r="708" spans="1:18">
      <c r="A708" s="82">
        <v>23</v>
      </c>
      <c r="B708" s="81" t="s">
        <v>353</v>
      </c>
      <c r="C708" s="81" t="s">
        <v>967</v>
      </c>
      <c r="D708" s="81" t="s">
        <v>968</v>
      </c>
      <c r="E708" s="81" t="s">
        <v>969</v>
      </c>
      <c r="F708" s="81" t="s">
        <v>483</v>
      </c>
      <c r="G708" s="81" t="s">
        <v>992</v>
      </c>
      <c r="H708" s="86">
        <v>5823</v>
      </c>
      <c r="I708" s="82">
        <v>4</v>
      </c>
      <c r="J708" s="164">
        <f>สกลนคร!F43</f>
        <v>118356.84</v>
      </c>
      <c r="K708" s="170">
        <f>สกลนคร!AI43</f>
        <v>445868.93</v>
      </c>
      <c r="L708" s="87">
        <f>สกลนคร!AJ43</f>
        <v>1506758.43</v>
      </c>
      <c r="M708" s="87">
        <f>สกลนคร!AK43</f>
        <v>1605930.49</v>
      </c>
      <c r="N708" s="81"/>
      <c r="O708" s="81"/>
      <c r="P708" s="81"/>
      <c r="Q708" s="162">
        <f t="shared" si="76"/>
        <v>-99172.060000000056</v>
      </c>
      <c r="R708" s="84">
        <f t="shared" si="77"/>
        <v>258.75981968057704</v>
      </c>
    </row>
    <row r="709" spans="1:18">
      <c r="A709" s="82">
        <v>24</v>
      </c>
      <c r="B709" s="81" t="s">
        <v>353</v>
      </c>
      <c r="C709" s="81" t="s">
        <v>967</v>
      </c>
      <c r="D709" s="81" t="s">
        <v>968</v>
      </c>
      <c r="E709" s="81" t="s">
        <v>969</v>
      </c>
      <c r="F709" s="81" t="s">
        <v>483</v>
      </c>
      <c r="G709" s="81" t="s">
        <v>993</v>
      </c>
      <c r="H709" s="86">
        <v>2905</v>
      </c>
      <c r="I709" s="82">
        <v>2</v>
      </c>
      <c r="J709" s="164">
        <f>สกลนคร!F44</f>
        <v>740076.21</v>
      </c>
      <c r="K709" s="170">
        <f>สกลนคร!AI44</f>
        <v>905109.34</v>
      </c>
      <c r="L709" s="87">
        <f>สกลนคร!AJ44</f>
        <v>1821990.37</v>
      </c>
      <c r="M709" s="87">
        <f>สกลนคร!AK44</f>
        <v>1661600.92</v>
      </c>
      <c r="N709" s="81"/>
      <c r="O709" s="81"/>
      <c r="P709" s="81"/>
      <c r="Q709" s="162">
        <f t="shared" si="76"/>
        <v>160389.45000000019</v>
      </c>
      <c r="R709" s="84">
        <f t="shared" si="77"/>
        <v>627.19117728055085</v>
      </c>
    </row>
    <row r="710" spans="1:18">
      <c r="A710" s="82">
        <v>25</v>
      </c>
      <c r="B710" s="81" t="s">
        <v>353</v>
      </c>
      <c r="C710" s="81" t="s">
        <v>967</v>
      </c>
      <c r="D710" s="81" t="s">
        <v>968</v>
      </c>
      <c r="E710" s="81" t="s">
        <v>969</v>
      </c>
      <c r="F710" s="81" t="s">
        <v>483</v>
      </c>
      <c r="G710" s="81" t="s">
        <v>994</v>
      </c>
      <c r="H710" s="86">
        <v>2625</v>
      </c>
      <c r="I710" s="82">
        <v>2</v>
      </c>
      <c r="J710" s="164">
        <f>สกลนคร!F45</f>
        <v>328907.86</v>
      </c>
      <c r="K710" s="170">
        <f>สกลนคร!AI45</f>
        <v>383449.63</v>
      </c>
      <c r="L710" s="87">
        <f>สกลนคร!AJ45</f>
        <v>2624289.4400000004</v>
      </c>
      <c r="M710" s="87">
        <f>สกลนคร!AK45</f>
        <v>1992091.98</v>
      </c>
      <c r="N710" s="81"/>
      <c r="O710" s="81"/>
      <c r="P710" s="81"/>
      <c r="Q710" s="162">
        <f t="shared" si="76"/>
        <v>632197.46000000043</v>
      </c>
      <c r="R710" s="84">
        <f t="shared" si="77"/>
        <v>999.72931047619068</v>
      </c>
    </row>
    <row r="711" spans="1:18" s="22" customFormat="1">
      <c r="A711" s="150">
        <v>1</v>
      </c>
      <c r="B711" s="151" t="s">
        <v>353</v>
      </c>
      <c r="C711" s="151"/>
      <c r="D711" s="151"/>
      <c r="E711" s="151" t="s">
        <v>379</v>
      </c>
      <c r="F711" s="151"/>
      <c r="G711" s="151" t="s">
        <v>995</v>
      </c>
      <c r="H711" s="153">
        <f>SUM(H686:H710)</f>
        <v>109395</v>
      </c>
      <c r="I711" s="150"/>
      <c r="J711" s="153">
        <f>SUM(J686:J710)</f>
        <v>15637659.23</v>
      </c>
      <c r="K711" s="171">
        <f>SUM(K686:K710)</f>
        <v>19173061.23</v>
      </c>
      <c r="L711" s="153">
        <f t="shared" ref="L711:M711" si="84">SUM(L686:L710)</f>
        <v>59568480.149999984</v>
      </c>
      <c r="M711" s="153">
        <f t="shared" si="84"/>
        <v>54362507.180000007</v>
      </c>
      <c r="N711" s="151">
        <v>24</v>
      </c>
      <c r="O711" s="151">
        <v>24</v>
      </c>
      <c r="P711" s="151">
        <f>N711-O711</f>
        <v>0</v>
      </c>
      <c r="Q711" s="163">
        <f t="shared" ref="Q711:Q774" si="85">L711-M711</f>
        <v>5205972.9699999765</v>
      </c>
      <c r="R711" s="161">
        <f>L711/H711</f>
        <v>544.52653366241589</v>
      </c>
    </row>
    <row r="712" spans="1:18">
      <c r="A712" s="82">
        <v>1</v>
      </c>
      <c r="B712" s="81" t="s">
        <v>353</v>
      </c>
      <c r="C712" s="81" t="s">
        <v>996</v>
      </c>
      <c r="D712" s="81" t="s">
        <v>384</v>
      </c>
      <c r="E712" s="81" t="s">
        <v>997</v>
      </c>
      <c r="F712" s="81" t="s">
        <v>513</v>
      </c>
      <c r="G712" s="81" t="s">
        <v>998</v>
      </c>
      <c r="H712" s="86"/>
      <c r="I712" s="82"/>
      <c r="J712" s="164"/>
      <c r="K712" s="170"/>
      <c r="L712" s="87"/>
      <c r="M712" s="87"/>
      <c r="N712" s="81"/>
      <c r="O712" s="81"/>
      <c r="P712" s="81"/>
    </row>
    <row r="713" spans="1:18">
      <c r="A713" s="82">
        <v>2</v>
      </c>
      <c r="B713" s="81" t="s">
        <v>353</v>
      </c>
      <c r="C713" s="81" t="s">
        <v>996</v>
      </c>
      <c r="D713" s="81" t="s">
        <v>384</v>
      </c>
      <c r="E713" s="81" t="s">
        <v>997</v>
      </c>
      <c r="F713" s="81" t="s">
        <v>483</v>
      </c>
      <c r="G713" s="81" t="s">
        <v>999</v>
      </c>
      <c r="H713" s="86">
        <v>5998</v>
      </c>
      <c r="I713" s="82">
        <v>4</v>
      </c>
      <c r="J713" s="164">
        <f>สกลนคร!F46</f>
        <v>616918.34</v>
      </c>
      <c r="K713" s="170">
        <f>สกลนคร!AI46</f>
        <v>699208.88</v>
      </c>
      <c r="L713" s="87">
        <f>สกลนคร!AJ46</f>
        <v>2587849.54</v>
      </c>
      <c r="M713" s="87">
        <f>สกลนคร!AK46</f>
        <v>2678267.19</v>
      </c>
      <c r="N713" s="81"/>
      <c r="O713" s="81"/>
      <c r="P713" s="81"/>
      <c r="Q713" s="162">
        <f t="shared" si="85"/>
        <v>-90417.649999999907</v>
      </c>
      <c r="R713" s="84">
        <f t="shared" ref="R713:R774" si="86">L713/H713</f>
        <v>431.45207402467491</v>
      </c>
    </row>
    <row r="714" spans="1:18">
      <c r="A714" s="82">
        <v>3</v>
      </c>
      <c r="B714" s="81" t="s">
        <v>353</v>
      </c>
      <c r="C714" s="81" t="s">
        <v>996</v>
      </c>
      <c r="D714" s="81" t="s">
        <v>384</v>
      </c>
      <c r="E714" s="81" t="s">
        <v>997</v>
      </c>
      <c r="F714" s="81" t="s">
        <v>483</v>
      </c>
      <c r="G714" s="81" t="s">
        <v>1000</v>
      </c>
      <c r="H714" s="86">
        <v>5715</v>
      </c>
      <c r="I714" s="82">
        <v>4</v>
      </c>
      <c r="J714" s="164">
        <f>สกลนคร!F47</f>
        <v>886346.45</v>
      </c>
      <c r="K714" s="170">
        <f>สกลนคร!AI47</f>
        <v>838108.73</v>
      </c>
      <c r="L714" s="87">
        <f>สกลนคร!AJ47</f>
        <v>3315253.75</v>
      </c>
      <c r="M714" s="87">
        <f>สกลนคร!AK47</f>
        <v>3178700.05</v>
      </c>
      <c r="N714" s="81"/>
      <c r="O714" s="81"/>
      <c r="P714" s="81"/>
      <c r="Q714" s="162">
        <f t="shared" si="85"/>
        <v>136553.70000000019</v>
      </c>
      <c r="R714" s="84">
        <f t="shared" si="86"/>
        <v>580.09689413823276</v>
      </c>
    </row>
    <row r="715" spans="1:18">
      <c r="A715" s="82">
        <v>4</v>
      </c>
      <c r="B715" s="81" t="s">
        <v>353</v>
      </c>
      <c r="C715" s="81" t="s">
        <v>996</v>
      </c>
      <c r="D715" s="81" t="s">
        <v>384</v>
      </c>
      <c r="E715" s="81" t="s">
        <v>997</v>
      </c>
      <c r="F715" s="81" t="s">
        <v>483</v>
      </c>
      <c r="G715" s="81" t="s">
        <v>1001</v>
      </c>
      <c r="H715" s="86">
        <v>4035</v>
      </c>
      <c r="I715" s="82">
        <v>3</v>
      </c>
      <c r="J715" s="164">
        <f>สกลนคร!F48</f>
        <v>727835.35</v>
      </c>
      <c r="K715" s="170">
        <f>สกลนคร!AI48</f>
        <v>728968.12</v>
      </c>
      <c r="L715" s="87">
        <f>สกลนคร!AJ48</f>
        <v>3855618.96</v>
      </c>
      <c r="M715" s="87">
        <f>สกลนคร!AK48</f>
        <v>3268168.21</v>
      </c>
      <c r="N715" s="81"/>
      <c r="O715" s="81"/>
      <c r="P715" s="81"/>
      <c r="Q715" s="162">
        <f t="shared" si="85"/>
        <v>587450.75</v>
      </c>
      <c r="R715" s="84">
        <f t="shared" si="86"/>
        <v>955.54373234200739</v>
      </c>
    </row>
    <row r="716" spans="1:18">
      <c r="A716" s="82">
        <v>5</v>
      </c>
      <c r="B716" s="81" t="s">
        <v>353</v>
      </c>
      <c r="C716" s="81" t="s">
        <v>996</v>
      </c>
      <c r="D716" s="81" t="s">
        <v>384</v>
      </c>
      <c r="E716" s="81" t="s">
        <v>997</v>
      </c>
      <c r="F716" s="81" t="s">
        <v>483</v>
      </c>
      <c r="G716" s="81" t="s">
        <v>1002</v>
      </c>
      <c r="H716" s="86">
        <v>2694</v>
      </c>
      <c r="I716" s="82">
        <v>2</v>
      </c>
      <c r="J716" s="164">
        <f>สกลนคร!F49</f>
        <v>302488.73</v>
      </c>
      <c r="K716" s="170">
        <f>สกลนคร!AI49</f>
        <v>312863.73</v>
      </c>
      <c r="L716" s="87">
        <f>สกลนคร!AJ49</f>
        <v>2311313.5499999998</v>
      </c>
      <c r="M716" s="87">
        <f>สกลนคร!AK49</f>
        <v>2306583.0499999998</v>
      </c>
      <c r="N716" s="81"/>
      <c r="O716" s="81"/>
      <c r="P716" s="81"/>
      <c r="Q716" s="162">
        <f t="shared" si="85"/>
        <v>4730.5</v>
      </c>
      <c r="R716" s="84">
        <f t="shared" si="86"/>
        <v>857.94860801781726</v>
      </c>
    </row>
    <row r="717" spans="1:18">
      <c r="A717" s="82">
        <v>6</v>
      </c>
      <c r="B717" s="81" t="s">
        <v>353</v>
      </c>
      <c r="C717" s="81" t="s">
        <v>996</v>
      </c>
      <c r="D717" s="81" t="s">
        <v>384</v>
      </c>
      <c r="E717" s="81" t="s">
        <v>997</v>
      </c>
      <c r="F717" s="81" t="s">
        <v>483</v>
      </c>
      <c r="G717" s="81" t="s">
        <v>1003</v>
      </c>
      <c r="H717" s="86">
        <v>4634</v>
      </c>
      <c r="I717" s="82">
        <v>4</v>
      </c>
      <c r="J717" s="164">
        <f>สกลนคร!F50</f>
        <v>870857.93</v>
      </c>
      <c r="K717" s="170">
        <f>สกลนคร!AI50</f>
        <v>586047.69000000018</v>
      </c>
      <c r="L717" s="87">
        <f>สกลนคร!AJ50</f>
        <v>5381668.75</v>
      </c>
      <c r="M717" s="87">
        <f>สกลนคร!AK50</f>
        <v>5532387.4400000004</v>
      </c>
      <c r="N717" s="81"/>
      <c r="O717" s="81"/>
      <c r="P717" s="81"/>
      <c r="Q717" s="162">
        <f t="shared" si="85"/>
        <v>-150718.69000000041</v>
      </c>
      <c r="R717" s="84">
        <f t="shared" si="86"/>
        <v>1161.3441411307726</v>
      </c>
    </row>
    <row r="718" spans="1:18">
      <c r="A718" s="82">
        <v>7</v>
      </c>
      <c r="B718" s="81" t="s">
        <v>353</v>
      </c>
      <c r="C718" s="81" t="s">
        <v>996</v>
      </c>
      <c r="D718" s="81" t="s">
        <v>384</v>
      </c>
      <c r="E718" s="81" t="s">
        <v>997</v>
      </c>
      <c r="F718" s="81" t="s">
        <v>483</v>
      </c>
      <c r="G718" s="81" t="s">
        <v>1004</v>
      </c>
      <c r="H718" s="86">
        <v>3717</v>
      </c>
      <c r="I718" s="82">
        <v>3</v>
      </c>
      <c r="J718" s="164">
        <f>สกลนคร!F51</f>
        <v>430094.62</v>
      </c>
      <c r="K718" s="170">
        <f>สกลนคร!AI51</f>
        <v>419255.52</v>
      </c>
      <c r="L718" s="87">
        <f>สกลนคร!AJ51</f>
        <v>2348070.19</v>
      </c>
      <c r="M718" s="87">
        <f>สกลนคร!AK51</f>
        <v>2349612.9299999997</v>
      </c>
      <c r="N718" s="81"/>
      <c r="O718" s="81"/>
      <c r="P718" s="81"/>
      <c r="Q718" s="162">
        <f t="shared" si="85"/>
        <v>-1542.7399999997579</v>
      </c>
      <c r="R718" s="84">
        <f t="shared" si="86"/>
        <v>631.71110842076939</v>
      </c>
    </row>
    <row r="719" spans="1:18" s="22" customFormat="1">
      <c r="A719" s="150">
        <v>2</v>
      </c>
      <c r="B719" s="151" t="s">
        <v>353</v>
      </c>
      <c r="C719" s="151"/>
      <c r="D719" s="151"/>
      <c r="E719" s="151" t="s">
        <v>379</v>
      </c>
      <c r="F719" s="151"/>
      <c r="G719" s="151" t="s">
        <v>1005</v>
      </c>
      <c r="H719" s="153">
        <f>SUM(H712:H718)</f>
        <v>26793</v>
      </c>
      <c r="I719" s="150"/>
      <c r="J719" s="153">
        <f>SUM(J712:J718)</f>
        <v>3834541.4200000004</v>
      </c>
      <c r="K719" s="171">
        <f>SUM(K712:K718)</f>
        <v>3584452.6700000004</v>
      </c>
      <c r="L719" s="153">
        <f t="shared" ref="L719:M719" si="87">SUM(L712:L718)</f>
        <v>19799774.740000002</v>
      </c>
      <c r="M719" s="153">
        <f t="shared" si="87"/>
        <v>19313718.870000001</v>
      </c>
      <c r="N719" s="151">
        <v>6</v>
      </c>
      <c r="O719" s="151">
        <v>6</v>
      </c>
      <c r="P719" s="151">
        <f>N719-O719</f>
        <v>0</v>
      </c>
      <c r="Q719" s="163">
        <f t="shared" si="85"/>
        <v>486055.87000000104</v>
      </c>
      <c r="R719" s="161">
        <f>L719/H719</f>
        <v>738.99058485425303</v>
      </c>
    </row>
    <row r="720" spans="1:18" s="22" customFormat="1">
      <c r="A720" s="138">
        <v>1</v>
      </c>
      <c r="B720" s="9" t="s">
        <v>353</v>
      </c>
      <c r="C720" s="9" t="s">
        <v>1006</v>
      </c>
      <c r="D720" s="9" t="s">
        <v>391</v>
      </c>
      <c r="E720" s="9" t="s">
        <v>1007</v>
      </c>
      <c r="F720" s="9" t="s">
        <v>513</v>
      </c>
      <c r="G720" s="9" t="s">
        <v>1007</v>
      </c>
      <c r="H720" s="158"/>
      <c r="I720" s="138"/>
      <c r="J720" s="24"/>
      <c r="K720" s="178"/>
      <c r="L720" s="157"/>
      <c r="M720" s="157"/>
      <c r="N720" s="9"/>
      <c r="O720" s="9"/>
      <c r="P720" s="9"/>
      <c r="Q720" s="163"/>
      <c r="R720" s="161"/>
    </row>
    <row r="721" spans="1:18">
      <c r="A721" s="82">
        <v>2</v>
      </c>
      <c r="B721" s="81" t="s">
        <v>353</v>
      </c>
      <c r="C721" s="81" t="s">
        <v>1006</v>
      </c>
      <c r="D721" s="81" t="s">
        <v>391</v>
      </c>
      <c r="E721" s="81" t="s">
        <v>1007</v>
      </c>
      <c r="F721" s="81" t="s">
        <v>483</v>
      </c>
      <c r="G721" s="81" t="s">
        <v>1008</v>
      </c>
      <c r="H721" s="86">
        <v>4146</v>
      </c>
      <c r="I721" s="82">
        <v>3</v>
      </c>
      <c r="J721" s="164">
        <f>สกลนคร!F52</f>
        <v>572461.41</v>
      </c>
      <c r="K721" s="170">
        <f>สกลนคร!AI52</f>
        <v>537782.74</v>
      </c>
      <c r="L721" s="87">
        <f>สกลนคร!AJ52</f>
        <v>2264084.13</v>
      </c>
      <c r="M721" s="87">
        <f>สกลนคร!AK52</f>
        <v>1989263.85</v>
      </c>
      <c r="N721" s="81"/>
      <c r="O721" s="81"/>
      <c r="P721" s="81"/>
      <c r="Q721" s="162">
        <f t="shared" si="85"/>
        <v>274820.2799999998</v>
      </c>
      <c r="R721" s="84">
        <f t="shared" si="86"/>
        <v>546.08879160636752</v>
      </c>
    </row>
    <row r="722" spans="1:18">
      <c r="A722" s="82">
        <v>3</v>
      </c>
      <c r="B722" s="81" t="s">
        <v>353</v>
      </c>
      <c r="C722" s="81" t="s">
        <v>1006</v>
      </c>
      <c r="D722" s="81" t="s">
        <v>391</v>
      </c>
      <c r="E722" s="81" t="s">
        <v>1007</v>
      </c>
      <c r="F722" s="81" t="s">
        <v>483</v>
      </c>
      <c r="G722" s="81" t="s">
        <v>1009</v>
      </c>
      <c r="H722" s="86">
        <v>4321</v>
      </c>
      <c r="I722" s="82">
        <v>3</v>
      </c>
      <c r="J722" s="164">
        <f>สกลนคร!F53</f>
        <v>397625.42</v>
      </c>
      <c r="K722" s="170">
        <f>สกลนคร!AI53</f>
        <v>383267.63</v>
      </c>
      <c r="L722" s="87">
        <f>สกลนคร!AJ53</f>
        <v>2034968.8800000001</v>
      </c>
      <c r="M722" s="87">
        <f>สกลนคร!AK53</f>
        <v>2174185.7999999998</v>
      </c>
      <c r="N722" s="81"/>
      <c r="O722" s="81"/>
      <c r="P722" s="81"/>
      <c r="Q722" s="162">
        <f t="shared" si="85"/>
        <v>-139216.91999999969</v>
      </c>
      <c r="R722" s="84">
        <f t="shared" si="86"/>
        <v>470.94859523258509</v>
      </c>
    </row>
    <row r="723" spans="1:18">
      <c r="A723" s="82">
        <v>4</v>
      </c>
      <c r="B723" s="81" t="s">
        <v>353</v>
      </c>
      <c r="C723" s="81" t="s">
        <v>1006</v>
      </c>
      <c r="D723" s="81" t="s">
        <v>391</v>
      </c>
      <c r="E723" s="81" t="s">
        <v>1007</v>
      </c>
      <c r="F723" s="81" t="s">
        <v>483</v>
      </c>
      <c r="G723" s="81" t="s">
        <v>1010</v>
      </c>
      <c r="H723" s="86">
        <v>4397</v>
      </c>
      <c r="I723" s="82">
        <v>3</v>
      </c>
      <c r="J723" s="164">
        <f>สกลนคร!F54</f>
        <v>638166.31999999995</v>
      </c>
      <c r="K723" s="170">
        <f>สกลนคร!AI54</f>
        <v>591296.50999999989</v>
      </c>
      <c r="L723" s="87">
        <f>สกลนคร!AJ54</f>
        <v>2053413.91</v>
      </c>
      <c r="M723" s="87">
        <f>สกลนคร!AK54</f>
        <v>2113271.62</v>
      </c>
      <c r="N723" s="81"/>
      <c r="O723" s="81"/>
      <c r="P723" s="81"/>
      <c r="Q723" s="162">
        <f t="shared" si="85"/>
        <v>-59857.710000000196</v>
      </c>
      <c r="R723" s="84">
        <f t="shared" si="86"/>
        <v>467.00339094837386</v>
      </c>
    </row>
    <row r="724" spans="1:18">
      <c r="A724" s="82">
        <v>5</v>
      </c>
      <c r="B724" s="81" t="s">
        <v>353</v>
      </c>
      <c r="C724" s="81" t="s">
        <v>1006</v>
      </c>
      <c r="D724" s="81" t="s">
        <v>391</v>
      </c>
      <c r="E724" s="81" t="s">
        <v>1007</v>
      </c>
      <c r="F724" s="81" t="s">
        <v>483</v>
      </c>
      <c r="G724" s="81" t="s">
        <v>1011</v>
      </c>
      <c r="H724" s="86">
        <v>3526</v>
      </c>
      <c r="I724" s="82">
        <v>3</v>
      </c>
      <c r="J724" s="164">
        <f>สกลนคร!F55</f>
        <v>415008.36</v>
      </c>
      <c r="K724" s="170">
        <f>สกลนคร!AI55</f>
        <v>414030.19</v>
      </c>
      <c r="L724" s="87">
        <f>สกลนคร!AJ55</f>
        <v>1842335.06</v>
      </c>
      <c r="M724" s="87">
        <f>สกลนคร!AK55</f>
        <v>1758506.15</v>
      </c>
      <c r="N724" s="81"/>
      <c r="O724" s="81"/>
      <c r="P724" s="81"/>
      <c r="Q724" s="162">
        <f t="shared" si="85"/>
        <v>83828.910000000149</v>
      </c>
      <c r="R724" s="84">
        <f t="shared" si="86"/>
        <v>522.50001701644931</v>
      </c>
    </row>
    <row r="725" spans="1:18">
      <c r="A725" s="82">
        <v>6</v>
      </c>
      <c r="B725" s="81" t="s">
        <v>353</v>
      </c>
      <c r="C725" s="81" t="s">
        <v>1006</v>
      </c>
      <c r="D725" s="81" t="s">
        <v>391</v>
      </c>
      <c r="E725" s="81" t="s">
        <v>1007</v>
      </c>
      <c r="F725" s="81" t="s">
        <v>483</v>
      </c>
      <c r="G725" s="81" t="s">
        <v>1012</v>
      </c>
      <c r="H725" s="86">
        <v>3611</v>
      </c>
      <c r="I725" s="82">
        <v>3</v>
      </c>
      <c r="J725" s="164">
        <f>สกลนคร!F56</f>
        <v>430550.68</v>
      </c>
      <c r="K725" s="170">
        <f>สกลนคร!AI56</f>
        <v>482694.02999999997</v>
      </c>
      <c r="L725" s="87">
        <f>สกลนคร!AJ56</f>
        <v>1549072.95</v>
      </c>
      <c r="M725" s="87">
        <f>สกลนคร!AK56</f>
        <v>1529542.19</v>
      </c>
      <c r="N725" s="81"/>
      <c r="O725" s="81"/>
      <c r="P725" s="81"/>
      <c r="Q725" s="162">
        <f t="shared" si="85"/>
        <v>19530.760000000009</v>
      </c>
      <c r="R725" s="84">
        <f t="shared" si="86"/>
        <v>428.98724729991693</v>
      </c>
    </row>
    <row r="726" spans="1:18" s="22" customFormat="1">
      <c r="A726" s="150">
        <v>3</v>
      </c>
      <c r="B726" s="151" t="s">
        <v>353</v>
      </c>
      <c r="C726" s="151"/>
      <c r="D726" s="151"/>
      <c r="E726" s="151" t="s">
        <v>379</v>
      </c>
      <c r="F726" s="151"/>
      <c r="G726" s="151" t="s">
        <v>1013</v>
      </c>
      <c r="H726" s="152">
        <f>SUM(H721:H725)</f>
        <v>20001</v>
      </c>
      <c r="I726" s="150"/>
      <c r="J726" s="153">
        <f>SUM(J720:J725)</f>
        <v>2453812.19</v>
      </c>
      <c r="K726" s="171">
        <f>SUM(K720:K725)</f>
        <v>2409071.0999999996</v>
      </c>
      <c r="L726" s="153">
        <f t="shared" ref="L726:M726" si="88">SUM(L720:L725)</f>
        <v>9743874.9299999997</v>
      </c>
      <c r="M726" s="153">
        <f t="shared" si="88"/>
        <v>9564769.6099999994</v>
      </c>
      <c r="N726" s="151">
        <v>5</v>
      </c>
      <c r="O726" s="151">
        <v>5</v>
      </c>
      <c r="P726" s="151">
        <f>N726-O726</f>
        <v>0</v>
      </c>
      <c r="Q726" s="163">
        <f t="shared" si="85"/>
        <v>179105.3200000003</v>
      </c>
      <c r="R726" s="161">
        <f>L726/H726</f>
        <v>487.16938803059844</v>
      </c>
    </row>
    <row r="727" spans="1:18">
      <c r="A727" s="82">
        <v>1</v>
      </c>
      <c r="B727" s="81" t="s">
        <v>353</v>
      </c>
      <c r="C727" s="81" t="s">
        <v>1014</v>
      </c>
      <c r="D727" s="81" t="s">
        <v>1015</v>
      </c>
      <c r="E727" s="81" t="s">
        <v>1016</v>
      </c>
      <c r="F727" s="81" t="s">
        <v>513</v>
      </c>
      <c r="G727" s="81" t="s">
        <v>1017</v>
      </c>
      <c r="H727" s="86"/>
      <c r="I727" s="82"/>
      <c r="J727" s="164"/>
      <c r="K727" s="170"/>
      <c r="L727" s="87"/>
      <c r="M727" s="87"/>
      <c r="N727" s="81"/>
      <c r="O727" s="81"/>
      <c r="P727" s="81"/>
    </row>
    <row r="728" spans="1:18">
      <c r="A728" s="82">
        <v>2</v>
      </c>
      <c r="B728" s="81" t="s">
        <v>353</v>
      </c>
      <c r="C728" s="81" t="s">
        <v>1014</v>
      </c>
      <c r="D728" s="81" t="s">
        <v>1015</v>
      </c>
      <c r="E728" s="81" t="s">
        <v>1016</v>
      </c>
      <c r="F728" s="81" t="s">
        <v>483</v>
      </c>
      <c r="G728" s="81" t="s">
        <v>1018</v>
      </c>
      <c r="H728" s="86">
        <v>5502</v>
      </c>
      <c r="I728" s="82">
        <v>4</v>
      </c>
      <c r="J728" s="87">
        <f>สกลนคร!F57</f>
        <v>864847.43</v>
      </c>
      <c r="K728" s="170">
        <f>สกลนคร!AI57</f>
        <v>729643.53</v>
      </c>
      <c r="L728" s="87">
        <f>สกลนคร!AJ57</f>
        <v>3190460.38</v>
      </c>
      <c r="M728" s="87">
        <f>สกลนคร!AK57</f>
        <v>2909856.4699999997</v>
      </c>
      <c r="N728" s="81"/>
      <c r="O728" s="81"/>
      <c r="P728" s="81"/>
      <c r="Q728" s="162">
        <f t="shared" si="85"/>
        <v>280603.91000000015</v>
      </c>
      <c r="R728" s="84">
        <f t="shared" si="86"/>
        <v>579.87284260268996</v>
      </c>
    </row>
    <row r="729" spans="1:18">
      <c r="A729" s="82">
        <v>3</v>
      </c>
      <c r="B729" s="81" t="s">
        <v>353</v>
      </c>
      <c r="C729" s="81" t="s">
        <v>1014</v>
      </c>
      <c r="D729" s="81" t="s">
        <v>1015</v>
      </c>
      <c r="E729" s="81" t="s">
        <v>1016</v>
      </c>
      <c r="F729" s="81" t="s">
        <v>483</v>
      </c>
      <c r="G729" s="81" t="s">
        <v>1019</v>
      </c>
      <c r="H729" s="86">
        <v>5423</v>
      </c>
      <c r="I729" s="82">
        <v>4</v>
      </c>
      <c r="J729" s="87">
        <f>สกลนคร!F58</f>
        <v>412034.3</v>
      </c>
      <c r="K729" s="170">
        <f>สกลนคร!AI58</f>
        <v>264270.56</v>
      </c>
      <c r="L729" s="87">
        <f>สกลนคร!AJ58</f>
        <v>2447375.23</v>
      </c>
      <c r="M729" s="87">
        <f>สกลนคร!AK58</f>
        <v>2536536.4</v>
      </c>
      <c r="N729" s="81"/>
      <c r="O729" s="81"/>
      <c r="P729" s="81"/>
      <c r="Q729" s="162">
        <f t="shared" si="85"/>
        <v>-89161.169999999925</v>
      </c>
      <c r="R729" s="84">
        <f t="shared" si="86"/>
        <v>451.29545085745895</v>
      </c>
    </row>
    <row r="730" spans="1:18">
      <c r="A730" s="82">
        <v>4</v>
      </c>
      <c r="B730" s="81" t="s">
        <v>353</v>
      </c>
      <c r="C730" s="81" t="s">
        <v>1014</v>
      </c>
      <c r="D730" s="81" t="s">
        <v>1015</v>
      </c>
      <c r="E730" s="81" t="s">
        <v>1016</v>
      </c>
      <c r="F730" s="81" t="s">
        <v>483</v>
      </c>
      <c r="G730" s="81" t="s">
        <v>1020</v>
      </c>
      <c r="H730" s="86">
        <v>7718</v>
      </c>
      <c r="I730" s="82">
        <v>5</v>
      </c>
      <c r="J730" s="87">
        <f>สกลนคร!F59</f>
        <v>796019.87</v>
      </c>
      <c r="K730" s="170">
        <f>สกลนคร!AI59</f>
        <v>959714.33</v>
      </c>
      <c r="L730" s="87">
        <f>สกลนคร!AJ59</f>
        <v>3177686.15</v>
      </c>
      <c r="M730" s="87">
        <f>สกลนคร!AK59</f>
        <v>2504655.14</v>
      </c>
      <c r="N730" s="81"/>
      <c r="O730" s="81"/>
      <c r="P730" s="81"/>
      <c r="Q730" s="162">
        <f t="shared" si="85"/>
        <v>673031.00999999978</v>
      </c>
      <c r="R730" s="84">
        <f t="shared" si="86"/>
        <v>411.724041202384</v>
      </c>
    </row>
    <row r="731" spans="1:18">
      <c r="A731" s="82">
        <v>5</v>
      </c>
      <c r="B731" s="81" t="s">
        <v>353</v>
      </c>
      <c r="C731" s="81" t="s">
        <v>1014</v>
      </c>
      <c r="D731" s="81" t="s">
        <v>1015</v>
      </c>
      <c r="E731" s="81" t="s">
        <v>1016</v>
      </c>
      <c r="F731" s="81" t="s">
        <v>483</v>
      </c>
      <c r="G731" s="81" t="s">
        <v>1021</v>
      </c>
      <c r="H731" s="86">
        <v>3079</v>
      </c>
      <c r="I731" s="82">
        <v>3</v>
      </c>
      <c r="J731" s="87">
        <f>สกลนคร!F60</f>
        <v>113620.85</v>
      </c>
      <c r="K731" s="170">
        <f>สกลนคร!AI60</f>
        <v>161903.80000000002</v>
      </c>
      <c r="L731" s="87">
        <f>สกลนคร!AJ60</f>
        <v>2930585.26</v>
      </c>
      <c r="M731" s="87">
        <f>สกลนคร!AK60</f>
        <v>2831148.5</v>
      </c>
      <c r="N731" s="81"/>
      <c r="O731" s="81"/>
      <c r="P731" s="81"/>
      <c r="Q731" s="162">
        <f t="shared" si="85"/>
        <v>99436.759999999776</v>
      </c>
      <c r="R731" s="84">
        <f t="shared" si="86"/>
        <v>951.7977460214355</v>
      </c>
    </row>
    <row r="732" spans="1:18">
      <c r="A732" s="82">
        <v>6</v>
      </c>
      <c r="B732" s="81" t="s">
        <v>353</v>
      </c>
      <c r="C732" s="81" t="s">
        <v>1014</v>
      </c>
      <c r="D732" s="81" t="s">
        <v>1015</v>
      </c>
      <c r="E732" s="81" t="s">
        <v>1016</v>
      </c>
      <c r="F732" s="81" t="s">
        <v>483</v>
      </c>
      <c r="G732" s="81" t="s">
        <v>1022</v>
      </c>
      <c r="H732" s="86">
        <v>2599</v>
      </c>
      <c r="I732" s="82">
        <v>2</v>
      </c>
      <c r="J732" s="87">
        <f>สกลนคร!F61</f>
        <v>330459.77</v>
      </c>
      <c r="K732" s="170">
        <f>สกลนคร!AI61</f>
        <v>348695.02</v>
      </c>
      <c r="L732" s="87">
        <f>สกลนคร!AJ61</f>
        <v>2250232.5300000003</v>
      </c>
      <c r="M732" s="87">
        <f>สกลนคร!AK61</f>
        <v>1939674.48</v>
      </c>
      <c r="N732" s="81"/>
      <c r="O732" s="81"/>
      <c r="P732" s="81"/>
      <c r="Q732" s="162">
        <f t="shared" si="85"/>
        <v>310558.05000000028</v>
      </c>
      <c r="R732" s="84">
        <f t="shared" si="86"/>
        <v>865.80705271258182</v>
      </c>
    </row>
    <row r="733" spans="1:18">
      <c r="A733" s="82">
        <v>7</v>
      </c>
      <c r="B733" s="81" t="s">
        <v>353</v>
      </c>
      <c r="C733" s="81" t="s">
        <v>1014</v>
      </c>
      <c r="D733" s="81" t="s">
        <v>1015</v>
      </c>
      <c r="E733" s="81" t="s">
        <v>1016</v>
      </c>
      <c r="F733" s="81" t="s">
        <v>483</v>
      </c>
      <c r="G733" s="81" t="s">
        <v>1023</v>
      </c>
      <c r="H733" s="86">
        <v>1922</v>
      </c>
      <c r="I733" s="82">
        <v>2</v>
      </c>
      <c r="J733" s="87">
        <f>สกลนคร!F62</f>
        <v>413058.22</v>
      </c>
      <c r="K733" s="170">
        <f>สกลนคร!AI62</f>
        <v>358271.01</v>
      </c>
      <c r="L733" s="87">
        <f>สกลนคร!AJ62</f>
        <v>2266908.9300000002</v>
      </c>
      <c r="M733" s="87">
        <f>สกลนคร!AK62</f>
        <v>2064112.6</v>
      </c>
      <c r="N733" s="81"/>
      <c r="O733" s="81"/>
      <c r="P733" s="81"/>
      <c r="Q733" s="162">
        <f t="shared" si="85"/>
        <v>202796.33000000007</v>
      </c>
      <c r="R733" s="84">
        <f t="shared" si="86"/>
        <v>1179.45313735692</v>
      </c>
    </row>
    <row r="734" spans="1:18">
      <c r="A734" s="82">
        <v>8</v>
      </c>
      <c r="B734" s="81" t="s">
        <v>353</v>
      </c>
      <c r="C734" s="81" t="s">
        <v>1014</v>
      </c>
      <c r="D734" s="81" t="s">
        <v>1015</v>
      </c>
      <c r="E734" s="81" t="s">
        <v>1016</v>
      </c>
      <c r="F734" s="81" t="s">
        <v>483</v>
      </c>
      <c r="G734" s="81" t="s">
        <v>1024</v>
      </c>
      <c r="H734" s="86">
        <v>1327</v>
      </c>
      <c r="I734" s="82">
        <v>1</v>
      </c>
      <c r="J734" s="87">
        <f>สกลนคร!F63</f>
        <v>689235.27</v>
      </c>
      <c r="K734" s="170">
        <f>สกลนคร!AI63</f>
        <v>719425.03</v>
      </c>
      <c r="L734" s="87">
        <f>สกลนคร!AJ63</f>
        <v>2020087.0899999999</v>
      </c>
      <c r="M734" s="87">
        <f>สกลนคร!AK63</f>
        <v>1731595.04</v>
      </c>
      <c r="N734" s="81"/>
      <c r="O734" s="81"/>
      <c r="P734" s="81"/>
      <c r="Q734" s="162">
        <f t="shared" si="85"/>
        <v>288492.04999999981</v>
      </c>
      <c r="R734" s="84">
        <f t="shared" si="86"/>
        <v>1522.2962245666918</v>
      </c>
    </row>
    <row r="735" spans="1:18">
      <c r="A735" s="82">
        <v>9</v>
      </c>
      <c r="B735" s="81" t="s">
        <v>353</v>
      </c>
      <c r="C735" s="81" t="s">
        <v>1014</v>
      </c>
      <c r="D735" s="81" t="s">
        <v>1015</v>
      </c>
      <c r="E735" s="81" t="s">
        <v>1016</v>
      </c>
      <c r="F735" s="81" t="s">
        <v>483</v>
      </c>
      <c r="G735" s="81" t="s">
        <v>1025</v>
      </c>
      <c r="H735" s="86">
        <v>2620</v>
      </c>
      <c r="I735" s="82">
        <v>2</v>
      </c>
      <c r="J735" s="87">
        <f>สกลนคร!F64</f>
        <v>535016.25</v>
      </c>
      <c r="K735" s="170">
        <f>สกลนคร!AI64</f>
        <v>630833.38</v>
      </c>
      <c r="L735" s="87">
        <f>สกลนคร!AJ64</f>
        <v>2514660.34</v>
      </c>
      <c r="M735" s="87">
        <f>สกลนคร!AK64</f>
        <v>2151501.84</v>
      </c>
      <c r="N735" s="81"/>
      <c r="O735" s="81"/>
      <c r="P735" s="81"/>
      <c r="Q735" s="162">
        <f t="shared" si="85"/>
        <v>363158.5</v>
      </c>
      <c r="R735" s="84">
        <f t="shared" si="86"/>
        <v>959.79402290076325</v>
      </c>
    </row>
    <row r="736" spans="1:18">
      <c r="A736" s="82">
        <v>10</v>
      </c>
      <c r="B736" s="81" t="s">
        <v>353</v>
      </c>
      <c r="C736" s="81" t="s">
        <v>1014</v>
      </c>
      <c r="D736" s="81" t="s">
        <v>1015</v>
      </c>
      <c r="E736" s="81" t="s">
        <v>1016</v>
      </c>
      <c r="F736" s="81" t="s">
        <v>483</v>
      </c>
      <c r="G736" s="81" t="s">
        <v>1026</v>
      </c>
      <c r="H736" s="86">
        <v>3034</v>
      </c>
      <c r="I736" s="82">
        <v>3</v>
      </c>
      <c r="J736" s="87">
        <f>สกลนคร!F65</f>
        <v>272156.2</v>
      </c>
      <c r="K736" s="170">
        <f>สกลนคร!AI65</f>
        <v>281707.58999999997</v>
      </c>
      <c r="L736" s="87">
        <f>สกลนคร!AJ65</f>
        <v>1429096.92</v>
      </c>
      <c r="M736" s="87">
        <f>สกลนคร!AK65</f>
        <v>1423323.4</v>
      </c>
      <c r="N736" s="81"/>
      <c r="O736" s="81"/>
      <c r="P736" s="81"/>
      <c r="Q736" s="162">
        <f t="shared" si="85"/>
        <v>5773.5200000000186</v>
      </c>
      <c r="R736" s="84">
        <f t="shared" si="86"/>
        <v>471.02733025708631</v>
      </c>
    </row>
    <row r="737" spans="1:18">
      <c r="A737" s="82">
        <v>11</v>
      </c>
      <c r="B737" s="81" t="s">
        <v>353</v>
      </c>
      <c r="C737" s="81" t="s">
        <v>1014</v>
      </c>
      <c r="D737" s="81" t="s">
        <v>1015</v>
      </c>
      <c r="E737" s="81" t="s">
        <v>1016</v>
      </c>
      <c r="F737" s="81" t="s">
        <v>483</v>
      </c>
      <c r="G737" s="81" t="s">
        <v>1027</v>
      </c>
      <c r="H737" s="86">
        <v>5087</v>
      </c>
      <c r="I737" s="82">
        <v>4</v>
      </c>
      <c r="J737" s="87">
        <f>สกลนคร!F66</f>
        <v>442112.39</v>
      </c>
      <c r="K737" s="170">
        <f>สกลนคร!AI66</f>
        <v>475923.71</v>
      </c>
      <c r="L737" s="87">
        <f>สกลนคร!AJ66</f>
        <v>2595114.0099999998</v>
      </c>
      <c r="M737" s="87">
        <f>สกลนคร!AK66</f>
        <v>2450425.56</v>
      </c>
      <c r="N737" s="81"/>
      <c r="O737" s="81"/>
      <c r="P737" s="81"/>
      <c r="Q737" s="162">
        <f t="shared" si="85"/>
        <v>144688.44999999972</v>
      </c>
      <c r="R737" s="84">
        <f t="shared" si="86"/>
        <v>510.14625712600741</v>
      </c>
    </row>
    <row r="738" spans="1:18">
      <c r="A738" s="82">
        <v>12</v>
      </c>
      <c r="B738" s="81" t="s">
        <v>353</v>
      </c>
      <c r="C738" s="81" t="s">
        <v>1014</v>
      </c>
      <c r="D738" s="81" t="s">
        <v>1015</v>
      </c>
      <c r="E738" s="81" t="s">
        <v>1016</v>
      </c>
      <c r="F738" s="81" t="s">
        <v>483</v>
      </c>
      <c r="G738" s="81" t="s">
        <v>1028</v>
      </c>
      <c r="H738" s="86">
        <v>4487</v>
      </c>
      <c r="I738" s="82">
        <v>3</v>
      </c>
      <c r="J738" s="87">
        <f>สกลนคร!F67</f>
        <v>839995.08</v>
      </c>
      <c r="K738" s="170">
        <f>สกลนคร!AI67</f>
        <v>1033482.21</v>
      </c>
      <c r="L738" s="87">
        <f>สกลนคร!AJ67</f>
        <v>3200470.87</v>
      </c>
      <c r="M738" s="87">
        <f>สกลนคร!AK67</f>
        <v>2872883.6100000003</v>
      </c>
      <c r="N738" s="81"/>
      <c r="O738" s="81"/>
      <c r="P738" s="81"/>
      <c r="Q738" s="162">
        <f t="shared" si="85"/>
        <v>327587.25999999978</v>
      </c>
      <c r="R738" s="84">
        <f t="shared" si="86"/>
        <v>713.27632493871181</v>
      </c>
    </row>
    <row r="739" spans="1:18">
      <c r="A739" s="82">
        <v>13</v>
      </c>
      <c r="B739" s="81" t="s">
        <v>353</v>
      </c>
      <c r="C739" s="81" t="s">
        <v>1014</v>
      </c>
      <c r="D739" s="81" t="s">
        <v>1015</v>
      </c>
      <c r="E739" s="81" t="s">
        <v>1016</v>
      </c>
      <c r="F739" s="81" t="s">
        <v>483</v>
      </c>
      <c r="G739" s="81" t="s">
        <v>1029</v>
      </c>
      <c r="H739" s="86">
        <v>3627</v>
      </c>
      <c r="I739" s="82">
        <v>3</v>
      </c>
      <c r="J739" s="87">
        <f>สกลนคร!F68</f>
        <v>423155.92</v>
      </c>
      <c r="K739" s="170">
        <f>สกลนคร!AI68</f>
        <v>247327.89999999997</v>
      </c>
      <c r="L739" s="87">
        <f>สกลนคร!AJ68</f>
        <v>2225959.8099999996</v>
      </c>
      <c r="M739" s="87">
        <f>สกลนคร!AK68</f>
        <v>2009716.7000000002</v>
      </c>
      <c r="N739" s="81"/>
      <c r="O739" s="81"/>
      <c r="P739" s="81"/>
      <c r="Q739" s="162">
        <f t="shared" si="85"/>
        <v>216243.1099999994</v>
      </c>
      <c r="R739" s="84">
        <f t="shared" si="86"/>
        <v>613.71927488282313</v>
      </c>
    </row>
    <row r="740" spans="1:18">
      <c r="A740" s="82">
        <v>14</v>
      </c>
      <c r="B740" s="81" t="s">
        <v>353</v>
      </c>
      <c r="C740" s="81" t="s">
        <v>1014</v>
      </c>
      <c r="D740" s="81" t="s">
        <v>1015</v>
      </c>
      <c r="E740" s="81" t="s">
        <v>1016</v>
      </c>
      <c r="F740" s="81" t="s">
        <v>483</v>
      </c>
      <c r="G740" s="81" t="s">
        <v>1030</v>
      </c>
      <c r="H740" s="86">
        <v>3320</v>
      </c>
      <c r="I740" s="82">
        <v>3</v>
      </c>
      <c r="J740" s="87">
        <f>สกลนคร!F69</f>
        <v>321162.11</v>
      </c>
      <c r="K740" s="170">
        <f>สกลนคร!AI69</f>
        <v>273602.32</v>
      </c>
      <c r="L740" s="87">
        <f>สกลนคร!AJ69</f>
        <v>3053165.09</v>
      </c>
      <c r="M740" s="87">
        <f>สกลนคร!AK69</f>
        <v>2892196.45</v>
      </c>
      <c r="N740" s="81"/>
      <c r="O740" s="81"/>
      <c r="P740" s="81"/>
      <c r="Q740" s="162">
        <f t="shared" si="85"/>
        <v>160968.63999999966</v>
      </c>
      <c r="R740" s="84">
        <f t="shared" si="86"/>
        <v>919.62803915662641</v>
      </c>
    </row>
    <row r="741" spans="1:18" s="113" customFormat="1">
      <c r="A741" s="97">
        <v>15</v>
      </c>
      <c r="B741" s="95" t="s">
        <v>353</v>
      </c>
      <c r="C741" s="95" t="s">
        <v>1032</v>
      </c>
      <c r="D741" s="95" t="s">
        <v>1015</v>
      </c>
      <c r="E741" s="95" t="s">
        <v>1016</v>
      </c>
      <c r="F741" s="95" t="s">
        <v>483</v>
      </c>
      <c r="G741" s="95" t="s">
        <v>1465</v>
      </c>
      <c r="H741" s="96">
        <v>1136</v>
      </c>
      <c r="I741" s="97">
        <v>1</v>
      </c>
      <c r="J741" s="87">
        <f>สกลนคร!F70</f>
        <v>509173.3</v>
      </c>
      <c r="K741" s="175">
        <f>สกลนคร!AI70</f>
        <v>597206.93999999994</v>
      </c>
      <c r="L741" s="87">
        <f>สกลนคร!AJ70</f>
        <v>1592829.63</v>
      </c>
      <c r="M741" s="87">
        <f>สกลนคร!AK70</f>
        <v>1435448.29</v>
      </c>
      <c r="N741" s="95"/>
      <c r="O741" s="95"/>
      <c r="P741" s="95"/>
      <c r="Q741" s="220">
        <f t="shared" si="85"/>
        <v>157381.33999999985</v>
      </c>
      <c r="R741" s="221">
        <f t="shared" si="86"/>
        <v>1402.1387588028167</v>
      </c>
    </row>
    <row r="742" spans="1:18" s="22" customFormat="1">
      <c r="A742" s="150">
        <v>4</v>
      </c>
      <c r="B742" s="151" t="s">
        <v>353</v>
      </c>
      <c r="C742" s="151"/>
      <c r="D742" s="151"/>
      <c r="E742" s="151" t="s">
        <v>379</v>
      </c>
      <c r="F742" s="151"/>
      <c r="G742" s="151" t="s">
        <v>1031</v>
      </c>
      <c r="H742" s="153">
        <f>SUM(H727:H740)</f>
        <v>49745</v>
      </c>
      <c r="I742" s="150"/>
      <c r="J742" s="153">
        <f>SUM(J727:J740)</f>
        <v>6452873.6600000001</v>
      </c>
      <c r="K742" s="171">
        <f>SUM(K727:K740)</f>
        <v>6484800.3900000006</v>
      </c>
      <c r="L742" s="153">
        <f t="shared" ref="L742:M742" si="89">SUM(L727:L740)</f>
        <v>33301802.609999996</v>
      </c>
      <c r="M742" s="153">
        <f t="shared" si="89"/>
        <v>30317626.189999994</v>
      </c>
      <c r="N742" s="151">
        <v>14</v>
      </c>
      <c r="O742" s="151">
        <v>14</v>
      </c>
      <c r="P742" s="151">
        <f>N742-O742</f>
        <v>0</v>
      </c>
      <c r="Q742" s="163">
        <f t="shared" si="85"/>
        <v>2984176.4200000018</v>
      </c>
      <c r="R742" s="161">
        <f>L742/H742</f>
        <v>669.45024846718252</v>
      </c>
    </row>
    <row r="743" spans="1:18">
      <c r="A743" s="82">
        <v>1</v>
      </c>
      <c r="B743" s="81" t="s">
        <v>353</v>
      </c>
      <c r="C743" s="81" t="s">
        <v>1032</v>
      </c>
      <c r="D743" s="81" t="s">
        <v>405</v>
      </c>
      <c r="E743" s="81" t="s">
        <v>1033</v>
      </c>
      <c r="F743" s="81" t="s">
        <v>513</v>
      </c>
      <c r="G743" s="81" t="s">
        <v>1034</v>
      </c>
      <c r="H743" s="86"/>
      <c r="I743" s="82"/>
      <c r="J743" s="164"/>
      <c r="K743" s="170"/>
      <c r="L743" s="87"/>
      <c r="M743" s="87"/>
      <c r="N743" s="81"/>
      <c r="O743" s="81"/>
      <c r="P743" s="81"/>
    </row>
    <row r="744" spans="1:18" s="113" customFormat="1">
      <c r="A744" s="97">
        <v>2</v>
      </c>
      <c r="B744" s="95" t="s">
        <v>353</v>
      </c>
      <c r="C744" s="95" t="s">
        <v>1032</v>
      </c>
      <c r="D744" s="95" t="s">
        <v>405</v>
      </c>
      <c r="E744" s="95" t="s">
        <v>1033</v>
      </c>
      <c r="F744" s="95" t="s">
        <v>483</v>
      </c>
      <c r="G744" s="95" t="s">
        <v>1035</v>
      </c>
      <c r="H744" s="96">
        <v>6250</v>
      </c>
      <c r="I744" s="97">
        <v>5</v>
      </c>
      <c r="J744" s="87">
        <f>สกลนคร!F71</f>
        <v>394744.05</v>
      </c>
      <c r="K744" s="175">
        <f>สกลนคร!AI71</f>
        <v>518763.12</v>
      </c>
      <c r="L744" s="87">
        <f>สกลนคร!AJ71</f>
        <v>3289719.71</v>
      </c>
      <c r="M744" s="87">
        <f>สกลนคร!AK71</f>
        <v>3106521.6</v>
      </c>
      <c r="N744" s="95"/>
      <c r="O744" s="95"/>
      <c r="P744" s="95"/>
      <c r="Q744" s="162">
        <f t="shared" si="85"/>
        <v>183198.10999999987</v>
      </c>
      <c r="R744" s="84">
        <f t="shared" si="86"/>
        <v>526.35515359999999</v>
      </c>
    </row>
    <row r="745" spans="1:18" s="113" customFormat="1">
      <c r="A745" s="97">
        <v>3</v>
      </c>
      <c r="B745" s="95" t="s">
        <v>353</v>
      </c>
      <c r="C745" s="95" t="s">
        <v>1032</v>
      </c>
      <c r="D745" s="95" t="s">
        <v>405</v>
      </c>
      <c r="E745" s="95" t="s">
        <v>1033</v>
      </c>
      <c r="F745" s="95" t="s">
        <v>483</v>
      </c>
      <c r="G745" s="95" t="s">
        <v>1036</v>
      </c>
      <c r="H745" s="96">
        <v>4055</v>
      </c>
      <c r="I745" s="97">
        <v>3</v>
      </c>
      <c r="J745" s="87">
        <f>สกลนคร!F72</f>
        <v>401743.06</v>
      </c>
      <c r="K745" s="175">
        <f>สกลนคร!AI72</f>
        <v>576585.96</v>
      </c>
      <c r="L745" s="87">
        <f>สกลนคร!AJ72</f>
        <v>3211422.92</v>
      </c>
      <c r="M745" s="87">
        <f>สกลนคร!AK72</f>
        <v>2988774.0500000003</v>
      </c>
      <c r="N745" s="95"/>
      <c r="O745" s="95"/>
      <c r="P745" s="95"/>
      <c r="Q745" s="162">
        <f t="shared" si="85"/>
        <v>222648.86999999965</v>
      </c>
      <c r="R745" s="84">
        <f t="shared" si="86"/>
        <v>791.96619482120832</v>
      </c>
    </row>
    <row r="746" spans="1:18" s="113" customFormat="1">
      <c r="A746" s="97">
        <v>4</v>
      </c>
      <c r="B746" s="95" t="s">
        <v>353</v>
      </c>
      <c r="C746" s="95" t="s">
        <v>1032</v>
      </c>
      <c r="D746" s="95" t="s">
        <v>405</v>
      </c>
      <c r="E746" s="95" t="s">
        <v>1033</v>
      </c>
      <c r="F746" s="95" t="s">
        <v>483</v>
      </c>
      <c r="G746" s="95" t="s">
        <v>1037</v>
      </c>
      <c r="H746" s="96">
        <v>4970</v>
      </c>
      <c r="I746" s="97">
        <v>4</v>
      </c>
      <c r="J746" s="87">
        <f>สกลนคร!F73</f>
        <v>464730.01</v>
      </c>
      <c r="K746" s="175">
        <f>สกลนคร!AI73</f>
        <v>556408.81000000006</v>
      </c>
      <c r="L746" s="87">
        <f>สกลนคร!AJ73</f>
        <v>2712369.77</v>
      </c>
      <c r="M746" s="87">
        <f>สกลนคร!AK73</f>
        <v>2761545.1700000004</v>
      </c>
      <c r="N746" s="95"/>
      <c r="O746" s="95"/>
      <c r="P746" s="95"/>
      <c r="Q746" s="162">
        <f t="shared" si="85"/>
        <v>-49175.400000000373</v>
      </c>
      <c r="R746" s="84">
        <f t="shared" si="86"/>
        <v>545.74844466800801</v>
      </c>
    </row>
    <row r="747" spans="1:18" s="113" customFormat="1">
      <c r="A747" s="97">
        <v>5</v>
      </c>
      <c r="B747" s="95" t="s">
        <v>353</v>
      </c>
      <c r="C747" s="95" t="s">
        <v>1032</v>
      </c>
      <c r="D747" s="95" t="s">
        <v>405</v>
      </c>
      <c r="E747" s="95" t="s">
        <v>1033</v>
      </c>
      <c r="F747" s="95" t="s">
        <v>483</v>
      </c>
      <c r="G747" s="95" t="s">
        <v>1038</v>
      </c>
      <c r="H747" s="96">
        <v>3955</v>
      </c>
      <c r="I747" s="97">
        <v>3</v>
      </c>
      <c r="J747" s="87">
        <f>สกลนคร!F74</f>
        <v>449761.4</v>
      </c>
      <c r="K747" s="175">
        <f>สกลนคร!AI74</f>
        <v>400316.94000000006</v>
      </c>
      <c r="L747" s="87">
        <f>สกลนคร!AJ74</f>
        <v>2359551.2999999998</v>
      </c>
      <c r="M747" s="87">
        <f>สกลนคร!AK74</f>
        <v>2414077.11</v>
      </c>
      <c r="N747" s="95"/>
      <c r="O747" s="95"/>
      <c r="P747" s="95"/>
      <c r="Q747" s="162">
        <f t="shared" si="85"/>
        <v>-54525.810000000056</v>
      </c>
      <c r="R747" s="84">
        <f t="shared" si="86"/>
        <v>596.59957016434885</v>
      </c>
    </row>
    <row r="748" spans="1:18" s="113" customFormat="1">
      <c r="A748" s="97">
        <v>6</v>
      </c>
      <c r="B748" s="95" t="s">
        <v>353</v>
      </c>
      <c r="C748" s="95" t="s">
        <v>1032</v>
      </c>
      <c r="D748" s="95" t="s">
        <v>405</v>
      </c>
      <c r="E748" s="95" t="s">
        <v>1033</v>
      </c>
      <c r="F748" s="95" t="s">
        <v>483</v>
      </c>
      <c r="G748" s="95" t="s">
        <v>1537</v>
      </c>
      <c r="H748" s="96">
        <v>4239</v>
      </c>
      <c r="I748" s="97">
        <v>3</v>
      </c>
      <c r="J748" s="87">
        <f>สกลนคร!F75</f>
        <v>282218.38</v>
      </c>
      <c r="K748" s="175">
        <f>สกลนคร!AI75</f>
        <v>303287.89</v>
      </c>
      <c r="L748" s="87">
        <f>สกลนคร!AJ75</f>
        <v>2420443.15</v>
      </c>
      <c r="M748" s="87">
        <f>สกลนคร!AK75</f>
        <v>2232950.8499999996</v>
      </c>
      <c r="N748" s="95"/>
      <c r="O748" s="95"/>
      <c r="P748" s="95"/>
      <c r="Q748" s="162">
        <f t="shared" si="85"/>
        <v>187492.30000000028</v>
      </c>
      <c r="R748" s="84">
        <f t="shared" si="86"/>
        <v>570.99390186364701</v>
      </c>
    </row>
    <row r="749" spans="1:18" s="113" customFormat="1">
      <c r="A749" s="97">
        <v>7</v>
      </c>
      <c r="B749" s="95" t="s">
        <v>353</v>
      </c>
      <c r="C749" s="95" t="s">
        <v>1032</v>
      </c>
      <c r="D749" s="95" t="s">
        <v>405</v>
      </c>
      <c r="E749" s="95" t="s">
        <v>1033</v>
      </c>
      <c r="F749" s="95" t="s">
        <v>483</v>
      </c>
      <c r="G749" s="95" t="s">
        <v>1040</v>
      </c>
      <c r="H749" s="96">
        <v>1985</v>
      </c>
      <c r="I749" s="97">
        <v>2</v>
      </c>
      <c r="J749" s="87">
        <f>สกลนคร!F76</f>
        <v>244338.45</v>
      </c>
      <c r="K749" s="175">
        <f>สกลนคร!AI76</f>
        <v>294641.50000000006</v>
      </c>
      <c r="L749" s="87">
        <f>สกลนคร!AJ76</f>
        <v>2301137.37</v>
      </c>
      <c r="M749" s="87">
        <f>สกลนคร!AK76</f>
        <v>2276000.12</v>
      </c>
      <c r="N749" s="95"/>
      <c r="O749" s="95"/>
      <c r="P749" s="95"/>
      <c r="Q749" s="162">
        <f t="shared" si="85"/>
        <v>25137.25</v>
      </c>
      <c r="R749" s="84">
        <f t="shared" si="86"/>
        <v>1159.2631586901764</v>
      </c>
    </row>
    <row r="750" spans="1:18" s="113" customFormat="1">
      <c r="A750" s="97">
        <v>8</v>
      </c>
      <c r="B750" s="95" t="s">
        <v>353</v>
      </c>
      <c r="C750" s="95" t="s">
        <v>1032</v>
      </c>
      <c r="D750" s="95" t="s">
        <v>405</v>
      </c>
      <c r="E750" s="95" t="s">
        <v>1033</v>
      </c>
      <c r="F750" s="95" t="s">
        <v>483</v>
      </c>
      <c r="G750" s="95" t="s">
        <v>1041</v>
      </c>
      <c r="H750" s="96">
        <v>1937</v>
      </c>
      <c r="I750" s="97">
        <v>2</v>
      </c>
      <c r="J750" s="87">
        <f>สกลนคร!F77</f>
        <v>35548.42</v>
      </c>
      <c r="K750" s="175">
        <f>สกลนคร!AI77</f>
        <v>170544.29</v>
      </c>
      <c r="L750" s="87">
        <f>สกลนคร!AJ77</f>
        <v>2451709.35</v>
      </c>
      <c r="M750" s="87">
        <f>สกลนคร!AK77</f>
        <v>2592830.0699999998</v>
      </c>
      <c r="N750" s="95"/>
      <c r="O750" s="95"/>
      <c r="P750" s="95"/>
      <c r="Q750" s="162">
        <f t="shared" si="85"/>
        <v>-141120.71999999974</v>
      </c>
      <c r="R750" s="84">
        <f t="shared" si="86"/>
        <v>1265.7250129065567</v>
      </c>
    </row>
    <row r="751" spans="1:18" s="22" customFormat="1">
      <c r="A751" s="150">
        <v>5</v>
      </c>
      <c r="B751" s="151" t="s">
        <v>353</v>
      </c>
      <c r="C751" s="151"/>
      <c r="D751" s="151"/>
      <c r="E751" s="151" t="s">
        <v>379</v>
      </c>
      <c r="F751" s="151"/>
      <c r="G751" s="151" t="s">
        <v>1042</v>
      </c>
      <c r="H751" s="152">
        <f>SUM(H744:H750)</f>
        <v>27391</v>
      </c>
      <c r="I751" s="150"/>
      <c r="J751" s="153">
        <f>SUM(J743:J750)</f>
        <v>2273083.77</v>
      </c>
      <c r="K751" s="171">
        <f>SUM(K743:K750)</f>
        <v>2820548.5100000002</v>
      </c>
      <c r="L751" s="153">
        <f t="shared" ref="L751:M751" si="90">SUM(L744:L750)</f>
        <v>18746353.57</v>
      </c>
      <c r="M751" s="153">
        <f t="shared" si="90"/>
        <v>18372698.969999999</v>
      </c>
      <c r="N751" s="151">
        <v>7</v>
      </c>
      <c r="O751" s="151">
        <v>7</v>
      </c>
      <c r="P751" s="151">
        <f>N751-O751</f>
        <v>0</v>
      </c>
      <c r="Q751" s="163">
        <f t="shared" si="85"/>
        <v>373654.60000000149</v>
      </c>
      <c r="R751" s="161">
        <f>L751/H751</f>
        <v>684.3982903143368</v>
      </c>
    </row>
    <row r="752" spans="1:18">
      <c r="A752" s="82">
        <v>1</v>
      </c>
      <c r="B752" s="81" t="s">
        <v>353</v>
      </c>
      <c r="C752" s="81" t="s">
        <v>1043</v>
      </c>
      <c r="D752" s="81" t="s">
        <v>412</v>
      </c>
      <c r="E752" s="81" t="s">
        <v>1044</v>
      </c>
      <c r="F752" s="81" t="s">
        <v>513</v>
      </c>
      <c r="G752" s="81" t="s">
        <v>1045</v>
      </c>
      <c r="H752" s="86"/>
      <c r="I752" s="82"/>
      <c r="J752" s="164"/>
      <c r="K752" s="170"/>
      <c r="L752" s="87"/>
      <c r="M752" s="87"/>
      <c r="N752" s="81"/>
      <c r="O752" s="81"/>
      <c r="P752" s="81"/>
    </row>
    <row r="753" spans="1:18">
      <c r="A753" s="82">
        <v>2</v>
      </c>
      <c r="B753" s="81" t="s">
        <v>353</v>
      </c>
      <c r="C753" s="81" t="s">
        <v>1043</v>
      </c>
      <c r="D753" s="81" t="s">
        <v>412</v>
      </c>
      <c r="E753" s="81" t="s">
        <v>1044</v>
      </c>
      <c r="F753" s="81" t="s">
        <v>483</v>
      </c>
      <c r="G753" s="81" t="s">
        <v>1046</v>
      </c>
      <c r="H753" s="86">
        <v>3712</v>
      </c>
      <c r="I753" s="82">
        <v>3</v>
      </c>
      <c r="J753" s="87">
        <f>สกลนคร!F78</f>
        <v>345545.85</v>
      </c>
      <c r="K753" s="170">
        <f>สกลนคร!AI78</f>
        <v>394267.17999999993</v>
      </c>
      <c r="L753" s="87">
        <f>สกลนคร!AJ78</f>
        <v>2247815.29</v>
      </c>
      <c r="M753" s="87">
        <f>สกลนคร!AK78</f>
        <v>2293689.62</v>
      </c>
      <c r="N753" s="81"/>
      <c r="O753" s="81"/>
      <c r="P753" s="81"/>
      <c r="Q753" s="162">
        <f t="shared" si="85"/>
        <v>-45874.330000000075</v>
      </c>
      <c r="R753" s="84">
        <f t="shared" si="86"/>
        <v>605.5536880387931</v>
      </c>
    </row>
    <row r="754" spans="1:18">
      <c r="A754" s="82">
        <v>3</v>
      </c>
      <c r="B754" s="81" t="s">
        <v>353</v>
      </c>
      <c r="C754" s="81" t="s">
        <v>1043</v>
      </c>
      <c r="D754" s="81" t="s">
        <v>412</v>
      </c>
      <c r="E754" s="81" t="s">
        <v>1044</v>
      </c>
      <c r="F754" s="81" t="s">
        <v>483</v>
      </c>
      <c r="G754" s="81" t="s">
        <v>1047</v>
      </c>
      <c r="H754" s="86">
        <v>3845</v>
      </c>
      <c r="I754" s="82">
        <v>3</v>
      </c>
      <c r="J754" s="87">
        <f>สกลนคร!F79</f>
        <v>224003.28</v>
      </c>
      <c r="K754" s="170">
        <f>สกลนคร!AI79</f>
        <v>243284.15000000002</v>
      </c>
      <c r="L754" s="87">
        <f>สกลนคร!AJ79</f>
        <v>2292451.37</v>
      </c>
      <c r="M754" s="87">
        <f>สกลนคร!AK79</f>
        <v>2269034.39</v>
      </c>
      <c r="N754" s="81"/>
      <c r="O754" s="81"/>
      <c r="P754" s="81"/>
      <c r="Q754" s="162">
        <f t="shared" si="85"/>
        <v>23416.979999999981</v>
      </c>
      <c r="R754" s="84">
        <f t="shared" si="86"/>
        <v>596.21622106631992</v>
      </c>
    </row>
    <row r="755" spans="1:18">
      <c r="A755" s="82">
        <v>4</v>
      </c>
      <c r="B755" s="81" t="s">
        <v>353</v>
      </c>
      <c r="C755" s="81" t="s">
        <v>1043</v>
      </c>
      <c r="D755" s="81" t="s">
        <v>412</v>
      </c>
      <c r="E755" s="81" t="s">
        <v>1044</v>
      </c>
      <c r="F755" s="81" t="s">
        <v>483</v>
      </c>
      <c r="G755" s="81" t="s">
        <v>1048</v>
      </c>
      <c r="H755" s="86">
        <v>3190</v>
      </c>
      <c r="I755" s="82">
        <v>3</v>
      </c>
      <c r="J755" s="87">
        <f>สกลนคร!F80</f>
        <v>247400.3</v>
      </c>
      <c r="K755" s="170">
        <f>สกลนคร!AI80</f>
        <v>327160.63999999996</v>
      </c>
      <c r="L755" s="87">
        <f>สกลนคร!AJ80</f>
        <v>1985567.6400000001</v>
      </c>
      <c r="M755" s="87">
        <f>สกลนคร!AK80</f>
        <v>1937148.1600000001</v>
      </c>
      <c r="N755" s="81"/>
      <c r="O755" s="81"/>
      <c r="P755" s="81"/>
      <c r="Q755" s="162">
        <f t="shared" si="85"/>
        <v>48419.479999999981</v>
      </c>
      <c r="R755" s="84">
        <f t="shared" si="86"/>
        <v>622.43499686520386</v>
      </c>
    </row>
    <row r="756" spans="1:18">
      <c r="A756" s="82">
        <v>5</v>
      </c>
      <c r="B756" s="81" t="s">
        <v>353</v>
      </c>
      <c r="C756" s="81" t="s">
        <v>1043</v>
      </c>
      <c r="D756" s="81" t="s">
        <v>412</v>
      </c>
      <c r="E756" s="81" t="s">
        <v>1044</v>
      </c>
      <c r="F756" s="81" t="s">
        <v>483</v>
      </c>
      <c r="G756" s="81" t="s">
        <v>1049</v>
      </c>
      <c r="H756" s="86">
        <v>1536</v>
      </c>
      <c r="I756" s="82">
        <v>2</v>
      </c>
      <c r="J756" s="87">
        <f>สกลนคร!F81</f>
        <v>232257.71</v>
      </c>
      <c r="K756" s="170">
        <f>สกลนคร!AI81</f>
        <v>224074.29</v>
      </c>
      <c r="L756" s="87">
        <f>สกลนคร!AJ81</f>
        <v>2419015.8099999996</v>
      </c>
      <c r="M756" s="87">
        <f>สกลนคร!AK81</f>
        <v>2475233.6800000002</v>
      </c>
      <c r="N756" s="81"/>
      <c r="O756" s="81"/>
      <c r="P756" s="81"/>
      <c r="Q756" s="162">
        <f t="shared" si="85"/>
        <v>-56217.870000000577</v>
      </c>
      <c r="R756" s="84">
        <f t="shared" si="86"/>
        <v>1574.8800846354163</v>
      </c>
    </row>
    <row r="757" spans="1:18">
      <c r="A757" s="82">
        <v>6</v>
      </c>
      <c r="B757" s="81" t="s">
        <v>353</v>
      </c>
      <c r="C757" s="81" t="s">
        <v>1043</v>
      </c>
      <c r="D757" s="81" t="s">
        <v>412</v>
      </c>
      <c r="E757" s="81" t="s">
        <v>1044</v>
      </c>
      <c r="F757" s="81" t="s">
        <v>483</v>
      </c>
      <c r="G757" s="81" t="s">
        <v>1050</v>
      </c>
      <c r="H757" s="86">
        <v>4034</v>
      </c>
      <c r="I757" s="82">
        <v>3</v>
      </c>
      <c r="J757" s="87">
        <f>สกลนคร!F82</f>
        <v>93857.35</v>
      </c>
      <c r="K757" s="170">
        <f>สกลนคร!AI82</f>
        <v>125917.99</v>
      </c>
      <c r="L757" s="87">
        <f>สกลนคร!AJ82</f>
        <v>1900047.55</v>
      </c>
      <c r="M757" s="87">
        <f>สกลนคร!AK82</f>
        <v>1921888.86</v>
      </c>
      <c r="N757" s="81"/>
      <c r="O757" s="81"/>
      <c r="P757" s="81"/>
      <c r="Q757" s="162">
        <f t="shared" si="85"/>
        <v>-21841.310000000056</v>
      </c>
      <c r="R757" s="84">
        <f t="shared" si="86"/>
        <v>471.00831680713935</v>
      </c>
    </row>
    <row r="758" spans="1:18">
      <c r="A758" s="82">
        <v>7</v>
      </c>
      <c r="B758" s="81" t="s">
        <v>353</v>
      </c>
      <c r="C758" s="81" t="s">
        <v>1043</v>
      </c>
      <c r="D758" s="81" t="s">
        <v>412</v>
      </c>
      <c r="E758" s="81" t="s">
        <v>1044</v>
      </c>
      <c r="F758" s="81" t="s">
        <v>483</v>
      </c>
      <c r="G758" s="81" t="s">
        <v>1051</v>
      </c>
      <c r="H758" s="86">
        <v>6213</v>
      </c>
      <c r="I758" s="82">
        <v>5</v>
      </c>
      <c r="J758" s="87">
        <f>สกลนคร!F83</f>
        <v>390347.67</v>
      </c>
      <c r="K758" s="170">
        <f>สกลนคร!AI83</f>
        <v>393039.35</v>
      </c>
      <c r="L758" s="87">
        <f>สกลนคร!AJ83</f>
        <v>3756752.9699999997</v>
      </c>
      <c r="M758" s="87">
        <f>สกลนคร!AK83</f>
        <v>3750350.3699999996</v>
      </c>
      <c r="N758" s="81"/>
      <c r="O758" s="81"/>
      <c r="P758" s="81"/>
      <c r="Q758" s="162">
        <f t="shared" si="85"/>
        <v>6402.6000000000931</v>
      </c>
      <c r="R758" s="84">
        <f t="shared" si="86"/>
        <v>604.66006277160784</v>
      </c>
    </row>
    <row r="759" spans="1:18">
      <c r="A759" s="82">
        <v>8</v>
      </c>
      <c r="B759" s="81" t="s">
        <v>353</v>
      </c>
      <c r="C759" s="81" t="s">
        <v>1043</v>
      </c>
      <c r="D759" s="81" t="s">
        <v>412</v>
      </c>
      <c r="E759" s="81" t="s">
        <v>1044</v>
      </c>
      <c r="F759" s="81" t="s">
        <v>483</v>
      </c>
      <c r="G759" s="81" t="s">
        <v>1052</v>
      </c>
      <c r="H759" s="86">
        <v>4054</v>
      </c>
      <c r="I759" s="82">
        <v>3</v>
      </c>
      <c r="J759" s="87">
        <f>สกลนคร!F84</f>
        <v>262982.26</v>
      </c>
      <c r="K759" s="170">
        <f>สกลนคร!AI84</f>
        <v>247966.25</v>
      </c>
      <c r="L759" s="87">
        <f>สกลนคร!AJ84</f>
        <v>1732249.7</v>
      </c>
      <c r="M759" s="87">
        <f>สกลนคร!AK84</f>
        <v>1771319.74</v>
      </c>
      <c r="N759" s="81"/>
      <c r="O759" s="81"/>
      <c r="P759" s="81"/>
      <c r="Q759" s="162">
        <f t="shared" si="85"/>
        <v>-39070.040000000037</v>
      </c>
      <c r="R759" s="84">
        <f t="shared" si="86"/>
        <v>427.2939565860878</v>
      </c>
    </row>
    <row r="760" spans="1:18">
      <c r="A760" s="82">
        <v>9</v>
      </c>
      <c r="B760" s="81" t="s">
        <v>353</v>
      </c>
      <c r="C760" s="81" t="s">
        <v>1043</v>
      </c>
      <c r="D760" s="81" t="s">
        <v>412</v>
      </c>
      <c r="E760" s="81" t="s">
        <v>1044</v>
      </c>
      <c r="F760" s="81" t="s">
        <v>483</v>
      </c>
      <c r="G760" s="81" t="s">
        <v>1053</v>
      </c>
      <c r="H760" s="86">
        <v>3457</v>
      </c>
      <c r="I760" s="82">
        <v>3</v>
      </c>
      <c r="J760" s="87">
        <f>สกลนคร!F85</f>
        <v>336780.44</v>
      </c>
      <c r="K760" s="170">
        <f>สกลนคร!AI85</f>
        <v>292586.57</v>
      </c>
      <c r="L760" s="87">
        <f>สกลนคร!AJ85</f>
        <v>1885706.13</v>
      </c>
      <c r="M760" s="87">
        <f>สกลนคร!AK85</f>
        <v>1978571.84</v>
      </c>
      <c r="N760" s="81"/>
      <c r="O760" s="81"/>
      <c r="P760" s="81"/>
      <c r="Q760" s="162">
        <f t="shared" si="85"/>
        <v>-92865.710000000196</v>
      </c>
      <c r="R760" s="84">
        <f t="shared" si="86"/>
        <v>545.4747266415967</v>
      </c>
    </row>
    <row r="761" spans="1:18">
      <c r="A761" s="82">
        <v>10</v>
      </c>
      <c r="B761" s="81" t="s">
        <v>353</v>
      </c>
      <c r="C761" s="81" t="s">
        <v>1043</v>
      </c>
      <c r="D761" s="81" t="s">
        <v>412</v>
      </c>
      <c r="E761" s="81" t="s">
        <v>1044</v>
      </c>
      <c r="F761" s="81" t="s">
        <v>483</v>
      </c>
      <c r="G761" s="81" t="s">
        <v>1054</v>
      </c>
      <c r="H761" s="86">
        <v>1347</v>
      </c>
      <c r="I761" s="82">
        <v>1</v>
      </c>
      <c r="J761" s="87">
        <f>สกลนคร!F86</f>
        <v>174748.04</v>
      </c>
      <c r="K761" s="170">
        <f>สกลนคร!AI86</f>
        <v>260025.04</v>
      </c>
      <c r="L761" s="87">
        <f>สกลนคร!AJ86</f>
        <v>1855244.5299999998</v>
      </c>
      <c r="M761" s="87">
        <f>สกลนคร!AK86</f>
        <v>1809914.9100000001</v>
      </c>
      <c r="N761" s="81"/>
      <c r="O761" s="81"/>
      <c r="P761" s="81"/>
      <c r="Q761" s="162">
        <f t="shared" si="85"/>
        <v>45329.619999999646</v>
      </c>
      <c r="R761" s="84">
        <f t="shared" si="86"/>
        <v>1377.3159094283592</v>
      </c>
    </row>
    <row r="762" spans="1:18" s="22" customFormat="1">
      <c r="A762" s="150">
        <v>6</v>
      </c>
      <c r="B762" s="151" t="s">
        <v>353</v>
      </c>
      <c r="C762" s="151"/>
      <c r="D762" s="151"/>
      <c r="E762" s="151" t="s">
        <v>379</v>
      </c>
      <c r="F762" s="151"/>
      <c r="G762" s="151" t="s">
        <v>1055</v>
      </c>
      <c r="H762" s="152">
        <f>SUM(H753:H761)</f>
        <v>31388</v>
      </c>
      <c r="I762" s="150"/>
      <c r="J762" s="153">
        <f>SUM(J752:J761)</f>
        <v>2307922.9</v>
      </c>
      <c r="K762" s="171">
        <f>SUM(K752:K761)</f>
        <v>2508321.46</v>
      </c>
      <c r="L762" s="153">
        <f t="shared" ref="L762:M762" si="91">SUM(L752:L761)</f>
        <v>20074850.989999998</v>
      </c>
      <c r="M762" s="153">
        <f t="shared" si="91"/>
        <v>20207151.57</v>
      </c>
      <c r="N762" s="151">
        <v>9</v>
      </c>
      <c r="O762" s="151">
        <v>9</v>
      </c>
      <c r="P762" s="151">
        <f>N762-O762</f>
        <v>0</v>
      </c>
      <c r="Q762" s="163">
        <f t="shared" si="85"/>
        <v>-132300.58000000194</v>
      </c>
      <c r="R762" s="161">
        <f>L762/H762</f>
        <v>639.57088664457751</v>
      </c>
    </row>
    <row r="763" spans="1:18">
      <c r="A763" s="82">
        <v>1</v>
      </c>
      <c r="B763" s="81" t="s">
        <v>353</v>
      </c>
      <c r="C763" s="81" t="s">
        <v>1056</v>
      </c>
      <c r="D763" s="81" t="s">
        <v>419</v>
      </c>
      <c r="E763" s="81" t="s">
        <v>1057</v>
      </c>
      <c r="F763" s="81" t="s">
        <v>513</v>
      </c>
      <c r="G763" s="81" t="s">
        <v>1058</v>
      </c>
      <c r="H763" s="86"/>
      <c r="I763" s="82"/>
      <c r="J763" s="164"/>
      <c r="K763" s="170"/>
      <c r="L763" s="87"/>
      <c r="M763" s="87"/>
      <c r="N763" s="81"/>
      <c r="O763" s="81"/>
      <c r="P763" s="81"/>
    </row>
    <row r="764" spans="1:18">
      <c r="A764" s="82">
        <v>2</v>
      </c>
      <c r="B764" s="81" t="s">
        <v>353</v>
      </c>
      <c r="C764" s="81" t="s">
        <v>1056</v>
      </c>
      <c r="D764" s="81" t="s">
        <v>419</v>
      </c>
      <c r="E764" s="81" t="s">
        <v>1057</v>
      </c>
      <c r="F764" s="81" t="s">
        <v>483</v>
      </c>
      <c r="G764" s="81" t="s">
        <v>1059</v>
      </c>
      <c r="H764" s="86">
        <v>2097</v>
      </c>
      <c r="I764" s="82">
        <v>2</v>
      </c>
      <c r="J764" s="87">
        <f>สกลนคร!F87</f>
        <v>582217.52</v>
      </c>
      <c r="K764" s="170">
        <f>สกลนคร!AI87</f>
        <v>520029.74</v>
      </c>
      <c r="L764" s="87">
        <f>สกลนคร!AJ87</f>
        <v>1292003.6399999999</v>
      </c>
      <c r="M764" s="87">
        <f>สกลนคร!AK87</f>
        <v>1172991.28</v>
      </c>
      <c r="N764" s="81"/>
      <c r="O764" s="81"/>
      <c r="P764" s="81"/>
      <c r="Q764" s="162">
        <f t="shared" si="85"/>
        <v>119012.35999999987</v>
      </c>
      <c r="R764" s="84">
        <f t="shared" si="86"/>
        <v>616.12</v>
      </c>
    </row>
    <row r="765" spans="1:18">
      <c r="A765" s="82">
        <v>3</v>
      </c>
      <c r="B765" s="81" t="s">
        <v>353</v>
      </c>
      <c r="C765" s="81" t="s">
        <v>1056</v>
      </c>
      <c r="D765" s="81" t="s">
        <v>419</v>
      </c>
      <c r="E765" s="81" t="s">
        <v>1057</v>
      </c>
      <c r="F765" s="81" t="s">
        <v>483</v>
      </c>
      <c r="G765" s="81" t="s">
        <v>1060</v>
      </c>
      <c r="H765" s="86">
        <v>1298</v>
      </c>
      <c r="I765" s="82">
        <v>1</v>
      </c>
      <c r="J765" s="87">
        <f>สกลนคร!F88</f>
        <v>338261.98</v>
      </c>
      <c r="K765" s="170">
        <f>สกลนคร!AI88</f>
        <v>383638.70999999996</v>
      </c>
      <c r="L765" s="87">
        <f>สกลนคร!AJ88</f>
        <v>1307366.3600000001</v>
      </c>
      <c r="M765" s="87">
        <f>สกลนคร!AK88</f>
        <v>1236674.53</v>
      </c>
      <c r="N765" s="81"/>
      <c r="O765" s="81"/>
      <c r="P765" s="81"/>
      <c r="Q765" s="162">
        <f t="shared" si="85"/>
        <v>70691.830000000075</v>
      </c>
      <c r="R765" s="84">
        <f t="shared" si="86"/>
        <v>1007.2159938366718</v>
      </c>
    </row>
    <row r="766" spans="1:18">
      <c r="A766" s="82">
        <v>4</v>
      </c>
      <c r="B766" s="81" t="s">
        <v>353</v>
      </c>
      <c r="C766" s="81" t="s">
        <v>1056</v>
      </c>
      <c r="D766" s="81" t="s">
        <v>419</v>
      </c>
      <c r="E766" s="81" t="s">
        <v>1057</v>
      </c>
      <c r="F766" s="81" t="s">
        <v>483</v>
      </c>
      <c r="G766" s="81" t="s">
        <v>1061</v>
      </c>
      <c r="H766" s="86">
        <v>2787</v>
      </c>
      <c r="I766" s="82">
        <v>2</v>
      </c>
      <c r="J766" s="87">
        <f>สกลนคร!F89</f>
        <v>522512.13</v>
      </c>
      <c r="K766" s="170">
        <f>สกลนคร!AI89</f>
        <v>518432.87</v>
      </c>
      <c r="L766" s="87">
        <f>สกลนคร!AJ89</f>
        <v>1600944.04</v>
      </c>
      <c r="M766" s="87">
        <f>สกลนคร!AK89</f>
        <v>1637891.06</v>
      </c>
      <c r="N766" s="81"/>
      <c r="O766" s="81"/>
      <c r="P766" s="81"/>
      <c r="Q766" s="162">
        <f t="shared" si="85"/>
        <v>-36947.020000000019</v>
      </c>
      <c r="R766" s="84">
        <f t="shared" si="86"/>
        <v>574.43273771080021</v>
      </c>
    </row>
    <row r="767" spans="1:18">
      <c r="A767" s="82">
        <v>5</v>
      </c>
      <c r="B767" s="81" t="s">
        <v>353</v>
      </c>
      <c r="C767" s="81" t="s">
        <v>1056</v>
      </c>
      <c r="D767" s="81" t="s">
        <v>419</v>
      </c>
      <c r="E767" s="81" t="s">
        <v>1057</v>
      </c>
      <c r="F767" s="81" t="s">
        <v>483</v>
      </c>
      <c r="G767" s="81" t="s">
        <v>1062</v>
      </c>
      <c r="H767" s="86">
        <v>1798</v>
      </c>
      <c r="I767" s="82">
        <v>2</v>
      </c>
      <c r="J767" s="87">
        <f>สกลนคร!F90</f>
        <v>426570.91</v>
      </c>
      <c r="K767" s="170">
        <f>สกลนคร!AI90</f>
        <v>378638.3</v>
      </c>
      <c r="L767" s="87">
        <f>สกลนคร!AJ90</f>
        <v>1749607.52</v>
      </c>
      <c r="M767" s="87">
        <f>สกลนคร!AK90</f>
        <v>1682734.54</v>
      </c>
      <c r="N767" s="81"/>
      <c r="O767" s="81"/>
      <c r="P767" s="81"/>
      <c r="Q767" s="162">
        <f t="shared" si="85"/>
        <v>66872.979999999981</v>
      </c>
      <c r="R767" s="84">
        <f t="shared" si="86"/>
        <v>973.08538375973308</v>
      </c>
    </row>
    <row r="768" spans="1:18" s="22" customFormat="1">
      <c r="A768" s="150">
        <v>7</v>
      </c>
      <c r="B768" s="151" t="s">
        <v>353</v>
      </c>
      <c r="C768" s="151"/>
      <c r="D768" s="151"/>
      <c r="E768" s="151" t="s">
        <v>379</v>
      </c>
      <c r="F768" s="151"/>
      <c r="G768" s="151" t="s">
        <v>1063</v>
      </c>
      <c r="H768" s="152">
        <f>SUM(H764:H767)</f>
        <v>7980</v>
      </c>
      <c r="I768" s="150"/>
      <c r="J768" s="153">
        <f>SUM(J763:J767)</f>
        <v>1869562.5399999998</v>
      </c>
      <c r="K768" s="171">
        <f>SUM(K763:K767)</f>
        <v>1800739.6199999999</v>
      </c>
      <c r="L768" s="153">
        <f t="shared" ref="L768:M768" si="92">SUM(L763:L767)</f>
        <v>5949921.5600000005</v>
      </c>
      <c r="M768" s="153">
        <f t="shared" si="92"/>
        <v>5730291.4100000001</v>
      </c>
      <c r="N768" s="151">
        <v>4</v>
      </c>
      <c r="O768" s="151">
        <v>4</v>
      </c>
      <c r="P768" s="151">
        <f>N768-O768</f>
        <v>0</v>
      </c>
      <c r="Q768" s="163">
        <f t="shared" si="85"/>
        <v>219630.15000000037</v>
      </c>
      <c r="R768" s="161">
        <f>L768/H768</f>
        <v>745.60420551378456</v>
      </c>
    </row>
    <row r="769" spans="1:18">
      <c r="A769" s="82">
        <v>1</v>
      </c>
      <c r="B769" s="81" t="s">
        <v>353</v>
      </c>
      <c r="C769" s="81" t="s">
        <v>1064</v>
      </c>
      <c r="D769" s="81" t="s">
        <v>426</v>
      </c>
      <c r="E769" s="81" t="s">
        <v>1065</v>
      </c>
      <c r="F769" s="81" t="s">
        <v>513</v>
      </c>
      <c r="G769" s="81" t="s">
        <v>1066</v>
      </c>
      <c r="H769" s="86"/>
      <c r="I769" s="82"/>
      <c r="J769" s="164"/>
      <c r="K769" s="170"/>
      <c r="L769" s="87"/>
      <c r="M769" s="87"/>
      <c r="N769" s="81"/>
      <c r="O769" s="81"/>
      <c r="P769" s="81"/>
    </row>
    <row r="770" spans="1:18">
      <c r="A770" s="82">
        <v>2</v>
      </c>
      <c r="B770" s="81" t="s">
        <v>353</v>
      </c>
      <c r="C770" s="81" t="s">
        <v>1064</v>
      </c>
      <c r="D770" s="81" t="s">
        <v>426</v>
      </c>
      <c r="E770" s="81" t="s">
        <v>1065</v>
      </c>
      <c r="F770" s="81" t="s">
        <v>483</v>
      </c>
      <c r="G770" s="81" t="s">
        <v>1067</v>
      </c>
      <c r="H770" s="86">
        <v>5840</v>
      </c>
      <c r="I770" s="82">
        <v>4</v>
      </c>
      <c r="J770" s="87">
        <f>สกลนคร!F91</f>
        <v>402367.41</v>
      </c>
      <c r="K770" s="170">
        <f>สกลนคร!AI91</f>
        <v>517113.61999999994</v>
      </c>
      <c r="L770" s="87">
        <f>สกลนคร!AJ91</f>
        <v>2472142.6399999997</v>
      </c>
      <c r="M770" s="87">
        <f>สกลนคร!AK91</f>
        <v>2400766.0499999998</v>
      </c>
      <c r="N770" s="81"/>
      <c r="O770" s="81"/>
      <c r="P770" s="81"/>
      <c r="Q770" s="162">
        <f t="shared" si="85"/>
        <v>71376.589999999851</v>
      </c>
      <c r="R770" s="84">
        <f t="shared" si="86"/>
        <v>423.31209589041089</v>
      </c>
    </row>
    <row r="771" spans="1:18">
      <c r="A771" s="82">
        <v>3</v>
      </c>
      <c r="B771" s="81" t="s">
        <v>353</v>
      </c>
      <c r="C771" s="81" t="s">
        <v>1064</v>
      </c>
      <c r="D771" s="81" t="s">
        <v>426</v>
      </c>
      <c r="E771" s="81" t="s">
        <v>1065</v>
      </c>
      <c r="F771" s="81" t="s">
        <v>483</v>
      </c>
      <c r="G771" s="81" t="s">
        <v>1068</v>
      </c>
      <c r="H771" s="86">
        <v>2523</v>
      </c>
      <c r="I771" s="82">
        <v>2</v>
      </c>
      <c r="J771" s="87">
        <f>สกลนคร!F92</f>
        <v>143289.42000000001</v>
      </c>
      <c r="K771" s="170">
        <f>สกลนคร!AI92</f>
        <v>145266.15000000002</v>
      </c>
      <c r="L771" s="87">
        <f>สกลนคร!AJ92</f>
        <v>1283381.75</v>
      </c>
      <c r="M771" s="87">
        <f>สกลนคร!AK92</f>
        <v>1330046.23</v>
      </c>
      <c r="N771" s="81"/>
      <c r="O771" s="81"/>
      <c r="P771" s="81"/>
      <c r="Q771" s="162">
        <f t="shared" si="85"/>
        <v>-46664.479999999981</v>
      </c>
      <c r="R771" s="84">
        <f t="shared" si="86"/>
        <v>508.67290923503765</v>
      </c>
    </row>
    <row r="772" spans="1:18">
      <c r="A772" s="82">
        <v>4</v>
      </c>
      <c r="B772" s="81" t="s">
        <v>353</v>
      </c>
      <c r="C772" s="81" t="s">
        <v>1064</v>
      </c>
      <c r="D772" s="81" t="s">
        <v>426</v>
      </c>
      <c r="E772" s="81" t="s">
        <v>1065</v>
      </c>
      <c r="F772" s="81" t="s">
        <v>483</v>
      </c>
      <c r="G772" s="81" t="s">
        <v>1069</v>
      </c>
      <c r="H772" s="86">
        <v>3532</v>
      </c>
      <c r="I772" s="82">
        <v>3</v>
      </c>
      <c r="J772" s="87">
        <f>สกลนคร!F93</f>
        <v>281042.98</v>
      </c>
      <c r="K772" s="170">
        <f>สกลนคร!AI93</f>
        <v>291154.40999999997</v>
      </c>
      <c r="L772" s="87">
        <f>สกลนคร!AJ93</f>
        <v>1753418.19</v>
      </c>
      <c r="M772" s="87">
        <f>สกลนคร!AK93</f>
        <v>1776370.96</v>
      </c>
      <c r="N772" s="81"/>
      <c r="O772" s="81"/>
      <c r="P772" s="81"/>
      <c r="Q772" s="162">
        <f t="shared" si="85"/>
        <v>-22952.770000000019</v>
      </c>
      <c r="R772" s="84">
        <f t="shared" si="86"/>
        <v>496.43776613816533</v>
      </c>
    </row>
    <row r="773" spans="1:18">
      <c r="A773" s="82">
        <v>5</v>
      </c>
      <c r="B773" s="81" t="s">
        <v>353</v>
      </c>
      <c r="C773" s="81" t="s">
        <v>1064</v>
      </c>
      <c r="D773" s="81" t="s">
        <v>426</v>
      </c>
      <c r="E773" s="81" t="s">
        <v>1065</v>
      </c>
      <c r="F773" s="81" t="s">
        <v>483</v>
      </c>
      <c r="G773" s="81" t="s">
        <v>1070</v>
      </c>
      <c r="H773" s="86">
        <v>6043</v>
      </c>
      <c r="I773" s="82">
        <v>5</v>
      </c>
      <c r="J773" s="87">
        <f>สกลนคร!F94</f>
        <v>444736.23</v>
      </c>
      <c r="K773" s="170">
        <f>สกลนคร!AI94</f>
        <v>385476.54999999993</v>
      </c>
      <c r="L773" s="87">
        <f>สกลนคร!AJ94</f>
        <v>2106816.7199999997</v>
      </c>
      <c r="M773" s="87">
        <f>สกลนคร!AK94</f>
        <v>1968771.76</v>
      </c>
      <c r="N773" s="81"/>
      <c r="O773" s="81"/>
      <c r="P773" s="81"/>
      <c r="Q773" s="162">
        <f t="shared" si="85"/>
        <v>138044.95999999973</v>
      </c>
      <c r="R773" s="84">
        <f t="shared" si="86"/>
        <v>348.63755088532184</v>
      </c>
    </row>
    <row r="774" spans="1:18">
      <c r="A774" s="82">
        <v>6</v>
      </c>
      <c r="B774" s="81" t="s">
        <v>353</v>
      </c>
      <c r="C774" s="81" t="s">
        <v>1064</v>
      </c>
      <c r="D774" s="81" t="s">
        <v>426</v>
      </c>
      <c r="E774" s="81" t="s">
        <v>1065</v>
      </c>
      <c r="F774" s="81" t="s">
        <v>483</v>
      </c>
      <c r="G774" s="81" t="s">
        <v>1071</v>
      </c>
      <c r="H774" s="86">
        <v>3905</v>
      </c>
      <c r="I774" s="82">
        <v>3</v>
      </c>
      <c r="J774" s="87">
        <f>สกลนคร!F95</f>
        <v>333302.07</v>
      </c>
      <c r="K774" s="170">
        <f>สกลนคร!AI95</f>
        <v>427442.41000000003</v>
      </c>
      <c r="L774" s="87">
        <f>สกลนคร!AJ95</f>
        <v>1700716.76</v>
      </c>
      <c r="M774" s="87">
        <f>สกลนคร!AK95</f>
        <v>1552445.65</v>
      </c>
      <c r="N774" s="81"/>
      <c r="O774" s="81"/>
      <c r="P774" s="81"/>
      <c r="Q774" s="162">
        <f t="shared" si="85"/>
        <v>148271.1100000001</v>
      </c>
      <c r="R774" s="84">
        <f t="shared" si="86"/>
        <v>435.52285787451984</v>
      </c>
    </row>
    <row r="775" spans="1:18">
      <c r="A775" s="82">
        <v>7</v>
      </c>
      <c r="B775" s="81" t="s">
        <v>353</v>
      </c>
      <c r="C775" s="81" t="s">
        <v>1064</v>
      </c>
      <c r="D775" s="81" t="s">
        <v>426</v>
      </c>
      <c r="E775" s="81" t="s">
        <v>1065</v>
      </c>
      <c r="F775" s="81" t="s">
        <v>483</v>
      </c>
      <c r="G775" s="81" t="s">
        <v>1072</v>
      </c>
      <c r="H775" s="86">
        <v>4288</v>
      </c>
      <c r="I775" s="82">
        <v>3</v>
      </c>
      <c r="J775" s="87">
        <f>สกลนคร!F96</f>
        <v>158300.59</v>
      </c>
      <c r="K775" s="170">
        <f>สกลนคร!AI96</f>
        <v>177556.63</v>
      </c>
      <c r="L775" s="87">
        <f>สกลนคร!AJ96</f>
        <v>1672189.8900000001</v>
      </c>
      <c r="M775" s="87">
        <f>สกลนคร!AK96</f>
        <v>1655439.7200000002</v>
      </c>
      <c r="N775" s="81"/>
      <c r="O775" s="81"/>
      <c r="P775" s="81"/>
      <c r="Q775" s="162">
        <f t="shared" ref="Q775:Q838" si="93">L775-M775</f>
        <v>16750.169999999925</v>
      </c>
      <c r="R775" s="84">
        <f t="shared" ref="R775:R838" si="94">L775/H775</f>
        <v>389.96965718283587</v>
      </c>
    </row>
    <row r="776" spans="1:18">
      <c r="A776" s="82">
        <v>8</v>
      </c>
      <c r="B776" s="81" t="s">
        <v>353</v>
      </c>
      <c r="C776" s="81" t="s">
        <v>1064</v>
      </c>
      <c r="D776" s="81" t="s">
        <v>426</v>
      </c>
      <c r="E776" s="81" t="s">
        <v>1065</v>
      </c>
      <c r="F776" s="81" t="s">
        <v>483</v>
      </c>
      <c r="G776" s="81" t="s">
        <v>1073</v>
      </c>
      <c r="H776" s="86">
        <v>3437</v>
      </c>
      <c r="I776" s="82">
        <v>3</v>
      </c>
      <c r="J776" s="87">
        <f>สกลนคร!F97</f>
        <v>236756.35</v>
      </c>
      <c r="K776" s="170">
        <f>สกลนคร!AI97</f>
        <v>360494.19</v>
      </c>
      <c r="L776" s="87">
        <f>สกลนคร!AJ97</f>
        <v>1883877.59</v>
      </c>
      <c r="M776" s="87">
        <f>สกลนคร!AK97</f>
        <v>1725432.89</v>
      </c>
      <c r="N776" s="81"/>
      <c r="O776" s="81"/>
      <c r="P776" s="81"/>
      <c r="Q776" s="162">
        <f t="shared" si="93"/>
        <v>158444.70000000019</v>
      </c>
      <c r="R776" s="84">
        <f t="shared" si="94"/>
        <v>548.11684317718948</v>
      </c>
    </row>
    <row r="777" spans="1:18">
      <c r="A777" s="82">
        <v>9</v>
      </c>
      <c r="B777" s="81" t="s">
        <v>353</v>
      </c>
      <c r="C777" s="81" t="s">
        <v>1064</v>
      </c>
      <c r="D777" s="81" t="s">
        <v>426</v>
      </c>
      <c r="E777" s="81" t="s">
        <v>1065</v>
      </c>
      <c r="F777" s="81" t="s">
        <v>483</v>
      </c>
      <c r="G777" s="81" t="s">
        <v>1074</v>
      </c>
      <c r="H777" s="86">
        <v>6940</v>
      </c>
      <c r="I777" s="82">
        <v>5</v>
      </c>
      <c r="J777" s="87">
        <f>สกลนคร!F98</f>
        <v>190230.11</v>
      </c>
      <c r="K777" s="170">
        <f>สกลนคร!AI98</f>
        <v>437724.49999999994</v>
      </c>
      <c r="L777" s="87">
        <f>สกลนคร!AJ98</f>
        <v>1901387.66</v>
      </c>
      <c r="M777" s="87">
        <f>สกลนคร!AK98</f>
        <v>1714564.01</v>
      </c>
      <c r="N777" s="81"/>
      <c r="O777" s="81"/>
      <c r="P777" s="81"/>
      <c r="Q777" s="162">
        <f t="shared" si="93"/>
        <v>186823.64999999991</v>
      </c>
      <c r="R777" s="84">
        <f t="shared" si="94"/>
        <v>273.97516714697406</v>
      </c>
    </row>
    <row r="778" spans="1:18">
      <c r="A778" s="82">
        <v>10</v>
      </c>
      <c r="B778" s="81" t="s">
        <v>353</v>
      </c>
      <c r="C778" s="81" t="s">
        <v>1064</v>
      </c>
      <c r="D778" s="81" t="s">
        <v>426</v>
      </c>
      <c r="E778" s="81" t="s">
        <v>1065</v>
      </c>
      <c r="F778" s="81" t="s">
        <v>483</v>
      </c>
      <c r="G778" s="81" t="s">
        <v>1075</v>
      </c>
      <c r="H778" s="86">
        <v>3709</v>
      </c>
      <c r="I778" s="82">
        <v>3</v>
      </c>
      <c r="J778" s="87">
        <f>สกลนคร!F99</f>
        <v>197057.3</v>
      </c>
      <c r="K778" s="170">
        <f>สกลนคร!AI99</f>
        <v>228958.55</v>
      </c>
      <c r="L778" s="87">
        <f>สกลนคร!AJ99</f>
        <v>1372779.13</v>
      </c>
      <c r="M778" s="87">
        <f>สกลนคร!AK99</f>
        <v>1399836.35</v>
      </c>
      <c r="N778" s="81"/>
      <c r="O778" s="81"/>
      <c r="P778" s="81"/>
      <c r="Q778" s="162">
        <f t="shared" si="93"/>
        <v>-27057.220000000205</v>
      </c>
      <c r="R778" s="84">
        <f t="shared" si="94"/>
        <v>370.12109193852785</v>
      </c>
    </row>
    <row r="779" spans="1:18">
      <c r="A779" s="82">
        <v>11</v>
      </c>
      <c r="B779" s="81" t="s">
        <v>353</v>
      </c>
      <c r="C779" s="81" t="s">
        <v>1064</v>
      </c>
      <c r="D779" s="81" t="s">
        <v>426</v>
      </c>
      <c r="E779" s="81" t="s">
        <v>1065</v>
      </c>
      <c r="F779" s="81" t="s">
        <v>483</v>
      </c>
      <c r="G779" s="81" t="s">
        <v>1076</v>
      </c>
      <c r="H779" s="86">
        <v>6836</v>
      </c>
      <c r="I779" s="82">
        <v>5</v>
      </c>
      <c r="J779" s="87">
        <f>สกลนคร!F100</f>
        <v>333721.36</v>
      </c>
      <c r="K779" s="170">
        <f>สกลนคร!AI100</f>
        <v>376969.98</v>
      </c>
      <c r="L779" s="87">
        <f>สกลนคร!AJ100</f>
        <v>2429365.9</v>
      </c>
      <c r="M779" s="87">
        <f>สกลนคร!AK100</f>
        <v>2385428.2000000002</v>
      </c>
      <c r="N779" s="81"/>
      <c r="O779" s="81"/>
      <c r="P779" s="81"/>
      <c r="Q779" s="162">
        <f t="shared" si="93"/>
        <v>43937.699999999721</v>
      </c>
      <c r="R779" s="84">
        <f t="shared" si="94"/>
        <v>355.37827677004094</v>
      </c>
    </row>
    <row r="780" spans="1:18">
      <c r="A780" s="82">
        <v>12</v>
      </c>
      <c r="B780" s="81" t="s">
        <v>353</v>
      </c>
      <c r="C780" s="81" t="s">
        <v>1064</v>
      </c>
      <c r="D780" s="81" t="s">
        <v>426</v>
      </c>
      <c r="E780" s="81" t="s">
        <v>1065</v>
      </c>
      <c r="F780" s="81" t="s">
        <v>483</v>
      </c>
      <c r="G780" s="81" t="s">
        <v>1077</v>
      </c>
      <c r="H780" s="86">
        <v>5080</v>
      </c>
      <c r="I780" s="82">
        <v>4</v>
      </c>
      <c r="J780" s="87">
        <f>สกลนคร!F101</f>
        <v>225039.43</v>
      </c>
      <c r="K780" s="170">
        <f>สกลนคร!AI101</f>
        <v>454338.55999999994</v>
      </c>
      <c r="L780" s="87">
        <f>สกลนคร!AJ101</f>
        <v>2219200.8899999997</v>
      </c>
      <c r="M780" s="87">
        <f>สกลนคร!AK101</f>
        <v>2214697.4</v>
      </c>
      <c r="N780" s="81"/>
      <c r="O780" s="81"/>
      <c r="P780" s="81"/>
      <c r="Q780" s="162">
        <f t="shared" si="93"/>
        <v>4503.4899999997579</v>
      </c>
      <c r="R780" s="84">
        <f t="shared" si="94"/>
        <v>436.85056889763774</v>
      </c>
    </row>
    <row r="781" spans="1:18">
      <c r="A781" s="82">
        <v>13</v>
      </c>
      <c r="B781" s="81" t="s">
        <v>353</v>
      </c>
      <c r="C781" s="81" t="s">
        <v>1064</v>
      </c>
      <c r="D781" s="81" t="s">
        <v>426</v>
      </c>
      <c r="E781" s="81" t="s">
        <v>1065</v>
      </c>
      <c r="F781" s="81" t="s">
        <v>483</v>
      </c>
      <c r="G781" s="81" t="s">
        <v>1078</v>
      </c>
      <c r="H781" s="86">
        <v>3095</v>
      </c>
      <c r="I781" s="82">
        <v>3</v>
      </c>
      <c r="J781" s="87">
        <f>สกลนคร!F102</f>
        <v>84635.43</v>
      </c>
      <c r="K781" s="170">
        <f>สกลนคร!AI102</f>
        <v>173321.77</v>
      </c>
      <c r="L781" s="87">
        <f>สกลนคร!AJ102</f>
        <v>1821894.81</v>
      </c>
      <c r="M781" s="87">
        <f>สกลนคร!AK102</f>
        <v>1779267.69</v>
      </c>
      <c r="N781" s="81"/>
      <c r="O781" s="81"/>
      <c r="P781" s="81"/>
      <c r="Q781" s="162">
        <f t="shared" si="93"/>
        <v>42627.120000000112</v>
      </c>
      <c r="R781" s="84">
        <f t="shared" si="94"/>
        <v>588.65745072697905</v>
      </c>
    </row>
    <row r="782" spans="1:18">
      <c r="A782" s="82">
        <v>14</v>
      </c>
      <c r="B782" s="81" t="s">
        <v>353</v>
      </c>
      <c r="C782" s="81" t="s">
        <v>1064</v>
      </c>
      <c r="D782" s="81" t="s">
        <v>426</v>
      </c>
      <c r="E782" s="81" t="s">
        <v>1065</v>
      </c>
      <c r="F782" s="81" t="s">
        <v>483</v>
      </c>
      <c r="G782" s="81" t="s">
        <v>1079</v>
      </c>
      <c r="H782" s="86">
        <v>3465</v>
      </c>
      <c r="I782" s="82">
        <v>3</v>
      </c>
      <c r="J782" s="87">
        <f>สกลนคร!F103</f>
        <v>112728.94</v>
      </c>
      <c r="K782" s="170">
        <f>สกลนคร!AI103</f>
        <v>156394.76999999999</v>
      </c>
      <c r="L782" s="87">
        <f>สกลนคร!AJ103</f>
        <v>1354155.62</v>
      </c>
      <c r="M782" s="87">
        <f>สกลนคร!AK103</f>
        <v>1409418.04</v>
      </c>
      <c r="N782" s="81"/>
      <c r="O782" s="81"/>
      <c r="P782" s="81"/>
      <c r="Q782" s="162">
        <f t="shared" si="93"/>
        <v>-55262.419999999925</v>
      </c>
      <c r="R782" s="84">
        <f t="shared" si="94"/>
        <v>390.80970274170278</v>
      </c>
    </row>
    <row r="783" spans="1:18">
      <c r="A783" s="82">
        <v>15</v>
      </c>
      <c r="B783" s="81" t="s">
        <v>353</v>
      </c>
      <c r="C783" s="81" t="s">
        <v>1064</v>
      </c>
      <c r="D783" s="81" t="s">
        <v>426</v>
      </c>
      <c r="E783" s="81" t="s">
        <v>1065</v>
      </c>
      <c r="F783" s="81" t="s">
        <v>483</v>
      </c>
      <c r="G783" s="81" t="s">
        <v>1080</v>
      </c>
      <c r="H783" s="86">
        <v>4221</v>
      </c>
      <c r="I783" s="82">
        <v>3</v>
      </c>
      <c r="J783" s="87">
        <f>สกลนคร!F104</f>
        <v>759938.91</v>
      </c>
      <c r="K783" s="170">
        <f>สกลนคร!AI104</f>
        <v>953747.27</v>
      </c>
      <c r="L783" s="87">
        <f>สกลนคร!AJ104</f>
        <v>2006664.42</v>
      </c>
      <c r="M783" s="87">
        <f>สกลนคร!AK104</f>
        <v>2088595.81</v>
      </c>
      <c r="N783" s="81"/>
      <c r="O783" s="81"/>
      <c r="P783" s="81"/>
      <c r="Q783" s="162">
        <f t="shared" si="93"/>
        <v>-81931.39000000013</v>
      </c>
      <c r="R783" s="84">
        <f t="shared" si="94"/>
        <v>475.40024164889837</v>
      </c>
    </row>
    <row r="784" spans="1:18">
      <c r="A784" s="82">
        <v>16</v>
      </c>
      <c r="B784" s="81" t="s">
        <v>353</v>
      </c>
      <c r="C784" s="81" t="s">
        <v>1064</v>
      </c>
      <c r="D784" s="81" t="s">
        <v>426</v>
      </c>
      <c r="E784" s="81" t="s">
        <v>1065</v>
      </c>
      <c r="F784" s="81" t="s">
        <v>483</v>
      </c>
      <c r="G784" s="81" t="s">
        <v>1081</v>
      </c>
      <c r="H784" s="86">
        <v>5006</v>
      </c>
      <c r="I784" s="82">
        <v>4</v>
      </c>
      <c r="J784" s="87">
        <f>สกลนคร!F105</f>
        <v>564780.89</v>
      </c>
      <c r="K784" s="170">
        <f>สกลนคร!AI105</f>
        <v>541892.58000000007</v>
      </c>
      <c r="L784" s="87">
        <f>สกลนคร!AJ105</f>
        <v>1841126.05</v>
      </c>
      <c r="M784" s="87">
        <f>สกลนคร!AK105</f>
        <v>1687611.3499999999</v>
      </c>
      <c r="N784" s="81"/>
      <c r="O784" s="81"/>
      <c r="P784" s="81"/>
      <c r="Q784" s="162">
        <f t="shared" si="93"/>
        <v>153514.70000000019</v>
      </c>
      <c r="R784" s="84">
        <f t="shared" si="94"/>
        <v>367.7838693567719</v>
      </c>
    </row>
    <row r="785" spans="1:18">
      <c r="A785" s="82">
        <v>17</v>
      </c>
      <c r="B785" s="81" t="s">
        <v>353</v>
      </c>
      <c r="C785" s="81" t="s">
        <v>1064</v>
      </c>
      <c r="D785" s="81" t="s">
        <v>426</v>
      </c>
      <c r="E785" s="81" t="s">
        <v>1065</v>
      </c>
      <c r="F785" s="81" t="s">
        <v>483</v>
      </c>
      <c r="G785" s="81" t="s">
        <v>1082</v>
      </c>
      <c r="H785" s="86">
        <v>4619</v>
      </c>
      <c r="I785" s="82">
        <v>4</v>
      </c>
      <c r="J785" s="87">
        <f>สกลนคร!F106</f>
        <v>471727.26</v>
      </c>
      <c r="K785" s="170">
        <f>สกลนคร!AI106</f>
        <v>550585.03</v>
      </c>
      <c r="L785" s="87">
        <f>สกลนคร!AJ106</f>
        <v>1641676.0599999998</v>
      </c>
      <c r="M785" s="87">
        <f>สกลนคร!AK106</f>
        <v>1423991.22</v>
      </c>
      <c r="N785" s="81"/>
      <c r="O785" s="81"/>
      <c r="P785" s="81"/>
      <c r="Q785" s="162">
        <f t="shared" si="93"/>
        <v>217684.83999999985</v>
      </c>
      <c r="R785" s="84">
        <f t="shared" si="94"/>
        <v>355.41806884607053</v>
      </c>
    </row>
    <row r="786" spans="1:18">
      <c r="A786" s="82">
        <v>18</v>
      </c>
      <c r="B786" s="81" t="s">
        <v>353</v>
      </c>
      <c r="C786" s="81" t="s">
        <v>1064</v>
      </c>
      <c r="D786" s="81" t="s">
        <v>426</v>
      </c>
      <c r="E786" s="81" t="s">
        <v>1065</v>
      </c>
      <c r="F786" s="81" t="s">
        <v>483</v>
      </c>
      <c r="G786" s="81" t="s">
        <v>1083</v>
      </c>
      <c r="H786" s="86">
        <v>2910</v>
      </c>
      <c r="I786" s="82">
        <v>2</v>
      </c>
      <c r="J786" s="87">
        <f>สกลนคร!F107</f>
        <v>348685.08</v>
      </c>
      <c r="K786" s="170">
        <f>สกลนคร!AI107</f>
        <v>398515.34</v>
      </c>
      <c r="L786" s="87">
        <f>สกลนคร!AJ107</f>
        <v>1768192.42</v>
      </c>
      <c r="M786" s="87">
        <f>สกลนคร!AK107</f>
        <v>1745488.64</v>
      </c>
      <c r="N786" s="81"/>
      <c r="O786" s="81"/>
      <c r="P786" s="81"/>
      <c r="Q786" s="162">
        <f t="shared" si="93"/>
        <v>22703.780000000028</v>
      </c>
      <c r="R786" s="84">
        <f t="shared" si="94"/>
        <v>607.62626116838487</v>
      </c>
    </row>
    <row r="787" spans="1:18">
      <c r="A787" s="82">
        <v>19</v>
      </c>
      <c r="B787" s="81" t="s">
        <v>353</v>
      </c>
      <c r="C787" s="81" t="s">
        <v>1064</v>
      </c>
      <c r="D787" s="81" t="s">
        <v>426</v>
      </c>
      <c r="E787" s="81" t="s">
        <v>1065</v>
      </c>
      <c r="F787" s="81" t="s">
        <v>483</v>
      </c>
      <c r="G787" s="81" t="s">
        <v>1084</v>
      </c>
      <c r="H787" s="86">
        <v>3086</v>
      </c>
      <c r="I787" s="82">
        <v>3</v>
      </c>
      <c r="J787" s="87">
        <f>สกลนคร!F108</f>
        <v>220553.36</v>
      </c>
      <c r="K787" s="170">
        <f>สกลนคร!AI108</f>
        <v>369880.27999999997</v>
      </c>
      <c r="L787" s="87">
        <f>สกลนคร!AJ108</f>
        <v>994671.15</v>
      </c>
      <c r="M787" s="87">
        <f>สกลนคร!AK108</f>
        <v>923237.11</v>
      </c>
      <c r="N787" s="81"/>
      <c r="O787" s="81"/>
      <c r="P787" s="81"/>
      <c r="Q787" s="162">
        <f t="shared" si="93"/>
        <v>71434.040000000037</v>
      </c>
      <c r="R787" s="84">
        <f t="shared" si="94"/>
        <v>322.31728775113419</v>
      </c>
    </row>
    <row r="788" spans="1:18" s="22" customFormat="1">
      <c r="A788" s="150">
        <v>8</v>
      </c>
      <c r="B788" s="151" t="s">
        <v>353</v>
      </c>
      <c r="C788" s="151"/>
      <c r="D788" s="151"/>
      <c r="E788" s="151" t="s">
        <v>379</v>
      </c>
      <c r="F788" s="151"/>
      <c r="G788" s="151" t="s">
        <v>1085</v>
      </c>
      <c r="H788" s="152">
        <f>SUM(H770:H787)</f>
        <v>78535</v>
      </c>
      <c r="I788" s="150"/>
      <c r="J788" s="153">
        <f>SUM(J769:J787)</f>
        <v>5508893.1200000001</v>
      </c>
      <c r="K788" s="171">
        <f>SUM(K769:K787)</f>
        <v>6946832.5899999999</v>
      </c>
      <c r="L788" s="153">
        <f t="shared" ref="L788:M788" si="95">SUM(L769:L787)</f>
        <v>32223657.649999999</v>
      </c>
      <c r="M788" s="153">
        <f t="shared" si="95"/>
        <v>31181409.079999998</v>
      </c>
      <c r="N788" s="151">
        <v>18</v>
      </c>
      <c r="O788" s="151">
        <v>18</v>
      </c>
      <c r="P788" s="151">
        <f>N788-O788</f>
        <v>0</v>
      </c>
      <c r="Q788" s="163">
        <f t="shared" si="93"/>
        <v>1042248.5700000003</v>
      </c>
      <c r="R788" s="161">
        <f>L788/H788</f>
        <v>410.30951359266567</v>
      </c>
    </row>
    <row r="789" spans="1:18">
      <c r="A789" s="82">
        <v>1</v>
      </c>
      <c r="B789" s="81" t="s">
        <v>353</v>
      </c>
      <c r="C789" s="81" t="s">
        <v>1086</v>
      </c>
      <c r="D789" s="81" t="s">
        <v>431</v>
      </c>
      <c r="E789" s="81" t="s">
        <v>1087</v>
      </c>
      <c r="F789" s="81" t="s">
        <v>513</v>
      </c>
      <c r="G789" s="81" t="s">
        <v>1088</v>
      </c>
      <c r="H789" s="86"/>
      <c r="I789" s="82"/>
      <c r="J789" s="164"/>
      <c r="K789" s="170"/>
      <c r="L789" s="87"/>
      <c r="M789" s="87"/>
      <c r="N789" s="81"/>
      <c r="O789" s="81"/>
      <c r="P789" s="81"/>
    </row>
    <row r="790" spans="1:18">
      <c r="A790" s="82">
        <v>2</v>
      </c>
      <c r="B790" s="81" t="s">
        <v>353</v>
      </c>
      <c r="C790" s="81" t="s">
        <v>1086</v>
      </c>
      <c r="D790" s="81" t="s">
        <v>431</v>
      </c>
      <c r="E790" s="81" t="s">
        <v>1087</v>
      </c>
      <c r="F790" s="81" t="s">
        <v>483</v>
      </c>
      <c r="G790" s="81" t="s">
        <v>1089</v>
      </c>
      <c r="H790" s="86">
        <v>2784</v>
      </c>
      <c r="I790" s="82">
        <v>2</v>
      </c>
      <c r="J790" s="87">
        <f>สกลนคร!F109</f>
        <v>122319.71</v>
      </c>
      <c r="K790" s="170">
        <f>สกลนคร!AI109</f>
        <v>163466.22</v>
      </c>
      <c r="L790" s="87">
        <f>สกลนคร!AJ109</f>
        <v>1500420.12</v>
      </c>
      <c r="M790" s="87">
        <f>สกลนคร!AK109</f>
        <v>1658060.72</v>
      </c>
      <c r="N790" s="81"/>
      <c r="O790" s="81"/>
      <c r="P790" s="81"/>
      <c r="Q790" s="162">
        <f t="shared" si="93"/>
        <v>-157640.59999999986</v>
      </c>
      <c r="R790" s="84">
        <f t="shared" si="94"/>
        <v>538.94400862068971</v>
      </c>
    </row>
    <row r="791" spans="1:18">
      <c r="A791" s="82">
        <v>3</v>
      </c>
      <c r="B791" s="81" t="s">
        <v>353</v>
      </c>
      <c r="C791" s="81" t="s">
        <v>1086</v>
      </c>
      <c r="D791" s="81" t="s">
        <v>431</v>
      </c>
      <c r="E791" s="81" t="s">
        <v>1087</v>
      </c>
      <c r="F791" s="81" t="s">
        <v>483</v>
      </c>
      <c r="G791" s="81" t="s">
        <v>1090</v>
      </c>
      <c r="H791" s="86">
        <v>3919</v>
      </c>
      <c r="I791" s="82">
        <v>3</v>
      </c>
      <c r="J791" s="87">
        <f>สกลนคร!F110</f>
        <v>328054.63</v>
      </c>
      <c r="K791" s="170">
        <f>สกลนคร!AI110</f>
        <v>292753.68000000005</v>
      </c>
      <c r="L791" s="87">
        <f>สกลนคร!AJ110</f>
        <v>2065703.97</v>
      </c>
      <c r="M791" s="87">
        <f>สกลนคร!AK110</f>
        <v>2167455.63</v>
      </c>
      <c r="N791" s="81"/>
      <c r="O791" s="81"/>
      <c r="P791" s="81"/>
      <c r="Q791" s="162">
        <f t="shared" si="93"/>
        <v>-101751.65999999992</v>
      </c>
      <c r="R791" s="84">
        <f t="shared" si="94"/>
        <v>527.0997626945649</v>
      </c>
    </row>
    <row r="792" spans="1:18">
      <c r="A792" s="82">
        <v>4</v>
      </c>
      <c r="B792" s="81" t="s">
        <v>353</v>
      </c>
      <c r="C792" s="81" t="s">
        <v>1086</v>
      </c>
      <c r="D792" s="81" t="s">
        <v>431</v>
      </c>
      <c r="E792" s="81" t="s">
        <v>1087</v>
      </c>
      <c r="F792" s="81" t="s">
        <v>483</v>
      </c>
      <c r="G792" s="81" t="s">
        <v>1091</v>
      </c>
      <c r="H792" s="86">
        <v>4437</v>
      </c>
      <c r="I792" s="82">
        <v>3</v>
      </c>
      <c r="J792" s="87">
        <f>สกลนคร!F111</f>
        <v>206173.11</v>
      </c>
      <c r="K792" s="170">
        <f>สกลนคร!AI111</f>
        <v>243881.50999999998</v>
      </c>
      <c r="L792" s="87">
        <f>สกลนคร!AJ111</f>
        <v>2237924.04</v>
      </c>
      <c r="M792" s="87">
        <f>สกลนคร!AK111</f>
        <v>2364306.1999999997</v>
      </c>
      <c r="N792" s="81"/>
      <c r="O792" s="81"/>
      <c r="P792" s="81"/>
      <c r="Q792" s="162">
        <f t="shared" si="93"/>
        <v>-126382.15999999968</v>
      </c>
      <c r="R792" s="84">
        <f t="shared" si="94"/>
        <v>504.37774171737664</v>
      </c>
    </row>
    <row r="793" spans="1:18">
      <c r="A793" s="82">
        <v>5</v>
      </c>
      <c r="B793" s="81" t="s">
        <v>353</v>
      </c>
      <c r="C793" s="81" t="s">
        <v>1086</v>
      </c>
      <c r="D793" s="81" t="s">
        <v>431</v>
      </c>
      <c r="E793" s="81" t="s">
        <v>1087</v>
      </c>
      <c r="F793" s="81" t="s">
        <v>483</v>
      </c>
      <c r="G793" s="81" t="s">
        <v>1092</v>
      </c>
      <c r="H793" s="86">
        <v>1951</v>
      </c>
      <c r="I793" s="82">
        <v>2</v>
      </c>
      <c r="J793" s="87">
        <f>สกลนคร!F112</f>
        <v>106425.60000000001</v>
      </c>
      <c r="K793" s="170">
        <f>สกลนคร!AI112</f>
        <v>156042.70000000001</v>
      </c>
      <c r="L793" s="87">
        <f>สกลนคร!AJ112</f>
        <v>1471221.33</v>
      </c>
      <c r="M793" s="87">
        <f>สกลนคร!AK112</f>
        <v>1708300.9</v>
      </c>
      <c r="N793" s="81"/>
      <c r="O793" s="81"/>
      <c r="P793" s="81"/>
      <c r="Q793" s="162">
        <f t="shared" si="93"/>
        <v>-237079.56999999983</v>
      </c>
      <c r="R793" s="84">
        <f t="shared" si="94"/>
        <v>754.08576627370587</v>
      </c>
    </row>
    <row r="794" spans="1:18">
      <c r="A794" s="82">
        <v>6</v>
      </c>
      <c r="B794" s="81" t="s">
        <v>353</v>
      </c>
      <c r="C794" s="81" t="s">
        <v>1086</v>
      </c>
      <c r="D794" s="81" t="s">
        <v>431</v>
      </c>
      <c r="E794" s="81" t="s">
        <v>1087</v>
      </c>
      <c r="F794" s="81" t="s">
        <v>483</v>
      </c>
      <c r="G794" s="81" t="s">
        <v>1093</v>
      </c>
      <c r="H794" s="86">
        <v>4335</v>
      </c>
      <c r="I794" s="82">
        <v>3</v>
      </c>
      <c r="J794" s="87">
        <f>สกลนคร!F113</f>
        <v>37728.300000000003</v>
      </c>
      <c r="K794" s="170">
        <f>สกลนคร!AI113</f>
        <v>103287.04000000001</v>
      </c>
      <c r="L794" s="87">
        <f>สกลนคร!AJ113</f>
        <v>1726461.62</v>
      </c>
      <c r="M794" s="87">
        <f>สกลนคร!AK113</f>
        <v>2057974.7700000003</v>
      </c>
      <c r="N794" s="81"/>
      <c r="O794" s="81"/>
      <c r="P794" s="81"/>
      <c r="Q794" s="162">
        <f t="shared" si="93"/>
        <v>-331513.15000000014</v>
      </c>
      <c r="R794" s="84">
        <f t="shared" si="94"/>
        <v>398.26104267589392</v>
      </c>
    </row>
    <row r="795" spans="1:18">
      <c r="A795" s="82">
        <v>7</v>
      </c>
      <c r="B795" s="81" t="s">
        <v>353</v>
      </c>
      <c r="C795" s="81" t="s">
        <v>1086</v>
      </c>
      <c r="D795" s="81" t="s">
        <v>431</v>
      </c>
      <c r="E795" s="81" t="s">
        <v>1087</v>
      </c>
      <c r="F795" s="81" t="s">
        <v>483</v>
      </c>
      <c r="G795" s="81" t="s">
        <v>1094</v>
      </c>
      <c r="H795" s="86">
        <v>2998</v>
      </c>
      <c r="I795" s="82">
        <v>2</v>
      </c>
      <c r="J795" s="87">
        <f>สกลนคร!F114</f>
        <v>306832.45</v>
      </c>
      <c r="K795" s="170">
        <f>สกลนคร!AI114</f>
        <v>325149.98000000004</v>
      </c>
      <c r="L795" s="87">
        <f>สกลนคร!AJ114</f>
        <v>1593309.62</v>
      </c>
      <c r="M795" s="87">
        <f>สกลนคร!AK114</f>
        <v>1738903.31</v>
      </c>
      <c r="N795" s="81"/>
      <c r="O795" s="81"/>
      <c r="P795" s="81"/>
      <c r="Q795" s="162">
        <f t="shared" si="93"/>
        <v>-145593.68999999994</v>
      </c>
      <c r="R795" s="84">
        <f t="shared" si="94"/>
        <v>531.45751167444962</v>
      </c>
    </row>
    <row r="796" spans="1:18" s="22" customFormat="1">
      <c r="A796" s="150">
        <v>9</v>
      </c>
      <c r="B796" s="151" t="s">
        <v>353</v>
      </c>
      <c r="C796" s="151"/>
      <c r="D796" s="151"/>
      <c r="E796" s="151" t="s">
        <v>379</v>
      </c>
      <c r="F796" s="151"/>
      <c r="G796" s="151" t="s">
        <v>1095</v>
      </c>
      <c r="H796" s="152">
        <f>SUM(H790:H795)</f>
        <v>20424</v>
      </c>
      <c r="I796" s="150"/>
      <c r="J796" s="153">
        <f>SUM(J789:J795)</f>
        <v>1107533.8</v>
      </c>
      <c r="K796" s="171">
        <f>SUM(K789:K795)</f>
        <v>1284581.1300000001</v>
      </c>
      <c r="L796" s="153">
        <f t="shared" ref="L796:M796" si="96">SUM(L789:L795)</f>
        <v>10595040.699999999</v>
      </c>
      <c r="M796" s="153">
        <f t="shared" si="96"/>
        <v>11695001.529999999</v>
      </c>
      <c r="N796" s="151">
        <v>6</v>
      </c>
      <c r="O796" s="151">
        <v>6</v>
      </c>
      <c r="P796" s="151">
        <f>N796-O796</f>
        <v>0</v>
      </c>
      <c r="Q796" s="163">
        <f t="shared" si="93"/>
        <v>-1099960.83</v>
      </c>
      <c r="R796" s="161">
        <f>L796/H796</f>
        <v>518.75444085389734</v>
      </c>
    </row>
    <row r="797" spans="1:18">
      <c r="A797" s="82">
        <v>1</v>
      </c>
      <c r="B797" s="81" t="s">
        <v>353</v>
      </c>
      <c r="C797" s="81" t="s">
        <v>1096</v>
      </c>
      <c r="D797" s="81" t="s">
        <v>436</v>
      </c>
      <c r="E797" s="81" t="s">
        <v>1097</v>
      </c>
      <c r="F797" s="81" t="s">
        <v>513</v>
      </c>
      <c r="G797" s="81" t="s">
        <v>1098</v>
      </c>
      <c r="H797" s="86"/>
      <c r="I797" s="82"/>
      <c r="J797" s="164"/>
      <c r="K797" s="170"/>
      <c r="L797" s="87"/>
      <c r="M797" s="87"/>
      <c r="N797" s="81"/>
      <c r="O797" s="81"/>
      <c r="P797" s="81"/>
    </row>
    <row r="798" spans="1:18">
      <c r="A798" s="82">
        <v>2</v>
      </c>
      <c r="B798" s="81" t="s">
        <v>353</v>
      </c>
      <c r="C798" s="81" t="s">
        <v>1096</v>
      </c>
      <c r="D798" s="81" t="s">
        <v>436</v>
      </c>
      <c r="E798" s="81" t="s">
        <v>1097</v>
      </c>
      <c r="F798" s="81" t="s">
        <v>483</v>
      </c>
      <c r="G798" s="81" t="s">
        <v>1099</v>
      </c>
      <c r="H798" s="86">
        <v>4456</v>
      </c>
      <c r="I798" s="82">
        <v>3</v>
      </c>
      <c r="J798" s="87">
        <f>สกลนคร!F115</f>
        <v>429115.79</v>
      </c>
      <c r="K798" s="170">
        <f>สกลนคร!AI115</f>
        <v>401913.69999999995</v>
      </c>
      <c r="L798" s="87">
        <f>สกลนคร!AJ115</f>
        <v>2668319.7400000002</v>
      </c>
      <c r="M798" s="87">
        <f>สกลนคร!AK115</f>
        <v>2728229.1199999996</v>
      </c>
      <c r="N798" s="81"/>
      <c r="O798" s="81"/>
      <c r="P798" s="81"/>
      <c r="Q798" s="162">
        <f t="shared" si="93"/>
        <v>-59909.379999999423</v>
      </c>
      <c r="R798" s="84">
        <f t="shared" si="94"/>
        <v>598.81502244165176</v>
      </c>
    </row>
    <row r="799" spans="1:18">
      <c r="A799" s="82">
        <v>3</v>
      </c>
      <c r="B799" s="81" t="s">
        <v>353</v>
      </c>
      <c r="C799" s="81" t="s">
        <v>1096</v>
      </c>
      <c r="D799" s="81" t="s">
        <v>436</v>
      </c>
      <c r="E799" s="81" t="s">
        <v>1097</v>
      </c>
      <c r="F799" s="81" t="s">
        <v>483</v>
      </c>
      <c r="G799" s="81" t="s">
        <v>1538</v>
      </c>
      <c r="H799" s="86">
        <v>5370</v>
      </c>
      <c r="I799" s="82">
        <v>4</v>
      </c>
      <c r="J799" s="87">
        <f>สกลนคร!F116</f>
        <v>571820.59</v>
      </c>
      <c r="K799" s="170">
        <f>สกลนคร!AI116</f>
        <v>628787.35</v>
      </c>
      <c r="L799" s="87">
        <f>สกลนคร!AJ116</f>
        <v>2756454.36</v>
      </c>
      <c r="M799" s="87">
        <f>สกลนคร!AK116</f>
        <v>2848177.26</v>
      </c>
      <c r="N799" s="81"/>
      <c r="O799" s="81"/>
      <c r="P799" s="81"/>
      <c r="Q799" s="162">
        <f t="shared" si="93"/>
        <v>-91722.899999999907</v>
      </c>
      <c r="R799" s="84">
        <f t="shared" si="94"/>
        <v>513.3062122905028</v>
      </c>
    </row>
    <row r="800" spans="1:18">
      <c r="A800" s="82">
        <v>4</v>
      </c>
      <c r="B800" s="81" t="s">
        <v>353</v>
      </c>
      <c r="C800" s="81" t="s">
        <v>1096</v>
      </c>
      <c r="D800" s="81" t="s">
        <v>436</v>
      </c>
      <c r="E800" s="81" t="s">
        <v>1097</v>
      </c>
      <c r="F800" s="81" t="s">
        <v>483</v>
      </c>
      <c r="G800" s="81" t="s">
        <v>1101</v>
      </c>
      <c r="H800" s="86">
        <v>5199</v>
      </c>
      <c r="I800" s="82">
        <v>4</v>
      </c>
      <c r="J800" s="87">
        <f>สกลนคร!F117</f>
        <v>891491.77</v>
      </c>
      <c r="K800" s="170">
        <f>สกลนคร!AI117</f>
        <v>785971.63</v>
      </c>
      <c r="L800" s="87">
        <f>สกลนคร!AJ117</f>
        <v>2805457.16</v>
      </c>
      <c r="M800" s="87">
        <f>สกลนคร!AK117</f>
        <v>2856695.22</v>
      </c>
      <c r="N800" s="81"/>
      <c r="O800" s="81"/>
      <c r="P800" s="81"/>
      <c r="Q800" s="162">
        <f t="shared" si="93"/>
        <v>-51238.060000000056</v>
      </c>
      <c r="R800" s="84">
        <f t="shared" si="94"/>
        <v>539.61476437776503</v>
      </c>
    </row>
    <row r="801" spans="1:18">
      <c r="A801" s="82">
        <v>5</v>
      </c>
      <c r="B801" s="81" t="s">
        <v>353</v>
      </c>
      <c r="C801" s="81" t="s">
        <v>1096</v>
      </c>
      <c r="D801" s="81" t="s">
        <v>436</v>
      </c>
      <c r="E801" s="81" t="s">
        <v>1097</v>
      </c>
      <c r="F801" s="81" t="s">
        <v>483</v>
      </c>
      <c r="G801" s="81" t="s">
        <v>1102</v>
      </c>
      <c r="H801" s="86">
        <v>3155</v>
      </c>
      <c r="I801" s="82">
        <v>3</v>
      </c>
      <c r="J801" s="87">
        <f>สกลนคร!F118</f>
        <v>516693.47</v>
      </c>
      <c r="K801" s="170">
        <f>สกลนคร!AI118</f>
        <v>502640.24999999994</v>
      </c>
      <c r="L801" s="87">
        <f>สกลนคร!AJ118</f>
        <v>2176878.6</v>
      </c>
      <c r="M801" s="87">
        <f>สกลนคร!AK118</f>
        <v>2377768.7400000002</v>
      </c>
      <c r="N801" s="81"/>
      <c r="O801" s="81"/>
      <c r="P801" s="81"/>
      <c r="Q801" s="162">
        <f t="shared" si="93"/>
        <v>-200890.14000000013</v>
      </c>
      <c r="R801" s="84">
        <f t="shared" si="94"/>
        <v>689.97736925515062</v>
      </c>
    </row>
    <row r="802" spans="1:18">
      <c r="A802" s="82">
        <v>6</v>
      </c>
      <c r="B802" s="81" t="s">
        <v>353</v>
      </c>
      <c r="C802" s="81" t="s">
        <v>1096</v>
      </c>
      <c r="D802" s="81" t="s">
        <v>436</v>
      </c>
      <c r="E802" s="81" t="s">
        <v>1097</v>
      </c>
      <c r="F802" s="81" t="s">
        <v>483</v>
      </c>
      <c r="G802" s="81" t="s">
        <v>1103</v>
      </c>
      <c r="H802" s="86">
        <v>5515</v>
      </c>
      <c r="I802" s="82">
        <v>4</v>
      </c>
      <c r="J802" s="87">
        <f>สกลนคร!F119</f>
        <v>899441.51</v>
      </c>
      <c r="K802" s="170">
        <f>สกลนคร!AI119</f>
        <v>817827.34000000008</v>
      </c>
      <c r="L802" s="87">
        <f>สกลนคร!AJ119</f>
        <v>2735051.3200000003</v>
      </c>
      <c r="M802" s="87">
        <f>สกลนคร!AK119</f>
        <v>2720895.6500000004</v>
      </c>
      <c r="N802" s="81"/>
      <c r="O802" s="81"/>
      <c r="P802" s="81"/>
      <c r="Q802" s="162">
        <f t="shared" si="93"/>
        <v>14155.669999999925</v>
      </c>
      <c r="R802" s="84">
        <f t="shared" si="94"/>
        <v>495.92952311876707</v>
      </c>
    </row>
    <row r="803" spans="1:18">
      <c r="A803" s="82">
        <v>7</v>
      </c>
      <c r="B803" s="81" t="s">
        <v>353</v>
      </c>
      <c r="C803" s="81" t="s">
        <v>1096</v>
      </c>
      <c r="D803" s="81" t="s">
        <v>436</v>
      </c>
      <c r="E803" s="81" t="s">
        <v>1097</v>
      </c>
      <c r="F803" s="81" t="s">
        <v>483</v>
      </c>
      <c r="G803" s="81" t="s">
        <v>1104</v>
      </c>
      <c r="H803" s="86">
        <v>4200</v>
      </c>
      <c r="I803" s="82">
        <v>3</v>
      </c>
      <c r="J803" s="87">
        <f>สกลนคร!F120</f>
        <v>942525</v>
      </c>
      <c r="K803" s="170">
        <f>สกลนคร!AI120</f>
        <v>919422.03</v>
      </c>
      <c r="L803" s="87">
        <f>สกลนคร!AJ120</f>
        <v>2303226.13</v>
      </c>
      <c r="M803" s="87">
        <f>สกลนคร!AK120</f>
        <v>2420914.09</v>
      </c>
      <c r="N803" s="81"/>
      <c r="O803" s="81"/>
      <c r="P803" s="81"/>
      <c r="Q803" s="162">
        <f t="shared" si="93"/>
        <v>-117687.95999999996</v>
      </c>
      <c r="R803" s="84">
        <f t="shared" si="94"/>
        <v>548.3871738095238</v>
      </c>
    </row>
    <row r="804" spans="1:18">
      <c r="A804" s="82">
        <v>8</v>
      </c>
      <c r="B804" s="81" t="s">
        <v>353</v>
      </c>
      <c r="C804" s="81" t="s">
        <v>1096</v>
      </c>
      <c r="D804" s="81" t="s">
        <v>436</v>
      </c>
      <c r="E804" s="81" t="s">
        <v>1097</v>
      </c>
      <c r="F804" s="81" t="s">
        <v>483</v>
      </c>
      <c r="G804" s="81" t="s">
        <v>1105</v>
      </c>
      <c r="H804" s="86">
        <v>7007</v>
      </c>
      <c r="I804" s="82">
        <v>5</v>
      </c>
      <c r="J804" s="87">
        <f>สกลนคร!F121</f>
        <v>366711.36</v>
      </c>
      <c r="K804" s="170">
        <f>สกลนคร!AI121</f>
        <v>395200.01999999996</v>
      </c>
      <c r="L804" s="87">
        <f>สกลนคร!AJ121</f>
        <v>3056741.98</v>
      </c>
      <c r="M804" s="87">
        <f>สกลนคร!AK121</f>
        <v>3232000.21</v>
      </c>
      <c r="N804" s="81"/>
      <c r="O804" s="81"/>
      <c r="P804" s="81"/>
      <c r="Q804" s="162">
        <f t="shared" si="93"/>
        <v>-175258.22999999998</v>
      </c>
      <c r="R804" s="84">
        <f t="shared" si="94"/>
        <v>436.24118452975597</v>
      </c>
    </row>
    <row r="805" spans="1:18">
      <c r="A805" s="82">
        <v>9</v>
      </c>
      <c r="B805" s="81" t="s">
        <v>353</v>
      </c>
      <c r="C805" s="81" t="s">
        <v>1096</v>
      </c>
      <c r="D805" s="81" t="s">
        <v>436</v>
      </c>
      <c r="E805" s="81" t="s">
        <v>1097</v>
      </c>
      <c r="F805" s="81" t="s">
        <v>483</v>
      </c>
      <c r="G805" s="81" t="s">
        <v>1106</v>
      </c>
      <c r="H805" s="86">
        <v>4278</v>
      </c>
      <c r="I805" s="82">
        <v>3</v>
      </c>
      <c r="J805" s="87">
        <f>สกลนคร!F122</f>
        <v>738300.61</v>
      </c>
      <c r="K805" s="170">
        <f>สกลนคร!AI122</f>
        <v>715412.35</v>
      </c>
      <c r="L805" s="87">
        <f>สกลนคร!AJ122</f>
        <v>2365668.2199999997</v>
      </c>
      <c r="M805" s="87">
        <f>สกลนคร!AK122</f>
        <v>2396943.7299999995</v>
      </c>
      <c r="N805" s="81"/>
      <c r="O805" s="81"/>
      <c r="P805" s="81"/>
      <c r="Q805" s="162">
        <f t="shared" si="93"/>
        <v>-31275.509999999776</v>
      </c>
      <c r="R805" s="84">
        <f t="shared" si="94"/>
        <v>552.98462365591388</v>
      </c>
    </row>
    <row r="806" spans="1:18">
      <c r="A806" s="82">
        <v>10</v>
      </c>
      <c r="B806" s="81" t="s">
        <v>353</v>
      </c>
      <c r="C806" s="81" t="s">
        <v>1096</v>
      </c>
      <c r="D806" s="81" t="s">
        <v>436</v>
      </c>
      <c r="E806" s="81" t="s">
        <v>1097</v>
      </c>
      <c r="F806" s="81" t="s">
        <v>483</v>
      </c>
      <c r="G806" s="81" t="s">
        <v>1107</v>
      </c>
      <c r="H806" s="86">
        <v>3054</v>
      </c>
      <c r="I806" s="82">
        <v>3</v>
      </c>
      <c r="J806" s="87">
        <f>สกลนคร!F123</f>
        <v>499054.07</v>
      </c>
      <c r="K806" s="170">
        <f>สกลนคร!AI123</f>
        <v>528518.94000000006</v>
      </c>
      <c r="L806" s="87">
        <f>สกลนคร!AJ123</f>
        <v>1666663.66</v>
      </c>
      <c r="M806" s="87">
        <f>สกลนคร!AK123</f>
        <v>1727536.1700000002</v>
      </c>
      <c r="N806" s="81"/>
      <c r="O806" s="81"/>
      <c r="P806" s="81"/>
      <c r="Q806" s="162">
        <f t="shared" si="93"/>
        <v>-60872.510000000242</v>
      </c>
      <c r="R806" s="84">
        <f t="shared" si="94"/>
        <v>545.73138834315648</v>
      </c>
    </row>
    <row r="807" spans="1:18">
      <c r="A807" s="82">
        <v>11</v>
      </c>
      <c r="B807" s="81" t="s">
        <v>353</v>
      </c>
      <c r="C807" s="81" t="s">
        <v>1096</v>
      </c>
      <c r="D807" s="81" t="s">
        <v>436</v>
      </c>
      <c r="E807" s="81" t="s">
        <v>1097</v>
      </c>
      <c r="F807" s="81" t="s">
        <v>483</v>
      </c>
      <c r="G807" s="81" t="s">
        <v>1574</v>
      </c>
      <c r="H807" s="86">
        <v>3343</v>
      </c>
      <c r="I807" s="82">
        <v>3</v>
      </c>
      <c r="J807" s="87">
        <f>สกลนคร!F124</f>
        <v>451340.42</v>
      </c>
      <c r="K807" s="170">
        <f>สกลนคร!AI124</f>
        <v>446927.47</v>
      </c>
      <c r="L807" s="87">
        <f>สกลนคร!AJ124</f>
        <v>1741725.16</v>
      </c>
      <c r="M807" s="87">
        <f>สกลนคร!AK124</f>
        <v>1873793.29</v>
      </c>
      <c r="N807" s="81"/>
      <c r="O807" s="81"/>
      <c r="P807" s="81"/>
      <c r="Q807" s="162">
        <f t="shared" si="93"/>
        <v>-132068.13000000012</v>
      </c>
      <c r="R807" s="84">
        <f t="shared" si="94"/>
        <v>521.00662877654804</v>
      </c>
    </row>
    <row r="808" spans="1:18" s="22" customFormat="1">
      <c r="A808" s="150">
        <v>10</v>
      </c>
      <c r="B808" s="151" t="s">
        <v>353</v>
      </c>
      <c r="C808" s="151"/>
      <c r="D808" s="151"/>
      <c r="E808" s="151" t="s">
        <v>379</v>
      </c>
      <c r="F808" s="151"/>
      <c r="G808" s="151" t="s">
        <v>1109</v>
      </c>
      <c r="H808" s="153">
        <f>SUM(H797:H807)</f>
        <v>45577</v>
      </c>
      <c r="I808" s="150"/>
      <c r="J808" s="153">
        <f>SUM(J797:J807)</f>
        <v>6306494.5900000008</v>
      </c>
      <c r="K808" s="171">
        <f>SUM(K797:K807)</f>
        <v>6142621.0799999991</v>
      </c>
      <c r="L808" s="153">
        <f t="shared" ref="L808:M808" si="97">SUM(L797:L807)</f>
        <v>24276186.329999998</v>
      </c>
      <c r="M808" s="153">
        <f t="shared" si="97"/>
        <v>25182953.48</v>
      </c>
      <c r="N808" s="151">
        <v>10</v>
      </c>
      <c r="O808" s="151">
        <v>10</v>
      </c>
      <c r="P808" s="151">
        <f>N808-O808</f>
        <v>0</v>
      </c>
      <c r="Q808" s="163">
        <f t="shared" si="93"/>
        <v>-906767.15000000224</v>
      </c>
      <c r="R808" s="161">
        <f>L808/H808</f>
        <v>532.64116396428017</v>
      </c>
    </row>
    <row r="809" spans="1:18">
      <c r="A809" s="82">
        <v>1</v>
      </c>
      <c r="B809" s="81" t="s">
        <v>353</v>
      </c>
      <c r="C809" s="81" t="s">
        <v>1110</v>
      </c>
      <c r="D809" s="81" t="s">
        <v>440</v>
      </c>
      <c r="E809" s="81" t="s">
        <v>1111</v>
      </c>
      <c r="F809" s="81" t="s">
        <v>513</v>
      </c>
      <c r="G809" s="81" t="s">
        <v>1112</v>
      </c>
      <c r="H809" s="86"/>
      <c r="I809" s="82"/>
      <c r="J809" s="164"/>
      <c r="K809" s="170"/>
      <c r="L809" s="87"/>
      <c r="M809" s="87"/>
      <c r="N809" s="81"/>
      <c r="O809" s="81"/>
      <c r="P809" s="81"/>
    </row>
    <row r="810" spans="1:18">
      <c r="A810" s="82">
        <v>2</v>
      </c>
      <c r="B810" s="81" t="s">
        <v>353</v>
      </c>
      <c r="C810" s="81" t="s">
        <v>1110</v>
      </c>
      <c r="D810" s="81" t="s">
        <v>440</v>
      </c>
      <c r="E810" s="81" t="s">
        <v>1111</v>
      </c>
      <c r="F810" s="81" t="s">
        <v>483</v>
      </c>
      <c r="G810" s="81" t="s">
        <v>1113</v>
      </c>
      <c r="H810" s="86">
        <v>2276</v>
      </c>
      <c r="I810" s="82">
        <v>2</v>
      </c>
      <c r="J810" s="87">
        <f>สกลนคร!F125</f>
        <v>281733.01</v>
      </c>
      <c r="K810" s="170">
        <f>สกลนคร!AI125</f>
        <v>331357.26</v>
      </c>
      <c r="L810" s="87">
        <f>สกลนคร!AJ125</f>
        <v>1768646.73</v>
      </c>
      <c r="M810" s="87">
        <f>สกลนคร!AK125</f>
        <v>1584962.88</v>
      </c>
      <c r="N810" s="81"/>
      <c r="O810" s="81"/>
      <c r="P810" s="81"/>
      <c r="Q810" s="162">
        <f t="shared" si="93"/>
        <v>183683.85000000009</v>
      </c>
      <c r="R810" s="84">
        <f t="shared" si="94"/>
        <v>777.08555799648502</v>
      </c>
    </row>
    <row r="811" spans="1:18">
      <c r="A811" s="82">
        <v>3</v>
      </c>
      <c r="B811" s="81" t="s">
        <v>353</v>
      </c>
      <c r="C811" s="81" t="s">
        <v>1110</v>
      </c>
      <c r="D811" s="81" t="s">
        <v>440</v>
      </c>
      <c r="E811" s="81" t="s">
        <v>1111</v>
      </c>
      <c r="F811" s="81" t="s">
        <v>483</v>
      </c>
      <c r="G811" s="81" t="s">
        <v>1114</v>
      </c>
      <c r="H811" s="86">
        <v>7056</v>
      </c>
      <c r="I811" s="82">
        <v>5</v>
      </c>
      <c r="J811" s="87">
        <f>สกลนคร!F126</f>
        <v>731799.6</v>
      </c>
      <c r="K811" s="170">
        <f>สกลนคร!AI126</f>
        <v>667803.8899999999</v>
      </c>
      <c r="L811" s="87">
        <f>สกลนคร!AJ126</f>
        <v>3880626.35</v>
      </c>
      <c r="M811" s="87">
        <f>สกลนคร!AK126</f>
        <v>3484764.13</v>
      </c>
      <c r="N811" s="81"/>
      <c r="O811" s="81"/>
      <c r="P811" s="81"/>
      <c r="Q811" s="162">
        <f t="shared" si="93"/>
        <v>395862.2200000002</v>
      </c>
      <c r="R811" s="84">
        <f t="shared" si="94"/>
        <v>549.97538973922906</v>
      </c>
    </row>
    <row r="812" spans="1:18">
      <c r="A812" s="82">
        <v>4</v>
      </c>
      <c r="B812" s="81" t="s">
        <v>353</v>
      </c>
      <c r="C812" s="81" t="s">
        <v>1110</v>
      </c>
      <c r="D812" s="81" t="s">
        <v>440</v>
      </c>
      <c r="E812" s="81" t="s">
        <v>1111</v>
      </c>
      <c r="F812" s="81" t="s">
        <v>483</v>
      </c>
      <c r="G812" s="81" t="s">
        <v>1115</v>
      </c>
      <c r="H812" s="86">
        <v>2303</v>
      </c>
      <c r="I812" s="82">
        <v>2</v>
      </c>
      <c r="J812" s="87">
        <f>สกลนคร!F127</f>
        <v>283388.27</v>
      </c>
      <c r="K812" s="170">
        <f>สกลนคร!AI127</f>
        <v>251404.89</v>
      </c>
      <c r="L812" s="87">
        <f>สกลนคร!AJ127</f>
        <v>1585005.65</v>
      </c>
      <c r="M812" s="87">
        <f>สกลนคร!AK127</f>
        <v>1531869.71</v>
      </c>
      <c r="N812" s="81"/>
      <c r="O812" s="81"/>
      <c r="P812" s="81"/>
      <c r="Q812" s="162">
        <f t="shared" si="93"/>
        <v>53135.939999999944</v>
      </c>
      <c r="R812" s="84">
        <f t="shared" si="94"/>
        <v>688.23519322622667</v>
      </c>
    </row>
    <row r="813" spans="1:18">
      <c r="A813" s="82">
        <v>5</v>
      </c>
      <c r="B813" s="81" t="s">
        <v>353</v>
      </c>
      <c r="C813" s="81" t="s">
        <v>1110</v>
      </c>
      <c r="D813" s="81" t="s">
        <v>440</v>
      </c>
      <c r="E813" s="81" t="s">
        <v>1111</v>
      </c>
      <c r="F813" s="81" t="s">
        <v>483</v>
      </c>
      <c r="G813" s="81" t="s">
        <v>1116</v>
      </c>
      <c r="H813" s="86">
        <v>4554</v>
      </c>
      <c r="I813" s="82">
        <v>4</v>
      </c>
      <c r="J813" s="87">
        <f>สกลนคร!F128</f>
        <v>633730.99</v>
      </c>
      <c r="K813" s="170">
        <f>สกลนคร!AI128</f>
        <v>609025.65</v>
      </c>
      <c r="L813" s="87">
        <f>สกลนคร!AJ128</f>
        <v>3054955.1</v>
      </c>
      <c r="M813" s="87">
        <f>สกลนคร!AK128</f>
        <v>2846292.64</v>
      </c>
      <c r="N813" s="81"/>
      <c r="O813" s="81"/>
      <c r="P813" s="81"/>
      <c r="Q813" s="162">
        <f t="shared" si="93"/>
        <v>208662.45999999996</v>
      </c>
      <c r="R813" s="84">
        <f t="shared" si="94"/>
        <v>670.8289635485288</v>
      </c>
    </row>
    <row r="814" spans="1:18">
      <c r="A814" s="82">
        <v>6</v>
      </c>
      <c r="B814" s="81" t="s">
        <v>353</v>
      </c>
      <c r="C814" s="81" t="s">
        <v>1110</v>
      </c>
      <c r="D814" s="81" t="s">
        <v>440</v>
      </c>
      <c r="E814" s="81" t="s">
        <v>1111</v>
      </c>
      <c r="F814" s="81" t="s">
        <v>483</v>
      </c>
      <c r="G814" s="81" t="s">
        <v>1117</v>
      </c>
      <c r="H814" s="86">
        <v>6488</v>
      </c>
      <c r="I814" s="82">
        <v>5</v>
      </c>
      <c r="J814" s="87">
        <f>สกลนคร!F129</f>
        <v>1296355.94</v>
      </c>
      <c r="K814" s="170">
        <f>สกลนคร!AI129</f>
        <v>1251762.1400000001</v>
      </c>
      <c r="L814" s="87">
        <f>สกลนคร!AJ129</f>
        <v>3651289.65</v>
      </c>
      <c r="M814" s="87">
        <f>สกลนคร!AK129</f>
        <v>2996556.87</v>
      </c>
      <c r="N814" s="81"/>
      <c r="O814" s="81"/>
      <c r="P814" s="81"/>
      <c r="Q814" s="162">
        <f t="shared" si="93"/>
        <v>654732.7799999998</v>
      </c>
      <c r="R814" s="84">
        <f t="shared" si="94"/>
        <v>562.77584001233049</v>
      </c>
    </row>
    <row r="815" spans="1:18">
      <c r="A815" s="82">
        <v>7</v>
      </c>
      <c r="B815" s="81" t="s">
        <v>353</v>
      </c>
      <c r="C815" s="81" t="s">
        <v>1110</v>
      </c>
      <c r="D815" s="81" t="s">
        <v>440</v>
      </c>
      <c r="E815" s="81" t="s">
        <v>1111</v>
      </c>
      <c r="F815" s="81" t="s">
        <v>483</v>
      </c>
      <c r="G815" s="81" t="s">
        <v>1118</v>
      </c>
      <c r="H815" s="86">
        <v>1686</v>
      </c>
      <c r="I815" s="82">
        <v>2</v>
      </c>
      <c r="J815" s="87">
        <f>สกลนคร!F130</f>
        <v>274943.27</v>
      </c>
      <c r="K815" s="170">
        <f>สกลนคร!AI130</f>
        <v>357699.88</v>
      </c>
      <c r="L815" s="87">
        <f>สกลนคร!AJ130</f>
        <v>1849457.36</v>
      </c>
      <c r="M815" s="87">
        <f>สกลนคร!AK130</f>
        <v>1709956.1400000001</v>
      </c>
      <c r="N815" s="81"/>
      <c r="O815" s="81"/>
      <c r="P815" s="81"/>
      <c r="Q815" s="162">
        <f t="shared" si="93"/>
        <v>139501.21999999997</v>
      </c>
      <c r="R815" s="84">
        <f t="shared" si="94"/>
        <v>1096.9497983392646</v>
      </c>
    </row>
    <row r="816" spans="1:18">
      <c r="A816" s="82">
        <v>8</v>
      </c>
      <c r="B816" s="81" t="s">
        <v>353</v>
      </c>
      <c r="C816" s="81" t="s">
        <v>1110</v>
      </c>
      <c r="D816" s="81" t="s">
        <v>440</v>
      </c>
      <c r="E816" s="81" t="s">
        <v>1111</v>
      </c>
      <c r="F816" s="81" t="s">
        <v>483</v>
      </c>
      <c r="G816" s="81" t="s">
        <v>1119</v>
      </c>
      <c r="H816" s="86">
        <v>1945</v>
      </c>
      <c r="I816" s="82">
        <v>2</v>
      </c>
      <c r="J816" s="87">
        <f>สกลนคร!F131</f>
        <v>358715.33</v>
      </c>
      <c r="K816" s="170">
        <f>สกลนคร!AI131</f>
        <v>398690.33</v>
      </c>
      <c r="L816" s="87">
        <f>สกลนคร!AJ131</f>
        <v>1591879.81</v>
      </c>
      <c r="M816" s="87">
        <f>สกลนคร!AK131</f>
        <v>1591120.55</v>
      </c>
      <c r="N816" s="81"/>
      <c r="O816" s="81"/>
      <c r="P816" s="81"/>
      <c r="Q816" s="162">
        <f t="shared" si="93"/>
        <v>759.26000000000931</v>
      </c>
      <c r="R816" s="84">
        <f t="shared" si="94"/>
        <v>818.44720308483295</v>
      </c>
    </row>
    <row r="817" spans="1:18">
      <c r="A817" s="82">
        <v>9</v>
      </c>
      <c r="B817" s="81" t="s">
        <v>353</v>
      </c>
      <c r="C817" s="81" t="s">
        <v>1110</v>
      </c>
      <c r="D817" s="81" t="s">
        <v>440</v>
      </c>
      <c r="E817" s="81" t="s">
        <v>1111</v>
      </c>
      <c r="F817" s="81" t="s">
        <v>483</v>
      </c>
      <c r="G817" s="81" t="s">
        <v>1120</v>
      </c>
      <c r="H817" s="86">
        <v>4275</v>
      </c>
      <c r="I817" s="82">
        <v>3</v>
      </c>
      <c r="J817" s="87">
        <f>สกลนคร!F132</f>
        <v>674461.05</v>
      </c>
      <c r="K817" s="170">
        <f>สกลนคร!AI132</f>
        <v>751897.20000000007</v>
      </c>
      <c r="L817" s="87">
        <f>สกลนคร!AJ132</f>
        <v>2838573.3600000003</v>
      </c>
      <c r="M817" s="87">
        <f>สกลนคร!AK132</f>
        <v>2364946.2400000002</v>
      </c>
      <c r="N817" s="81"/>
      <c r="O817" s="81"/>
      <c r="P817" s="81"/>
      <c r="Q817" s="162">
        <f t="shared" si="93"/>
        <v>473627.12000000011</v>
      </c>
      <c r="R817" s="84">
        <f t="shared" si="94"/>
        <v>663.99376842105266</v>
      </c>
    </row>
    <row r="818" spans="1:18">
      <c r="A818" s="82">
        <v>10</v>
      </c>
      <c r="B818" s="81" t="s">
        <v>353</v>
      </c>
      <c r="C818" s="81" t="s">
        <v>1110</v>
      </c>
      <c r="D818" s="81" t="s">
        <v>440</v>
      </c>
      <c r="E818" s="81" t="s">
        <v>1111</v>
      </c>
      <c r="F818" s="81" t="s">
        <v>483</v>
      </c>
      <c r="G818" s="81" t="s">
        <v>1121</v>
      </c>
      <c r="H818" s="86">
        <v>5014</v>
      </c>
      <c r="I818" s="82">
        <v>4</v>
      </c>
      <c r="J818" s="87">
        <f>สกลนคร!F133</f>
        <v>896206.17</v>
      </c>
      <c r="K818" s="170">
        <f>สกลนคร!AI133</f>
        <v>866252.78</v>
      </c>
      <c r="L818" s="87">
        <f>สกลนคร!AJ133</f>
        <v>2640669.87</v>
      </c>
      <c r="M818" s="87">
        <f>สกลนคร!AK133</f>
        <v>2539876.42</v>
      </c>
      <c r="N818" s="81"/>
      <c r="O818" s="81"/>
      <c r="P818" s="81"/>
      <c r="Q818" s="162">
        <f t="shared" si="93"/>
        <v>100793.45000000019</v>
      </c>
      <c r="R818" s="84">
        <f t="shared" si="94"/>
        <v>526.65932788193061</v>
      </c>
    </row>
    <row r="819" spans="1:18">
      <c r="A819" s="82">
        <v>11</v>
      </c>
      <c r="B819" s="81" t="s">
        <v>353</v>
      </c>
      <c r="C819" s="81" t="s">
        <v>1110</v>
      </c>
      <c r="D819" s="81" t="s">
        <v>440</v>
      </c>
      <c r="E819" s="81" t="s">
        <v>1111</v>
      </c>
      <c r="F819" s="81" t="s">
        <v>483</v>
      </c>
      <c r="G819" s="81" t="s">
        <v>1122</v>
      </c>
      <c r="H819" s="86">
        <v>6515</v>
      </c>
      <c r="I819" s="82">
        <v>5</v>
      </c>
      <c r="J819" s="87">
        <f>สกลนคร!F134</f>
        <v>738294.12</v>
      </c>
      <c r="K819" s="170">
        <f>สกลนคร!AI134</f>
        <v>793816.6100000001</v>
      </c>
      <c r="L819" s="87">
        <f>สกลนคร!AJ134</f>
        <v>3105753.45</v>
      </c>
      <c r="M819" s="87">
        <f>สกลนคร!AK134</f>
        <v>2607625.44</v>
      </c>
      <c r="N819" s="81"/>
      <c r="O819" s="81"/>
      <c r="P819" s="81"/>
      <c r="Q819" s="162">
        <f t="shared" si="93"/>
        <v>498128.01000000024</v>
      </c>
      <c r="R819" s="84">
        <f t="shared" si="94"/>
        <v>476.7081273983116</v>
      </c>
    </row>
    <row r="820" spans="1:18">
      <c r="A820" s="82">
        <v>12</v>
      </c>
      <c r="B820" s="81" t="s">
        <v>353</v>
      </c>
      <c r="C820" s="81" t="s">
        <v>1110</v>
      </c>
      <c r="D820" s="81" t="s">
        <v>440</v>
      </c>
      <c r="E820" s="81" t="s">
        <v>1111</v>
      </c>
      <c r="F820" s="81" t="s">
        <v>483</v>
      </c>
      <c r="G820" s="81" t="s">
        <v>1123</v>
      </c>
      <c r="H820" s="86">
        <v>807</v>
      </c>
      <c r="I820" s="82">
        <v>1</v>
      </c>
      <c r="J820" s="87">
        <f>สกลนคร!F135</f>
        <v>106370.61</v>
      </c>
      <c r="K820" s="170">
        <f>สกลนคร!AI135</f>
        <v>135515.54</v>
      </c>
      <c r="L820" s="87">
        <f>สกลนคร!AJ135</f>
        <v>1542700.37</v>
      </c>
      <c r="M820" s="87">
        <f>สกลนคร!AK135</f>
        <v>1581748.2</v>
      </c>
      <c r="N820" s="81"/>
      <c r="O820" s="81"/>
      <c r="P820" s="81"/>
      <c r="Q820" s="162">
        <f t="shared" si="93"/>
        <v>-39047.829999999842</v>
      </c>
      <c r="R820" s="84">
        <f t="shared" si="94"/>
        <v>1911.6485377943</v>
      </c>
    </row>
    <row r="821" spans="1:18" s="22" customFormat="1">
      <c r="A821" s="150">
        <v>11</v>
      </c>
      <c r="B821" s="151" t="s">
        <v>353</v>
      </c>
      <c r="C821" s="151"/>
      <c r="D821" s="151"/>
      <c r="E821" s="151" t="s">
        <v>379</v>
      </c>
      <c r="F821" s="151"/>
      <c r="G821" s="151" t="s">
        <v>1124</v>
      </c>
      <c r="H821" s="153">
        <f>SUM(H809:H820)</f>
        <v>42919</v>
      </c>
      <c r="I821" s="150"/>
      <c r="J821" s="153">
        <f>SUM(J809:J820)</f>
        <v>6275998.3600000003</v>
      </c>
      <c r="K821" s="171">
        <f>SUM(K809:K820)</f>
        <v>6415226.1700000009</v>
      </c>
      <c r="L821" s="153">
        <f t="shared" ref="L821:M821" si="98">SUM(L809:L820)</f>
        <v>27509557.699999999</v>
      </c>
      <c r="M821" s="153">
        <f t="shared" si="98"/>
        <v>24839719.220000006</v>
      </c>
      <c r="N821" s="151">
        <v>11</v>
      </c>
      <c r="O821" s="151">
        <v>11</v>
      </c>
      <c r="P821" s="151">
        <f>N821-O821</f>
        <v>0</v>
      </c>
      <c r="Q821" s="163">
        <f t="shared" si="93"/>
        <v>2669838.479999993</v>
      </c>
      <c r="R821" s="161">
        <f>L821/H821</f>
        <v>640.96455416016215</v>
      </c>
    </row>
    <row r="822" spans="1:18">
      <c r="A822" s="82">
        <v>1</v>
      </c>
      <c r="B822" s="81" t="s">
        <v>353</v>
      </c>
      <c r="C822" s="81" t="s">
        <v>1125</v>
      </c>
      <c r="D822" s="81" t="s">
        <v>456</v>
      </c>
      <c r="E822" s="81" t="s">
        <v>1126</v>
      </c>
      <c r="F822" s="81" t="s">
        <v>513</v>
      </c>
      <c r="G822" s="81" t="s">
        <v>1127</v>
      </c>
      <c r="H822" s="86"/>
      <c r="I822" s="82"/>
      <c r="J822" s="164"/>
      <c r="K822" s="170"/>
      <c r="L822" s="87"/>
      <c r="M822" s="87"/>
      <c r="N822" s="81"/>
      <c r="O822" s="81"/>
      <c r="P822" s="81"/>
    </row>
    <row r="823" spans="1:18">
      <c r="A823" s="82">
        <v>2</v>
      </c>
      <c r="B823" s="81" t="s">
        <v>353</v>
      </c>
      <c r="C823" s="81" t="s">
        <v>1125</v>
      </c>
      <c r="D823" s="81" t="s">
        <v>456</v>
      </c>
      <c r="E823" s="81" t="s">
        <v>1126</v>
      </c>
      <c r="F823" s="81" t="s">
        <v>483</v>
      </c>
      <c r="G823" s="81" t="s">
        <v>1128</v>
      </c>
      <c r="H823" s="86">
        <v>8422</v>
      </c>
      <c r="I823" s="82">
        <v>5</v>
      </c>
      <c r="J823" s="87">
        <f>สกลนคร!F136</f>
        <v>1070862</v>
      </c>
      <c r="K823" s="170">
        <f>สกลนคร!AI136</f>
        <v>453908.6399999999</v>
      </c>
      <c r="L823" s="87">
        <f>สกลนคร!AJ136</f>
        <v>3934822.92</v>
      </c>
      <c r="M823" s="87">
        <f>สกลนคร!AK136</f>
        <v>4300017.3499999996</v>
      </c>
      <c r="N823" s="81"/>
      <c r="O823" s="81"/>
      <c r="P823" s="81"/>
      <c r="Q823" s="162">
        <f t="shared" si="93"/>
        <v>-365194.4299999997</v>
      </c>
      <c r="R823" s="84">
        <f t="shared" si="94"/>
        <v>467.20766088815009</v>
      </c>
    </row>
    <row r="824" spans="1:18">
      <c r="A824" s="82">
        <v>3</v>
      </c>
      <c r="B824" s="81" t="s">
        <v>353</v>
      </c>
      <c r="C824" s="81" t="s">
        <v>1125</v>
      </c>
      <c r="D824" s="81" t="s">
        <v>456</v>
      </c>
      <c r="E824" s="81" t="s">
        <v>1126</v>
      </c>
      <c r="F824" s="81" t="s">
        <v>483</v>
      </c>
      <c r="G824" s="81" t="s">
        <v>1129</v>
      </c>
      <c r="H824" s="86">
        <v>4910</v>
      </c>
      <c r="I824" s="82">
        <v>4</v>
      </c>
      <c r="J824" s="87">
        <f>สกลนคร!F137</f>
        <v>452954.45</v>
      </c>
      <c r="K824" s="170">
        <f>สกลนคร!AI137</f>
        <v>-91414.45000000007</v>
      </c>
      <c r="L824" s="87">
        <f>สกลนคร!AJ137</f>
        <v>2180362.16</v>
      </c>
      <c r="M824" s="87">
        <f>สกลนคร!AK137</f>
        <v>3485304.9599999995</v>
      </c>
      <c r="N824" s="81"/>
      <c r="O824" s="81"/>
      <c r="P824" s="81"/>
      <c r="Q824" s="162">
        <f t="shared" si="93"/>
        <v>-1304942.7999999993</v>
      </c>
      <c r="R824" s="84">
        <f t="shared" si="94"/>
        <v>444.06561303462325</v>
      </c>
    </row>
    <row r="825" spans="1:18">
      <c r="A825" s="82">
        <v>4</v>
      </c>
      <c r="B825" s="81" t="s">
        <v>353</v>
      </c>
      <c r="C825" s="81" t="s">
        <v>1125</v>
      </c>
      <c r="D825" s="81" t="s">
        <v>456</v>
      </c>
      <c r="E825" s="81" t="s">
        <v>1126</v>
      </c>
      <c r="F825" s="81" t="s">
        <v>483</v>
      </c>
      <c r="G825" s="81" t="s">
        <v>1130</v>
      </c>
      <c r="H825" s="86">
        <v>4412</v>
      </c>
      <c r="I825" s="82">
        <v>3</v>
      </c>
      <c r="J825" s="87">
        <f>สกลนคร!F138</f>
        <v>500863.8</v>
      </c>
      <c r="K825" s="170">
        <f>สกลนคร!AI138</f>
        <v>253505.89999999997</v>
      </c>
      <c r="L825" s="87">
        <f>สกลนคร!AJ138</f>
        <v>2299545.73</v>
      </c>
      <c r="M825" s="87">
        <f>สกลนคร!AK138</f>
        <v>2970165.05</v>
      </c>
      <c r="N825" s="81"/>
      <c r="O825" s="81"/>
      <c r="P825" s="81"/>
      <c r="Q825" s="162">
        <f t="shared" si="93"/>
        <v>-670619.31999999983</v>
      </c>
      <c r="R825" s="84">
        <f t="shared" si="94"/>
        <v>521.20256799637355</v>
      </c>
    </row>
    <row r="826" spans="1:18">
      <c r="A826" s="82">
        <v>5</v>
      </c>
      <c r="B826" s="81" t="s">
        <v>353</v>
      </c>
      <c r="C826" s="81" t="s">
        <v>1125</v>
      </c>
      <c r="D826" s="81" t="s">
        <v>456</v>
      </c>
      <c r="E826" s="81" t="s">
        <v>1126</v>
      </c>
      <c r="F826" s="81" t="s">
        <v>483</v>
      </c>
      <c r="G826" s="81" t="s">
        <v>1131</v>
      </c>
      <c r="H826" s="86">
        <v>4626</v>
      </c>
      <c r="I826" s="82">
        <v>4</v>
      </c>
      <c r="J826" s="87">
        <f>สกลนคร!F139</f>
        <v>647228.64</v>
      </c>
      <c r="K826" s="170">
        <f>สกลนคร!AI139</f>
        <v>118376.14000000013</v>
      </c>
      <c r="L826" s="87">
        <f>สกลนคร!AJ139</f>
        <v>1260656.19</v>
      </c>
      <c r="M826" s="87">
        <f>สกลนคร!AK139</f>
        <v>2017331.6600000001</v>
      </c>
      <c r="N826" s="81"/>
      <c r="O826" s="81"/>
      <c r="P826" s="81"/>
      <c r="Q826" s="162">
        <f t="shared" si="93"/>
        <v>-756675.4700000002</v>
      </c>
      <c r="R826" s="84">
        <f t="shared" si="94"/>
        <v>272.51538910505838</v>
      </c>
    </row>
    <row r="827" spans="1:18">
      <c r="A827" s="82">
        <v>6</v>
      </c>
      <c r="B827" s="81" t="s">
        <v>353</v>
      </c>
      <c r="C827" s="81" t="s">
        <v>1125</v>
      </c>
      <c r="D827" s="81" t="s">
        <v>456</v>
      </c>
      <c r="E827" s="81" t="s">
        <v>1126</v>
      </c>
      <c r="F827" s="81" t="s">
        <v>483</v>
      </c>
      <c r="G827" s="81" t="s">
        <v>1132</v>
      </c>
      <c r="H827" s="86">
        <v>5170</v>
      </c>
      <c r="I827" s="82">
        <v>4</v>
      </c>
      <c r="J827" s="87">
        <f>สกลนคร!F140</f>
        <v>717260.49</v>
      </c>
      <c r="K827" s="170">
        <f>สกลนคร!AI140</f>
        <v>224444.83000000007</v>
      </c>
      <c r="L827" s="87">
        <f>สกลนคร!AJ140</f>
        <v>2784618.26</v>
      </c>
      <c r="M827" s="87">
        <f>สกลนคร!AK140</f>
        <v>2996149.62</v>
      </c>
      <c r="N827" s="81"/>
      <c r="O827" s="81"/>
      <c r="P827" s="81"/>
      <c r="Q827" s="162">
        <f t="shared" si="93"/>
        <v>-211531.36000000034</v>
      </c>
      <c r="R827" s="84">
        <f t="shared" si="94"/>
        <v>538.61088201160533</v>
      </c>
    </row>
    <row r="828" spans="1:18">
      <c r="A828" s="82">
        <v>7</v>
      </c>
      <c r="B828" s="81" t="s">
        <v>353</v>
      </c>
      <c r="C828" s="81" t="s">
        <v>1125</v>
      </c>
      <c r="D828" s="81" t="s">
        <v>456</v>
      </c>
      <c r="E828" s="81" t="s">
        <v>1126</v>
      </c>
      <c r="F828" s="81" t="s">
        <v>483</v>
      </c>
      <c r="G828" s="81" t="s">
        <v>1133</v>
      </c>
      <c r="H828" s="86">
        <v>3453</v>
      </c>
      <c r="I828" s="82">
        <v>3</v>
      </c>
      <c r="J828" s="87">
        <f>สกลนคร!F141</f>
        <v>622288.29</v>
      </c>
      <c r="K828" s="170">
        <f>สกลนคร!AI141</f>
        <v>-27703</v>
      </c>
      <c r="L828" s="87">
        <f>สกลนคร!AJ141</f>
        <v>1864442.07</v>
      </c>
      <c r="M828" s="87">
        <f>สกลนคร!AK141</f>
        <v>2230941.06</v>
      </c>
      <c r="N828" s="81"/>
      <c r="O828" s="81"/>
      <c r="P828" s="81"/>
      <c r="Q828" s="162">
        <f t="shared" si="93"/>
        <v>-366498.99</v>
      </c>
      <c r="R828" s="84">
        <f t="shared" si="94"/>
        <v>539.94847089487405</v>
      </c>
    </row>
    <row r="829" spans="1:18">
      <c r="A829" s="82">
        <v>8</v>
      </c>
      <c r="B829" s="81" t="s">
        <v>353</v>
      </c>
      <c r="C829" s="81" t="s">
        <v>1125</v>
      </c>
      <c r="D829" s="81" t="s">
        <v>456</v>
      </c>
      <c r="E829" s="81" t="s">
        <v>1126</v>
      </c>
      <c r="F829" s="81" t="s">
        <v>483</v>
      </c>
      <c r="G829" s="81" t="s">
        <v>1134</v>
      </c>
      <c r="H829" s="86">
        <v>6990</v>
      </c>
      <c r="I829" s="82">
        <v>5</v>
      </c>
      <c r="J829" s="87">
        <f>สกลนคร!F142</f>
        <v>1817521.79</v>
      </c>
      <c r="K829" s="170">
        <f>สกลนคร!AI142</f>
        <v>205934.89000000013</v>
      </c>
      <c r="L829" s="87">
        <f>สกลนคร!AJ142</f>
        <v>1982266.51</v>
      </c>
      <c r="M829" s="87">
        <f>สกลนคร!AK142</f>
        <v>2585568.12</v>
      </c>
      <c r="N829" s="81"/>
      <c r="O829" s="81"/>
      <c r="P829" s="81"/>
      <c r="Q829" s="162">
        <f t="shared" si="93"/>
        <v>-603301.6100000001</v>
      </c>
      <c r="R829" s="84">
        <f t="shared" si="94"/>
        <v>283.58605293276111</v>
      </c>
    </row>
    <row r="830" spans="1:18">
      <c r="A830" s="82">
        <v>9</v>
      </c>
      <c r="B830" s="81" t="s">
        <v>353</v>
      </c>
      <c r="C830" s="81" t="s">
        <v>1125</v>
      </c>
      <c r="D830" s="81" t="s">
        <v>456</v>
      </c>
      <c r="E830" s="81" t="s">
        <v>1126</v>
      </c>
      <c r="F830" s="81" t="s">
        <v>483</v>
      </c>
      <c r="G830" s="81" t="s">
        <v>1135</v>
      </c>
      <c r="H830" s="86">
        <v>4098</v>
      </c>
      <c r="I830" s="82">
        <v>3</v>
      </c>
      <c r="J830" s="87">
        <f>สกลนคร!F143</f>
        <v>602363.47</v>
      </c>
      <c r="K830" s="170">
        <f>สกลนคร!AI143</f>
        <v>178580.29999999993</v>
      </c>
      <c r="L830" s="87">
        <f>สกลนคร!AJ143</f>
        <v>1975526.46</v>
      </c>
      <c r="M830" s="87">
        <f>สกลนคร!AK143</f>
        <v>2224669.21</v>
      </c>
      <c r="N830" s="81"/>
      <c r="O830" s="81"/>
      <c r="P830" s="81"/>
      <c r="Q830" s="162">
        <f t="shared" si="93"/>
        <v>-249142.75</v>
      </c>
      <c r="R830" s="84">
        <f t="shared" si="94"/>
        <v>482.070878477306</v>
      </c>
    </row>
    <row r="831" spans="1:18">
      <c r="A831" s="82">
        <v>10</v>
      </c>
      <c r="B831" s="81" t="s">
        <v>353</v>
      </c>
      <c r="C831" s="81" t="s">
        <v>1125</v>
      </c>
      <c r="D831" s="81" t="s">
        <v>456</v>
      </c>
      <c r="E831" s="81" t="s">
        <v>1126</v>
      </c>
      <c r="F831" s="81" t="s">
        <v>483</v>
      </c>
      <c r="G831" s="81" t="s">
        <v>1136</v>
      </c>
      <c r="H831" s="86">
        <v>3182</v>
      </c>
      <c r="I831" s="82">
        <v>3</v>
      </c>
      <c r="J831" s="87">
        <f>สกลนคร!F144</f>
        <v>567398.52</v>
      </c>
      <c r="K831" s="170">
        <f>สกลนคร!AI144</f>
        <v>87390.610000000044</v>
      </c>
      <c r="L831" s="87">
        <f>สกลนคร!AJ144</f>
        <v>2106731.77</v>
      </c>
      <c r="M831" s="87">
        <f>สกลนคร!AK144</f>
        <v>2475771.25</v>
      </c>
      <c r="N831" s="81"/>
      <c r="O831" s="81"/>
      <c r="P831" s="81"/>
      <c r="Q831" s="162">
        <f t="shared" si="93"/>
        <v>-369039.48</v>
      </c>
      <c r="R831" s="84">
        <f t="shared" si="94"/>
        <v>662.07786612193593</v>
      </c>
    </row>
    <row r="832" spans="1:18">
      <c r="A832" s="82">
        <v>11</v>
      </c>
      <c r="B832" s="81" t="s">
        <v>353</v>
      </c>
      <c r="C832" s="81" t="s">
        <v>1125</v>
      </c>
      <c r="D832" s="81" t="s">
        <v>456</v>
      </c>
      <c r="E832" s="81" t="s">
        <v>1126</v>
      </c>
      <c r="F832" s="81" t="s">
        <v>483</v>
      </c>
      <c r="G832" s="81" t="s">
        <v>1137</v>
      </c>
      <c r="H832" s="86">
        <v>5111</v>
      </c>
      <c r="I832" s="82">
        <v>4</v>
      </c>
      <c r="J832" s="87">
        <f>สกลนคร!F145</f>
        <v>328645.63</v>
      </c>
      <c r="K832" s="170">
        <f>สกลนคร!AI145</f>
        <v>-920157.44</v>
      </c>
      <c r="L832" s="87">
        <f>สกลนคร!AJ145</f>
        <v>2092741.73</v>
      </c>
      <c r="M832" s="87">
        <f>สกลนคร!AK145</f>
        <v>3759630.89</v>
      </c>
      <c r="N832" s="81"/>
      <c r="O832" s="81"/>
      <c r="P832" s="81"/>
      <c r="Q832" s="162">
        <f t="shared" si="93"/>
        <v>-1666889.1600000001</v>
      </c>
      <c r="R832" s="84">
        <f t="shared" si="94"/>
        <v>409.45837018196045</v>
      </c>
    </row>
    <row r="833" spans="1:18">
      <c r="A833" s="82">
        <v>12</v>
      </c>
      <c r="B833" s="81" t="s">
        <v>353</v>
      </c>
      <c r="C833" s="81" t="s">
        <v>1125</v>
      </c>
      <c r="D833" s="81" t="s">
        <v>456</v>
      </c>
      <c r="E833" s="81" t="s">
        <v>1126</v>
      </c>
      <c r="F833" s="81" t="s">
        <v>483</v>
      </c>
      <c r="G833" s="81" t="s">
        <v>1138</v>
      </c>
      <c r="H833" s="86">
        <v>4890</v>
      </c>
      <c r="I833" s="82">
        <v>4</v>
      </c>
      <c r="J833" s="87">
        <f>สกลนคร!F146</f>
        <v>488446.39</v>
      </c>
      <c r="K833" s="170">
        <f>สกลนคร!AI146</f>
        <v>-833333.05</v>
      </c>
      <c r="L833" s="87">
        <f>สกลนคร!AJ146</f>
        <v>2419606.29</v>
      </c>
      <c r="M833" s="87">
        <f>สกลนคร!AK146</f>
        <v>3723994.02</v>
      </c>
      <c r="N833" s="81"/>
      <c r="O833" s="81"/>
      <c r="P833" s="81"/>
      <c r="Q833" s="162">
        <f t="shared" si="93"/>
        <v>-1304387.73</v>
      </c>
      <c r="R833" s="84">
        <f t="shared" si="94"/>
        <v>494.80701226993864</v>
      </c>
    </row>
    <row r="834" spans="1:18">
      <c r="A834" s="82">
        <v>13</v>
      </c>
      <c r="B834" s="81" t="s">
        <v>353</v>
      </c>
      <c r="C834" s="81" t="s">
        <v>1125</v>
      </c>
      <c r="D834" s="81" t="s">
        <v>456</v>
      </c>
      <c r="E834" s="81" t="s">
        <v>1126</v>
      </c>
      <c r="F834" s="81" t="s">
        <v>483</v>
      </c>
      <c r="G834" s="81" t="s">
        <v>1139</v>
      </c>
      <c r="H834" s="86">
        <v>7134</v>
      </c>
      <c r="I834" s="82">
        <v>5</v>
      </c>
      <c r="J834" s="87">
        <f>สกลนคร!F147</f>
        <v>677902.12</v>
      </c>
      <c r="K834" s="170">
        <f>สกลนคร!AI147</f>
        <v>940780.34000000008</v>
      </c>
      <c r="L834" s="87">
        <f>สกลนคร!AJ147</f>
        <v>2996969.41</v>
      </c>
      <c r="M834" s="87">
        <f>สกลนคร!AK147</f>
        <v>2784265.8400000003</v>
      </c>
      <c r="N834" s="81"/>
      <c r="O834" s="81"/>
      <c r="P834" s="81"/>
      <c r="Q834" s="162">
        <f t="shared" si="93"/>
        <v>212703.56999999983</v>
      </c>
      <c r="R834" s="84">
        <f t="shared" si="94"/>
        <v>420.09663723016541</v>
      </c>
    </row>
    <row r="835" spans="1:18">
      <c r="A835" s="82">
        <v>14</v>
      </c>
      <c r="B835" s="81" t="s">
        <v>353</v>
      </c>
      <c r="C835" s="81" t="s">
        <v>1125</v>
      </c>
      <c r="D835" s="81" t="s">
        <v>456</v>
      </c>
      <c r="E835" s="81" t="s">
        <v>1126</v>
      </c>
      <c r="F835" s="81" t="s">
        <v>483</v>
      </c>
      <c r="G835" s="81" t="s">
        <v>1140</v>
      </c>
      <c r="H835" s="86">
        <v>5117</v>
      </c>
      <c r="I835" s="82">
        <v>4</v>
      </c>
      <c r="J835" s="87">
        <f>สกลนคร!F148</f>
        <v>468940.93</v>
      </c>
      <c r="K835" s="170">
        <f>สกลนคร!AI148</f>
        <v>-273641.08999999997</v>
      </c>
      <c r="L835" s="87">
        <f>สกลนคร!AJ148</f>
        <v>2184408.9900000002</v>
      </c>
      <c r="M835" s="87">
        <f>สกลนคร!AK148</f>
        <v>3116630.57</v>
      </c>
      <c r="N835" s="81"/>
      <c r="O835" s="81"/>
      <c r="P835" s="81"/>
      <c r="Q835" s="162">
        <f t="shared" si="93"/>
        <v>-932221.57999999961</v>
      </c>
      <c r="R835" s="84">
        <f t="shared" si="94"/>
        <v>426.89251319132308</v>
      </c>
    </row>
    <row r="836" spans="1:18">
      <c r="A836" s="82">
        <v>15</v>
      </c>
      <c r="B836" s="81" t="s">
        <v>353</v>
      </c>
      <c r="C836" s="81" t="s">
        <v>1125</v>
      </c>
      <c r="D836" s="81" t="s">
        <v>456</v>
      </c>
      <c r="E836" s="81" t="s">
        <v>1126</v>
      </c>
      <c r="F836" s="81" t="s">
        <v>483</v>
      </c>
      <c r="G836" s="81" t="s">
        <v>1141</v>
      </c>
      <c r="H836" s="86">
        <v>2386</v>
      </c>
      <c r="I836" s="82">
        <v>2</v>
      </c>
      <c r="J836" s="87">
        <f>สกลนคร!F149</f>
        <v>723996.13</v>
      </c>
      <c r="K836" s="170">
        <f>สกลนคร!AI149</f>
        <v>710620.42999999993</v>
      </c>
      <c r="L836" s="87">
        <f>สกลนคร!AJ149</f>
        <v>2055946.96</v>
      </c>
      <c r="M836" s="87">
        <f>สกลนคร!AK149</f>
        <v>1600850.97</v>
      </c>
      <c r="N836" s="81"/>
      <c r="O836" s="81"/>
      <c r="P836" s="81"/>
      <c r="Q836" s="162">
        <f t="shared" si="93"/>
        <v>455095.99</v>
      </c>
      <c r="R836" s="84">
        <f t="shared" si="94"/>
        <v>861.67098072087174</v>
      </c>
    </row>
    <row r="837" spans="1:18">
      <c r="A837" s="82">
        <v>16</v>
      </c>
      <c r="B837" s="81" t="s">
        <v>353</v>
      </c>
      <c r="C837" s="81" t="s">
        <v>1125</v>
      </c>
      <c r="D837" s="81" t="s">
        <v>456</v>
      </c>
      <c r="E837" s="81" t="s">
        <v>1126</v>
      </c>
      <c r="F837" s="81" t="s">
        <v>483</v>
      </c>
      <c r="G837" s="81" t="s">
        <v>1142</v>
      </c>
      <c r="H837" s="86">
        <v>1917</v>
      </c>
      <c r="I837" s="82">
        <v>2</v>
      </c>
      <c r="J837" s="87">
        <f>สกลนคร!F150</f>
        <v>404161.33</v>
      </c>
      <c r="K837" s="170">
        <f>สกลนคร!AI150</f>
        <v>306994.06000000006</v>
      </c>
      <c r="L837" s="87">
        <f>สกลนคร!AJ150</f>
        <v>1961276.61</v>
      </c>
      <c r="M837" s="87">
        <f>สกลนคร!AK150</f>
        <v>2059577.32</v>
      </c>
      <c r="N837" s="81"/>
      <c r="O837" s="81"/>
      <c r="P837" s="81"/>
      <c r="Q837" s="162">
        <f t="shared" si="93"/>
        <v>-98300.709999999963</v>
      </c>
      <c r="R837" s="84">
        <f t="shared" si="94"/>
        <v>1023.0968231611894</v>
      </c>
    </row>
    <row r="838" spans="1:18">
      <c r="A838" s="82">
        <v>17</v>
      </c>
      <c r="B838" s="81" t="s">
        <v>353</v>
      </c>
      <c r="C838" s="81" t="s">
        <v>1125</v>
      </c>
      <c r="D838" s="81" t="s">
        <v>456</v>
      </c>
      <c r="E838" s="81" t="s">
        <v>1126</v>
      </c>
      <c r="F838" s="81" t="s">
        <v>483</v>
      </c>
      <c r="G838" s="81" t="s">
        <v>1143</v>
      </c>
      <c r="H838" s="86">
        <v>1607</v>
      </c>
      <c r="I838" s="82">
        <v>2</v>
      </c>
      <c r="J838" s="87">
        <f>สกลนคร!F151</f>
        <v>405994.04</v>
      </c>
      <c r="K838" s="170">
        <f>สกลนคร!AI151</f>
        <v>44623.959999999963</v>
      </c>
      <c r="L838" s="87">
        <f>สกลนคร!AJ151</f>
        <v>820532.6</v>
      </c>
      <c r="M838" s="87">
        <f>สกลนคร!AK151</f>
        <v>1288918.47</v>
      </c>
      <c r="N838" s="81"/>
      <c r="O838" s="81"/>
      <c r="P838" s="81"/>
      <c r="Q838" s="162">
        <f t="shared" si="93"/>
        <v>-468385.87</v>
      </c>
      <c r="R838" s="84">
        <f t="shared" si="94"/>
        <v>510.59900435594272</v>
      </c>
    </row>
    <row r="839" spans="1:18">
      <c r="A839" s="82">
        <v>18</v>
      </c>
      <c r="B839" s="81" t="s">
        <v>353</v>
      </c>
      <c r="C839" s="81" t="s">
        <v>1125</v>
      </c>
      <c r="D839" s="81" t="s">
        <v>456</v>
      </c>
      <c r="E839" s="81" t="s">
        <v>1126</v>
      </c>
      <c r="F839" s="81" t="s">
        <v>483</v>
      </c>
      <c r="G839" s="81" t="s">
        <v>1144</v>
      </c>
      <c r="H839" s="86">
        <v>1656</v>
      </c>
      <c r="I839" s="82">
        <v>2</v>
      </c>
      <c r="J839" s="87">
        <f>สกลนคร!F152</f>
        <v>225061.86</v>
      </c>
      <c r="K839" s="170">
        <f>สกลนคร!AI152</f>
        <v>-167329.06</v>
      </c>
      <c r="L839" s="87">
        <f>สกลนคร!AJ152</f>
        <v>1534124.13</v>
      </c>
      <c r="M839" s="87">
        <f>สกลนคร!AK152</f>
        <v>1948512.5</v>
      </c>
      <c r="N839" s="81"/>
      <c r="O839" s="81"/>
      <c r="P839" s="81"/>
      <c r="Q839" s="162">
        <f t="shared" ref="Q839:Q902" si="99">L839-M839</f>
        <v>-414388.37000000011</v>
      </c>
      <c r="R839" s="84">
        <f t="shared" ref="R839:R902" si="100">L839/H839</f>
        <v>926.40346014492752</v>
      </c>
    </row>
    <row r="840" spans="1:18">
      <c r="A840" s="82">
        <v>19</v>
      </c>
      <c r="B840" s="81" t="s">
        <v>353</v>
      </c>
      <c r="C840" s="81" t="s">
        <v>1125</v>
      </c>
      <c r="D840" s="81" t="s">
        <v>456</v>
      </c>
      <c r="E840" s="81" t="s">
        <v>1126</v>
      </c>
      <c r="F840" s="81" t="s">
        <v>483</v>
      </c>
      <c r="G840" s="81" t="s">
        <v>1145</v>
      </c>
      <c r="H840" s="86">
        <v>4118</v>
      </c>
      <c r="I840" s="82">
        <v>3</v>
      </c>
      <c r="J840" s="87">
        <f>สกลนคร!F153</f>
        <v>311666.08</v>
      </c>
      <c r="K840" s="170">
        <f>สกลนคร!AI153</f>
        <v>-352387.63999999996</v>
      </c>
      <c r="L840" s="87">
        <f>สกลนคร!AJ153</f>
        <v>2234752.04</v>
      </c>
      <c r="M840" s="87">
        <f>สกลนคร!AK153</f>
        <v>2909778.3600000003</v>
      </c>
      <c r="N840" s="81"/>
      <c r="O840" s="81"/>
      <c r="P840" s="81"/>
      <c r="Q840" s="162">
        <f t="shared" si="99"/>
        <v>-675026.3200000003</v>
      </c>
      <c r="R840" s="84">
        <f t="shared" si="100"/>
        <v>542.67898008742111</v>
      </c>
    </row>
    <row r="841" spans="1:18">
      <c r="A841" s="82">
        <v>20</v>
      </c>
      <c r="B841" s="81" t="s">
        <v>353</v>
      </c>
      <c r="C841" s="81" t="s">
        <v>1125</v>
      </c>
      <c r="D841" s="81" t="s">
        <v>456</v>
      </c>
      <c r="E841" s="81" t="s">
        <v>1126</v>
      </c>
      <c r="F841" s="81" t="s">
        <v>483</v>
      </c>
      <c r="G841" s="81" t="s">
        <v>1146</v>
      </c>
      <c r="H841" s="86">
        <v>5989</v>
      </c>
      <c r="I841" s="82">
        <v>4</v>
      </c>
      <c r="J841" s="87">
        <f>สกลนคร!F154</f>
        <v>838398.25</v>
      </c>
      <c r="K841" s="170">
        <f>สกลนคร!AI154</f>
        <v>521232.54000000004</v>
      </c>
      <c r="L841" s="87">
        <f>สกลนคร!AJ154</f>
        <v>2436746.67</v>
      </c>
      <c r="M841" s="87">
        <f>สกลนคร!AK154</f>
        <v>2604678.34</v>
      </c>
      <c r="N841" s="81"/>
      <c r="O841" s="81"/>
      <c r="P841" s="81"/>
      <c r="Q841" s="162">
        <f t="shared" si="99"/>
        <v>-167931.66999999993</v>
      </c>
      <c r="R841" s="84">
        <f t="shared" si="100"/>
        <v>406.8703740190349</v>
      </c>
    </row>
    <row r="842" spans="1:18">
      <c r="A842" s="82">
        <v>21</v>
      </c>
      <c r="B842" s="81" t="s">
        <v>353</v>
      </c>
      <c r="C842" s="81" t="s">
        <v>1125</v>
      </c>
      <c r="D842" s="81" t="s">
        <v>456</v>
      </c>
      <c r="E842" s="81" t="s">
        <v>1126</v>
      </c>
      <c r="F842" s="81" t="s">
        <v>483</v>
      </c>
      <c r="G842" s="81" t="s">
        <v>1147</v>
      </c>
      <c r="H842" s="86">
        <v>3336</v>
      </c>
      <c r="I842" s="82">
        <v>3</v>
      </c>
      <c r="J842" s="87">
        <f>สกลนคร!F155</f>
        <v>610548.28</v>
      </c>
      <c r="K842" s="170">
        <f>สกลนคร!AI155</f>
        <v>-34451.359999999986</v>
      </c>
      <c r="L842" s="87">
        <f>สกลนคร!AJ155</f>
        <v>1597838</v>
      </c>
      <c r="M842" s="87">
        <f>สกลนคร!AK155</f>
        <v>2672907.5</v>
      </c>
      <c r="N842" s="81"/>
      <c r="O842" s="81"/>
      <c r="P842" s="81"/>
      <c r="Q842" s="162">
        <f t="shared" si="99"/>
        <v>-1075069.5</v>
      </c>
      <c r="R842" s="84">
        <f t="shared" si="100"/>
        <v>478.96822541966429</v>
      </c>
    </row>
    <row r="843" spans="1:18" s="22" customFormat="1">
      <c r="A843" s="150">
        <v>12</v>
      </c>
      <c r="B843" s="151" t="s">
        <v>353</v>
      </c>
      <c r="C843" s="151"/>
      <c r="D843" s="151"/>
      <c r="E843" s="151" t="s">
        <v>379</v>
      </c>
      <c r="F843" s="151"/>
      <c r="G843" s="151" t="s">
        <v>1148</v>
      </c>
      <c r="H843" s="153">
        <f>SUM(H822:H842)</f>
        <v>88524</v>
      </c>
      <c r="I843" s="150"/>
      <c r="J843" s="153">
        <f>SUM(J822:J842)</f>
        <v>12482502.489999996</v>
      </c>
      <c r="K843" s="171">
        <f>SUM(K822:K842)</f>
        <v>1345975.5500000003</v>
      </c>
      <c r="L843" s="153">
        <f t="shared" ref="L843:M843" si="101">SUM(L822:L842)</f>
        <v>42723915.500000007</v>
      </c>
      <c r="M843" s="153">
        <f t="shared" si="101"/>
        <v>53755663.060000002</v>
      </c>
      <c r="N843" s="151">
        <v>20</v>
      </c>
      <c r="O843" s="151">
        <v>20</v>
      </c>
      <c r="P843" s="151">
        <f>N843-O843</f>
        <v>0</v>
      </c>
      <c r="Q843" s="163">
        <f t="shared" si="99"/>
        <v>-11031747.559999995</v>
      </c>
      <c r="R843" s="161">
        <f>L843/H843</f>
        <v>482.62522592743221</v>
      </c>
    </row>
    <row r="844" spans="1:18">
      <c r="A844" s="82">
        <v>1</v>
      </c>
      <c r="B844" s="81" t="s">
        <v>353</v>
      </c>
      <c r="C844" s="81" t="s">
        <v>1149</v>
      </c>
      <c r="D844" s="81" t="s">
        <v>444</v>
      </c>
      <c r="E844" s="81" t="s">
        <v>1150</v>
      </c>
      <c r="F844" s="81" t="s">
        <v>513</v>
      </c>
      <c r="G844" s="81" t="s">
        <v>1151</v>
      </c>
      <c r="H844" s="86"/>
      <c r="I844" s="82"/>
      <c r="J844" s="164"/>
      <c r="K844" s="170"/>
      <c r="L844" s="87"/>
      <c r="M844" s="87"/>
      <c r="N844" s="81"/>
      <c r="O844" s="81"/>
      <c r="P844" s="81"/>
    </row>
    <row r="845" spans="1:18">
      <c r="A845" s="82">
        <v>2</v>
      </c>
      <c r="B845" s="81" t="s">
        <v>353</v>
      </c>
      <c r="C845" s="81" t="s">
        <v>1149</v>
      </c>
      <c r="D845" s="81" t="s">
        <v>444</v>
      </c>
      <c r="E845" s="81" t="s">
        <v>1150</v>
      </c>
      <c r="F845" s="81" t="s">
        <v>483</v>
      </c>
      <c r="G845" s="81" t="s">
        <v>1152</v>
      </c>
      <c r="H845" s="86">
        <v>3911</v>
      </c>
      <c r="I845" s="82">
        <v>3</v>
      </c>
      <c r="J845" s="87">
        <f>สกลนคร!F156</f>
        <v>418598.48</v>
      </c>
      <c r="K845" s="170">
        <f>สกลนคร!AI156</f>
        <v>362437.82999999996</v>
      </c>
      <c r="L845" s="87">
        <f>สกลนคร!AJ156</f>
        <v>2933662.3600000003</v>
      </c>
      <c r="M845" s="87">
        <f>สกลนคร!AK156</f>
        <v>2044943.97</v>
      </c>
      <c r="N845" s="81"/>
      <c r="O845" s="81"/>
      <c r="P845" s="81"/>
      <c r="Q845" s="162">
        <f t="shared" si="99"/>
        <v>888718.39000000036</v>
      </c>
      <c r="R845" s="84">
        <f t="shared" si="100"/>
        <v>750.10543594988508</v>
      </c>
    </row>
    <row r="846" spans="1:18">
      <c r="A846" s="82">
        <v>3</v>
      </c>
      <c r="B846" s="81" t="s">
        <v>353</v>
      </c>
      <c r="C846" s="81" t="s">
        <v>1149</v>
      </c>
      <c r="D846" s="81" t="s">
        <v>444</v>
      </c>
      <c r="E846" s="81" t="s">
        <v>1150</v>
      </c>
      <c r="F846" s="81" t="s">
        <v>483</v>
      </c>
      <c r="G846" s="81" t="s">
        <v>1153</v>
      </c>
      <c r="H846" s="86">
        <v>4261</v>
      </c>
      <c r="I846" s="82">
        <v>3</v>
      </c>
      <c r="J846" s="87">
        <f>สกลนคร!F157</f>
        <v>532602.53</v>
      </c>
      <c r="K846" s="170">
        <f>สกลนคร!AI157</f>
        <v>480637.84</v>
      </c>
      <c r="L846" s="87">
        <f>สกลนคร!AJ157</f>
        <v>1209582.8999999999</v>
      </c>
      <c r="M846" s="87">
        <f>สกลนคร!AK157</f>
        <v>1313554.49</v>
      </c>
      <c r="N846" s="81"/>
      <c r="O846" s="81"/>
      <c r="P846" s="81"/>
      <c r="Q846" s="162">
        <f t="shared" si="99"/>
        <v>-103971.59000000008</v>
      </c>
      <c r="R846" s="84">
        <f t="shared" si="100"/>
        <v>283.87301103027454</v>
      </c>
    </row>
    <row r="847" spans="1:18">
      <c r="A847" s="82">
        <v>4</v>
      </c>
      <c r="B847" s="81" t="s">
        <v>353</v>
      </c>
      <c r="C847" s="81" t="s">
        <v>1149</v>
      </c>
      <c r="D847" s="81" t="s">
        <v>444</v>
      </c>
      <c r="E847" s="81" t="s">
        <v>1150</v>
      </c>
      <c r="F847" s="81" t="s">
        <v>483</v>
      </c>
      <c r="G847" s="81" t="s">
        <v>1154</v>
      </c>
      <c r="H847" s="86">
        <v>5146</v>
      </c>
      <c r="I847" s="82">
        <v>4</v>
      </c>
      <c r="J847" s="87">
        <f>สกลนคร!F158</f>
        <v>835372.18</v>
      </c>
      <c r="K847" s="170">
        <f>สกลนคร!AI158</f>
        <v>826964.31</v>
      </c>
      <c r="L847" s="87">
        <f>สกลนคร!AJ158</f>
        <v>2371846.3600000003</v>
      </c>
      <c r="M847" s="87">
        <f>สกลนคร!AK158</f>
        <v>2104818.7699999996</v>
      </c>
      <c r="N847" s="81"/>
      <c r="O847" s="81"/>
      <c r="P847" s="81"/>
      <c r="Q847" s="162">
        <f t="shared" si="99"/>
        <v>267027.59000000078</v>
      </c>
      <c r="R847" s="84">
        <f t="shared" si="100"/>
        <v>460.91068013991458</v>
      </c>
    </row>
    <row r="848" spans="1:18">
      <c r="A848" s="82">
        <v>5</v>
      </c>
      <c r="B848" s="81" t="s">
        <v>353</v>
      </c>
      <c r="C848" s="81" t="s">
        <v>1149</v>
      </c>
      <c r="D848" s="81" t="s">
        <v>444</v>
      </c>
      <c r="E848" s="81" t="s">
        <v>1150</v>
      </c>
      <c r="F848" s="81" t="s">
        <v>483</v>
      </c>
      <c r="G848" s="81" t="s">
        <v>1155</v>
      </c>
      <c r="H848" s="86">
        <v>5425</v>
      </c>
      <c r="I848" s="82">
        <v>4</v>
      </c>
      <c r="J848" s="87">
        <f>สกลนคร!F159</f>
        <v>727992.39</v>
      </c>
      <c r="K848" s="170">
        <f>สกลนคร!AI159</f>
        <v>630748.68000000005</v>
      </c>
      <c r="L848" s="87">
        <f>สกลนคร!AJ159</f>
        <v>1508144.6099999999</v>
      </c>
      <c r="M848" s="87">
        <f>สกลนคร!AK159</f>
        <v>1556589.91</v>
      </c>
      <c r="N848" s="81"/>
      <c r="O848" s="81"/>
      <c r="P848" s="81"/>
      <c r="Q848" s="162">
        <f t="shared" si="99"/>
        <v>-48445.300000000047</v>
      </c>
      <c r="R848" s="84">
        <f t="shared" si="100"/>
        <v>277.9990064516129</v>
      </c>
    </row>
    <row r="849" spans="1:18" s="22" customFormat="1">
      <c r="A849" s="150">
        <v>13</v>
      </c>
      <c r="B849" s="151" t="s">
        <v>353</v>
      </c>
      <c r="C849" s="151"/>
      <c r="D849" s="151"/>
      <c r="E849" s="151" t="s">
        <v>379</v>
      </c>
      <c r="F849" s="151"/>
      <c r="G849" s="151" t="s">
        <v>1156</v>
      </c>
      <c r="H849" s="152">
        <f>SUM(H845:H848)</f>
        <v>18743</v>
      </c>
      <c r="I849" s="150"/>
      <c r="J849" s="153">
        <f>SUM(J844:J848)</f>
        <v>2514565.58</v>
      </c>
      <c r="K849" s="171">
        <f>SUM(K844:K848)</f>
        <v>2300788.66</v>
      </c>
      <c r="L849" s="153">
        <f t="shared" ref="L849:M849" si="102">SUM(L844:L848)</f>
        <v>8023236.2300000004</v>
      </c>
      <c r="M849" s="153">
        <f t="shared" si="102"/>
        <v>7019907.1399999997</v>
      </c>
      <c r="N849" s="151">
        <v>4</v>
      </c>
      <c r="O849" s="151">
        <v>4</v>
      </c>
      <c r="P849" s="151">
        <f>N849-O849</f>
        <v>0</v>
      </c>
      <c r="Q849" s="163">
        <f t="shared" si="99"/>
        <v>1003329.0900000008</v>
      </c>
      <c r="R849" s="161">
        <f>L849/H849</f>
        <v>428.06574347756498</v>
      </c>
    </row>
    <row r="850" spans="1:18">
      <c r="A850" s="82">
        <v>1</v>
      </c>
      <c r="B850" s="81" t="s">
        <v>353</v>
      </c>
      <c r="C850" s="81" t="s">
        <v>1157</v>
      </c>
      <c r="D850" s="81" t="s">
        <v>447</v>
      </c>
      <c r="E850" s="81" t="s">
        <v>1158</v>
      </c>
      <c r="F850" s="81" t="s">
        <v>513</v>
      </c>
      <c r="G850" s="81" t="s">
        <v>1159</v>
      </c>
      <c r="H850" s="86"/>
      <c r="I850" s="82"/>
      <c r="J850" s="164"/>
      <c r="K850" s="170"/>
      <c r="L850" s="87"/>
      <c r="M850" s="87"/>
      <c r="N850" s="81"/>
      <c r="O850" s="81"/>
      <c r="P850" s="81"/>
    </row>
    <row r="851" spans="1:18">
      <c r="A851" s="82">
        <v>2</v>
      </c>
      <c r="B851" s="81" t="s">
        <v>353</v>
      </c>
      <c r="C851" s="81" t="s">
        <v>1157</v>
      </c>
      <c r="D851" s="81" t="s">
        <v>447</v>
      </c>
      <c r="E851" s="81" t="s">
        <v>1158</v>
      </c>
      <c r="F851" s="81" t="s">
        <v>483</v>
      </c>
      <c r="G851" s="81" t="s">
        <v>1539</v>
      </c>
      <c r="H851" s="86">
        <v>2109</v>
      </c>
      <c r="I851" s="82">
        <v>2</v>
      </c>
      <c r="J851" s="87">
        <f>สกลนคร!F160</f>
        <v>768682.62</v>
      </c>
      <c r="K851" s="170">
        <f>สกลนคร!AI160</f>
        <v>657980.57999999996</v>
      </c>
      <c r="L851" s="87">
        <f>สกลนคร!AJ160</f>
        <v>2283083.65</v>
      </c>
      <c r="M851" s="87">
        <f>สกลนคร!AK160</f>
        <v>2140766.29</v>
      </c>
      <c r="N851" s="81"/>
      <c r="O851" s="81"/>
      <c r="P851" s="81"/>
      <c r="Q851" s="162">
        <f t="shared" si="99"/>
        <v>142317.35999999987</v>
      </c>
      <c r="R851" s="84">
        <f t="shared" si="100"/>
        <v>1082.5432195353249</v>
      </c>
    </row>
    <row r="852" spans="1:18">
      <c r="A852" s="82">
        <v>3</v>
      </c>
      <c r="B852" s="81" t="s">
        <v>353</v>
      </c>
      <c r="C852" s="81" t="s">
        <v>1157</v>
      </c>
      <c r="D852" s="81" t="s">
        <v>447</v>
      </c>
      <c r="E852" s="81" t="s">
        <v>1158</v>
      </c>
      <c r="F852" s="81" t="s">
        <v>483</v>
      </c>
      <c r="G852" s="81" t="s">
        <v>1161</v>
      </c>
      <c r="H852" s="86">
        <v>3887</v>
      </c>
      <c r="I852" s="82">
        <v>3</v>
      </c>
      <c r="J852" s="87">
        <f>สกลนคร!F161</f>
        <v>780273.91</v>
      </c>
      <c r="K852" s="170">
        <f>สกลนคร!AI161</f>
        <v>812670.72</v>
      </c>
      <c r="L852" s="87">
        <f>สกลนคร!AJ161</f>
        <v>2664553.7400000002</v>
      </c>
      <c r="M852" s="87">
        <f>สกลนคร!AK161</f>
        <v>2420630.9700000002</v>
      </c>
      <c r="N852" s="81"/>
      <c r="O852" s="81"/>
      <c r="P852" s="81"/>
      <c r="Q852" s="162">
        <f t="shared" si="99"/>
        <v>243922.77000000002</v>
      </c>
      <c r="R852" s="84">
        <f t="shared" si="100"/>
        <v>685.50392076151275</v>
      </c>
    </row>
    <row r="853" spans="1:18">
      <c r="A853" s="82">
        <v>4</v>
      </c>
      <c r="B853" s="81" t="s">
        <v>353</v>
      </c>
      <c r="C853" s="81" t="s">
        <v>1157</v>
      </c>
      <c r="D853" s="81" t="s">
        <v>447</v>
      </c>
      <c r="E853" s="81" t="s">
        <v>1158</v>
      </c>
      <c r="F853" s="81" t="s">
        <v>483</v>
      </c>
      <c r="G853" s="81" t="s">
        <v>1162</v>
      </c>
      <c r="H853" s="86">
        <v>4069</v>
      </c>
      <c r="I853" s="82">
        <v>3</v>
      </c>
      <c r="J853" s="87">
        <f>สกลนคร!F162</f>
        <v>414330.28</v>
      </c>
      <c r="K853" s="170">
        <f>สกลนคร!AI162</f>
        <v>440698.66000000003</v>
      </c>
      <c r="L853" s="87">
        <f>สกลนคร!AJ162</f>
        <v>2205384.0200000005</v>
      </c>
      <c r="M853" s="87">
        <f>สกลนคร!AK162</f>
        <v>2066597.9700000002</v>
      </c>
      <c r="N853" s="81"/>
      <c r="O853" s="81"/>
      <c r="P853" s="81"/>
      <c r="Q853" s="162">
        <f t="shared" si="99"/>
        <v>138786.05000000028</v>
      </c>
      <c r="R853" s="84">
        <f t="shared" si="100"/>
        <v>541.99656426640468</v>
      </c>
    </row>
    <row r="854" spans="1:18">
      <c r="A854" s="82">
        <v>5</v>
      </c>
      <c r="B854" s="81" t="s">
        <v>353</v>
      </c>
      <c r="C854" s="81" t="s">
        <v>1157</v>
      </c>
      <c r="D854" s="81" t="s">
        <v>447</v>
      </c>
      <c r="E854" s="81" t="s">
        <v>1158</v>
      </c>
      <c r="F854" s="81" t="s">
        <v>483</v>
      </c>
      <c r="G854" s="81" t="s">
        <v>1163</v>
      </c>
      <c r="H854" s="86">
        <v>5548</v>
      </c>
      <c r="I854" s="82">
        <v>4</v>
      </c>
      <c r="J854" s="87">
        <f>สกลนคร!F163</f>
        <v>1037738.83</v>
      </c>
      <c r="K854" s="170">
        <f>สกลนคร!AI163</f>
        <v>1016468.83</v>
      </c>
      <c r="L854" s="87">
        <f>สกลนคร!AJ163</f>
        <v>3019500.2099999995</v>
      </c>
      <c r="M854" s="87">
        <f>สกลนคร!AK163</f>
        <v>2879317.79</v>
      </c>
      <c r="N854" s="81"/>
      <c r="O854" s="81"/>
      <c r="P854" s="81"/>
      <c r="Q854" s="162">
        <f t="shared" si="99"/>
        <v>140182.41999999946</v>
      </c>
      <c r="R854" s="84">
        <f t="shared" si="100"/>
        <v>544.25021809661132</v>
      </c>
    </row>
    <row r="855" spans="1:18" s="22" customFormat="1">
      <c r="A855" s="150">
        <v>14</v>
      </c>
      <c r="B855" s="151" t="s">
        <v>353</v>
      </c>
      <c r="C855" s="151"/>
      <c r="D855" s="151"/>
      <c r="E855" s="151" t="s">
        <v>379</v>
      </c>
      <c r="F855" s="151"/>
      <c r="G855" s="151" t="s">
        <v>1164</v>
      </c>
      <c r="H855" s="152">
        <f>SUM(H851:H854)</f>
        <v>15613</v>
      </c>
      <c r="I855" s="150"/>
      <c r="J855" s="153">
        <f>SUM(J850:J854)</f>
        <v>3001025.64</v>
      </c>
      <c r="K855" s="171">
        <f>SUM(K850:K854)</f>
        <v>2927818.79</v>
      </c>
      <c r="L855" s="153">
        <f t="shared" ref="L855:M855" si="103">SUM(L850:L854)</f>
        <v>10172521.620000001</v>
      </c>
      <c r="M855" s="153">
        <f t="shared" si="103"/>
        <v>9507313.0199999996</v>
      </c>
      <c r="N855" s="151">
        <v>4</v>
      </c>
      <c r="O855" s="151">
        <v>4</v>
      </c>
      <c r="P855" s="151">
        <f>N855-O855</f>
        <v>0</v>
      </c>
      <c r="Q855" s="163">
        <f t="shared" si="99"/>
        <v>665208.60000000149</v>
      </c>
      <c r="R855" s="161">
        <f>L855/H855</f>
        <v>651.5417677576379</v>
      </c>
    </row>
    <row r="856" spans="1:18">
      <c r="A856" s="82">
        <v>1</v>
      </c>
      <c r="B856" s="81" t="s">
        <v>353</v>
      </c>
      <c r="C856" s="81" t="s">
        <v>1165</v>
      </c>
      <c r="D856" s="81" t="s">
        <v>450</v>
      </c>
      <c r="E856" s="81" t="s">
        <v>1166</v>
      </c>
      <c r="F856" s="81" t="s">
        <v>513</v>
      </c>
      <c r="G856" s="81" t="s">
        <v>1167</v>
      </c>
      <c r="H856" s="86"/>
      <c r="I856" s="82"/>
      <c r="J856" s="164"/>
      <c r="K856" s="170"/>
      <c r="L856" s="87"/>
      <c r="M856" s="87"/>
      <c r="N856" s="81"/>
      <c r="O856" s="81"/>
      <c r="P856" s="81"/>
    </row>
    <row r="857" spans="1:18">
      <c r="A857" s="82">
        <v>2</v>
      </c>
      <c r="B857" s="81" t="s">
        <v>353</v>
      </c>
      <c r="C857" s="81" t="s">
        <v>1165</v>
      </c>
      <c r="D857" s="81" t="s">
        <v>450</v>
      </c>
      <c r="E857" s="81" t="s">
        <v>1166</v>
      </c>
      <c r="F857" s="81" t="s">
        <v>483</v>
      </c>
      <c r="G857" s="81" t="s">
        <v>1168</v>
      </c>
      <c r="H857" s="86">
        <v>2504</v>
      </c>
      <c r="I857" s="82">
        <v>2</v>
      </c>
      <c r="J857" s="87">
        <f>สกลนคร!F164</f>
        <v>1097160.3999999999</v>
      </c>
      <c r="K857" s="170">
        <f>สกลนคร!AI164</f>
        <v>1122398</v>
      </c>
      <c r="L857" s="87">
        <f>สกลนคร!AJ164</f>
        <v>2164111.13</v>
      </c>
      <c r="M857" s="87">
        <f>สกลนคร!AK164</f>
        <v>2012334.26</v>
      </c>
      <c r="N857" s="81"/>
      <c r="O857" s="81"/>
      <c r="P857" s="81"/>
      <c r="Q857" s="162">
        <f t="shared" si="99"/>
        <v>151776.86999999988</v>
      </c>
      <c r="R857" s="84">
        <f t="shared" si="100"/>
        <v>864.26163338658148</v>
      </c>
    </row>
    <row r="858" spans="1:18">
      <c r="A858" s="82">
        <v>3</v>
      </c>
      <c r="B858" s="81" t="s">
        <v>353</v>
      </c>
      <c r="C858" s="81" t="s">
        <v>1165</v>
      </c>
      <c r="D858" s="81" t="s">
        <v>450</v>
      </c>
      <c r="E858" s="81" t="s">
        <v>1166</v>
      </c>
      <c r="F858" s="81" t="s">
        <v>483</v>
      </c>
      <c r="G858" s="81" t="s">
        <v>1169</v>
      </c>
      <c r="H858" s="86">
        <v>3824</v>
      </c>
      <c r="I858" s="82">
        <v>3</v>
      </c>
      <c r="J858" s="87">
        <f>สกลนคร!F165</f>
        <v>1067708.3500000001</v>
      </c>
      <c r="K858" s="170">
        <f>สกลนคร!AI165</f>
        <v>1027106.28</v>
      </c>
      <c r="L858" s="87">
        <f>สกลนคร!AJ165</f>
        <v>2229623.08</v>
      </c>
      <c r="M858" s="87">
        <f>สกลนคร!AK165</f>
        <v>1888872.4100000001</v>
      </c>
      <c r="N858" s="81"/>
      <c r="O858" s="81"/>
      <c r="P858" s="81"/>
      <c r="Q858" s="162">
        <f t="shared" si="99"/>
        <v>340750.66999999993</v>
      </c>
      <c r="R858" s="84">
        <f t="shared" si="100"/>
        <v>583.06042887029287</v>
      </c>
    </row>
    <row r="859" spans="1:18">
      <c r="A859" s="82">
        <v>4</v>
      </c>
      <c r="B859" s="81" t="s">
        <v>353</v>
      </c>
      <c r="C859" s="81" t="s">
        <v>1165</v>
      </c>
      <c r="D859" s="81" t="s">
        <v>450</v>
      </c>
      <c r="E859" s="81" t="s">
        <v>1166</v>
      </c>
      <c r="F859" s="81" t="s">
        <v>483</v>
      </c>
      <c r="G859" s="81" t="s">
        <v>1170</v>
      </c>
      <c r="H859" s="86">
        <v>5306</v>
      </c>
      <c r="I859" s="82">
        <v>4</v>
      </c>
      <c r="J859" s="87">
        <f>สกลนคร!F166</f>
        <v>622935.41</v>
      </c>
      <c r="K859" s="170">
        <f>สกลนคร!AI166</f>
        <v>576748.12</v>
      </c>
      <c r="L859" s="87">
        <f>สกลนคร!AJ166</f>
        <v>2628041.5700000003</v>
      </c>
      <c r="M859" s="87">
        <f>สกลนคร!AK166</f>
        <v>1839816.6400000001</v>
      </c>
      <c r="N859" s="81"/>
      <c r="O859" s="81"/>
      <c r="P859" s="81"/>
      <c r="Q859" s="162">
        <f t="shared" si="99"/>
        <v>788224.93000000017</v>
      </c>
      <c r="R859" s="84">
        <f t="shared" si="100"/>
        <v>495.29618733509238</v>
      </c>
    </row>
    <row r="860" spans="1:18">
      <c r="A860" s="82">
        <v>5</v>
      </c>
      <c r="B860" s="81" t="s">
        <v>353</v>
      </c>
      <c r="C860" s="81" t="s">
        <v>1165</v>
      </c>
      <c r="D860" s="81" t="s">
        <v>450</v>
      </c>
      <c r="E860" s="81" t="s">
        <v>1166</v>
      </c>
      <c r="F860" s="81" t="s">
        <v>483</v>
      </c>
      <c r="G860" s="81" t="s">
        <v>1171</v>
      </c>
      <c r="H860" s="86">
        <v>2803</v>
      </c>
      <c r="I860" s="82">
        <v>2</v>
      </c>
      <c r="J860" s="87">
        <f>สกลนคร!F167</f>
        <v>604161.68000000005</v>
      </c>
      <c r="K860" s="170">
        <f>สกลนคร!AI167</f>
        <v>583157.44000000006</v>
      </c>
      <c r="L860" s="87">
        <f>สกลนคร!AJ167</f>
        <v>2777758.85</v>
      </c>
      <c r="M860" s="87">
        <f>สกลนคร!AK167</f>
        <v>2748446.8</v>
      </c>
      <c r="N860" s="81"/>
      <c r="O860" s="81"/>
      <c r="P860" s="81"/>
      <c r="Q860" s="162">
        <f t="shared" si="99"/>
        <v>29312.050000000279</v>
      </c>
      <c r="R860" s="84">
        <f t="shared" si="100"/>
        <v>990.99495183731722</v>
      </c>
    </row>
    <row r="861" spans="1:18">
      <c r="A861" s="82">
        <v>6</v>
      </c>
      <c r="B861" s="81" t="s">
        <v>353</v>
      </c>
      <c r="C861" s="81" t="s">
        <v>1165</v>
      </c>
      <c r="D861" s="81" t="s">
        <v>450</v>
      </c>
      <c r="E861" s="81" t="s">
        <v>1166</v>
      </c>
      <c r="F861" s="81" t="s">
        <v>483</v>
      </c>
      <c r="G861" s="81" t="s">
        <v>1172</v>
      </c>
      <c r="H861" s="86">
        <v>3882</v>
      </c>
      <c r="I861" s="82">
        <v>3</v>
      </c>
      <c r="J861" s="87">
        <f>สกลนคร!F168</f>
        <v>324189.76</v>
      </c>
      <c r="K861" s="170">
        <f>สกลนคร!AI168</f>
        <v>376675.1</v>
      </c>
      <c r="L861" s="87">
        <f>สกลนคร!AJ168</f>
        <v>3310065.45</v>
      </c>
      <c r="M861" s="87">
        <f>สกลนคร!AK168</f>
        <v>2966552.73</v>
      </c>
      <c r="N861" s="81"/>
      <c r="O861" s="81"/>
      <c r="P861" s="81"/>
      <c r="Q861" s="162">
        <f t="shared" si="99"/>
        <v>343512.7200000002</v>
      </c>
      <c r="R861" s="84">
        <f t="shared" si="100"/>
        <v>852.67013137557967</v>
      </c>
    </row>
    <row r="862" spans="1:18" s="22" customFormat="1">
      <c r="A862" s="150">
        <v>15</v>
      </c>
      <c r="B862" s="151" t="s">
        <v>353</v>
      </c>
      <c r="C862" s="151"/>
      <c r="D862" s="151"/>
      <c r="E862" s="151" t="s">
        <v>379</v>
      </c>
      <c r="F862" s="151"/>
      <c r="G862" s="151" t="s">
        <v>1173</v>
      </c>
      <c r="H862" s="152">
        <f>SUM(H857:H861)</f>
        <v>18319</v>
      </c>
      <c r="I862" s="150"/>
      <c r="J862" s="153">
        <f>SUM(J856:J861)</f>
        <v>3716155.6000000006</v>
      </c>
      <c r="K862" s="171">
        <f>SUM(K856:K861)</f>
        <v>3686084.9400000004</v>
      </c>
      <c r="L862" s="153">
        <f t="shared" ref="L862:M862" si="104">SUM(L856:L861)</f>
        <v>13109600.080000002</v>
      </c>
      <c r="M862" s="153">
        <f t="shared" si="104"/>
        <v>11456022.84</v>
      </c>
      <c r="N862" s="151">
        <v>5</v>
      </c>
      <c r="O862" s="151">
        <v>5</v>
      </c>
      <c r="P862" s="151">
        <f>N862-O862</f>
        <v>0</v>
      </c>
      <c r="Q862" s="163">
        <f t="shared" si="99"/>
        <v>1653577.2400000021</v>
      </c>
      <c r="R862" s="161">
        <f>L862/H862</f>
        <v>715.62858671324864</v>
      </c>
    </row>
    <row r="863" spans="1:18">
      <c r="A863" s="82">
        <v>1</v>
      </c>
      <c r="B863" s="81" t="s">
        <v>353</v>
      </c>
      <c r="C863" s="81" t="s">
        <v>1174</v>
      </c>
      <c r="D863" s="81" t="s">
        <v>452</v>
      </c>
      <c r="E863" s="81" t="s">
        <v>1175</v>
      </c>
      <c r="F863" s="81" t="s">
        <v>513</v>
      </c>
      <c r="G863" s="81" t="s">
        <v>1176</v>
      </c>
      <c r="H863" s="86"/>
      <c r="I863" s="82"/>
      <c r="J863" s="164"/>
      <c r="K863" s="170"/>
      <c r="L863" s="87"/>
      <c r="M863" s="87"/>
      <c r="N863" s="81"/>
      <c r="O863" s="81"/>
      <c r="P863" s="81"/>
    </row>
    <row r="864" spans="1:18">
      <c r="A864" s="82">
        <v>2</v>
      </c>
      <c r="B864" s="81" t="s">
        <v>353</v>
      </c>
      <c r="C864" s="81" t="s">
        <v>1174</v>
      </c>
      <c r="D864" s="81" t="s">
        <v>452</v>
      </c>
      <c r="E864" s="81" t="s">
        <v>1175</v>
      </c>
      <c r="F864" s="81" t="s">
        <v>483</v>
      </c>
      <c r="G864" s="81" t="s">
        <v>1177</v>
      </c>
      <c r="H864" s="86">
        <v>1005</v>
      </c>
      <c r="I864" s="82">
        <v>1</v>
      </c>
      <c r="J864" s="87">
        <f>สกลนคร!F169</f>
        <v>699032.15</v>
      </c>
      <c r="K864" s="170">
        <f>สกลนคร!AI169</f>
        <v>743055.99</v>
      </c>
      <c r="L864" s="87">
        <f>สกลนคร!AJ169</f>
        <v>1390050.46</v>
      </c>
      <c r="M864" s="87">
        <f>สกลนคร!AK169</f>
        <v>1152034.43</v>
      </c>
      <c r="N864" s="81"/>
      <c r="O864" s="81"/>
      <c r="P864" s="81"/>
      <c r="Q864" s="162">
        <f t="shared" si="99"/>
        <v>238016.03000000003</v>
      </c>
      <c r="R864" s="84">
        <f t="shared" si="100"/>
        <v>1383.1347860696517</v>
      </c>
    </row>
    <row r="865" spans="1:18">
      <c r="A865" s="82">
        <v>3</v>
      </c>
      <c r="B865" s="81" t="s">
        <v>353</v>
      </c>
      <c r="C865" s="81" t="s">
        <v>1174</v>
      </c>
      <c r="D865" s="81" t="s">
        <v>452</v>
      </c>
      <c r="E865" s="81" t="s">
        <v>1175</v>
      </c>
      <c r="F865" s="81" t="s">
        <v>483</v>
      </c>
      <c r="G865" s="81" t="s">
        <v>1178</v>
      </c>
      <c r="H865" s="86">
        <v>5692</v>
      </c>
      <c r="I865" s="82">
        <v>4</v>
      </c>
      <c r="J865" s="87">
        <f>สกลนคร!F170</f>
        <v>607729.39</v>
      </c>
      <c r="K865" s="170">
        <f>สกลนคร!AI170</f>
        <v>668007.3600000001</v>
      </c>
      <c r="L865" s="87">
        <f>สกลนคร!AJ170</f>
        <v>2752692.74</v>
      </c>
      <c r="M865" s="87">
        <f>สกลนคร!AK170</f>
        <v>2884811.61</v>
      </c>
      <c r="N865" s="81"/>
      <c r="O865" s="81"/>
      <c r="P865" s="81"/>
      <c r="Q865" s="162">
        <f t="shared" si="99"/>
        <v>-132118.86999999965</v>
      </c>
      <c r="R865" s="84">
        <f t="shared" si="100"/>
        <v>483.60729796205203</v>
      </c>
    </row>
    <row r="866" spans="1:18">
      <c r="A866" s="82">
        <v>4</v>
      </c>
      <c r="B866" s="81" t="s">
        <v>353</v>
      </c>
      <c r="C866" s="81" t="s">
        <v>1174</v>
      </c>
      <c r="D866" s="81" t="s">
        <v>452</v>
      </c>
      <c r="E866" s="81" t="s">
        <v>1175</v>
      </c>
      <c r="F866" s="81" t="s">
        <v>483</v>
      </c>
      <c r="G866" s="81" t="s">
        <v>1179</v>
      </c>
      <c r="H866" s="86">
        <v>3347</v>
      </c>
      <c r="I866" s="82">
        <v>3</v>
      </c>
      <c r="J866" s="87">
        <f>สกลนคร!F171</f>
        <v>665546.14</v>
      </c>
      <c r="K866" s="170">
        <f>สกลนคร!AI171</f>
        <v>696907.21</v>
      </c>
      <c r="L866" s="87">
        <f>สกลนคร!AJ171</f>
        <v>2340501.02</v>
      </c>
      <c r="M866" s="87">
        <f>สกลนคร!AK171</f>
        <v>2326392.5</v>
      </c>
      <c r="N866" s="81"/>
      <c r="O866" s="81"/>
      <c r="P866" s="81"/>
      <c r="Q866" s="162">
        <f t="shared" si="99"/>
        <v>14108.520000000019</v>
      </c>
      <c r="R866" s="84">
        <f t="shared" si="100"/>
        <v>699.2832446967434</v>
      </c>
    </row>
    <row r="867" spans="1:18">
      <c r="A867" s="82">
        <v>5</v>
      </c>
      <c r="B867" s="81" t="s">
        <v>353</v>
      </c>
      <c r="C867" s="81" t="s">
        <v>1174</v>
      </c>
      <c r="D867" s="81" t="s">
        <v>452</v>
      </c>
      <c r="E867" s="81" t="s">
        <v>1175</v>
      </c>
      <c r="F867" s="81" t="s">
        <v>483</v>
      </c>
      <c r="G867" s="81" t="s">
        <v>1180</v>
      </c>
      <c r="H867" s="86">
        <v>5180</v>
      </c>
      <c r="I867" s="82">
        <v>4</v>
      </c>
      <c r="J867" s="87">
        <f>สกลนคร!F172</f>
        <v>741764.69</v>
      </c>
      <c r="K867" s="170">
        <f>สกลนคร!AI172</f>
        <v>782606.86</v>
      </c>
      <c r="L867" s="87">
        <f>สกลนคร!AJ172</f>
        <v>2744095.62</v>
      </c>
      <c r="M867" s="87">
        <f>สกลนคร!AK172</f>
        <v>2514768.6799999997</v>
      </c>
      <c r="N867" s="81"/>
      <c r="O867" s="81"/>
      <c r="P867" s="81"/>
      <c r="Q867" s="162">
        <f t="shared" si="99"/>
        <v>229326.94000000041</v>
      </c>
      <c r="R867" s="84">
        <f t="shared" si="100"/>
        <v>529.74818918918925</v>
      </c>
    </row>
    <row r="868" spans="1:18">
      <c r="A868" s="82">
        <v>6</v>
      </c>
      <c r="B868" s="81" t="s">
        <v>353</v>
      </c>
      <c r="C868" s="81" t="s">
        <v>1174</v>
      </c>
      <c r="D868" s="81" t="s">
        <v>452</v>
      </c>
      <c r="E868" s="81" t="s">
        <v>1175</v>
      </c>
      <c r="F868" s="81" t="s">
        <v>483</v>
      </c>
      <c r="G868" s="81" t="s">
        <v>1181</v>
      </c>
      <c r="H868" s="86">
        <v>3465</v>
      </c>
      <c r="I868" s="82">
        <v>3</v>
      </c>
      <c r="J868" s="87">
        <f>สกลนคร!F173</f>
        <v>955792.28</v>
      </c>
      <c r="K868" s="170">
        <f>สกลนคร!AI173</f>
        <v>962873.37</v>
      </c>
      <c r="L868" s="87">
        <f>สกลนคร!AJ173</f>
        <v>2794060.9699999997</v>
      </c>
      <c r="M868" s="87">
        <f>สกลนคร!AK173</f>
        <v>2638234.9900000002</v>
      </c>
      <c r="N868" s="81"/>
      <c r="O868" s="81"/>
      <c r="P868" s="81"/>
      <c r="Q868" s="162">
        <f t="shared" si="99"/>
        <v>155825.97999999952</v>
      </c>
      <c r="R868" s="84">
        <f t="shared" si="100"/>
        <v>806.36680230880222</v>
      </c>
    </row>
    <row r="869" spans="1:18">
      <c r="A869" s="82">
        <v>7</v>
      </c>
      <c r="B869" s="81" t="s">
        <v>353</v>
      </c>
      <c r="C869" s="81" t="s">
        <v>1174</v>
      </c>
      <c r="D869" s="81" t="s">
        <v>452</v>
      </c>
      <c r="E869" s="81" t="s">
        <v>1175</v>
      </c>
      <c r="F869" s="81" t="s">
        <v>483</v>
      </c>
      <c r="G869" s="81" t="s">
        <v>1182</v>
      </c>
      <c r="H869" s="86">
        <v>6386</v>
      </c>
      <c r="I869" s="82">
        <v>5</v>
      </c>
      <c r="J869" s="87">
        <f>สกลนคร!F174</f>
        <v>1087613.6499999999</v>
      </c>
      <c r="K869" s="170">
        <f>สกลนคร!AI174</f>
        <v>1143005.5799999998</v>
      </c>
      <c r="L869" s="87">
        <f>สกลนคร!AJ174</f>
        <v>2548023.37</v>
      </c>
      <c r="M869" s="87">
        <f>สกลนคร!AK174</f>
        <v>2192689.5499999998</v>
      </c>
      <c r="N869" s="81"/>
      <c r="O869" s="81"/>
      <c r="P869" s="81"/>
      <c r="Q869" s="162">
        <f t="shared" si="99"/>
        <v>355333.8200000003</v>
      </c>
      <c r="R869" s="84">
        <f t="shared" si="100"/>
        <v>399.00146727215787</v>
      </c>
    </row>
    <row r="870" spans="1:18" s="22" customFormat="1">
      <c r="A870" s="150">
        <v>16</v>
      </c>
      <c r="B870" s="151" t="s">
        <v>353</v>
      </c>
      <c r="C870" s="151"/>
      <c r="D870" s="151"/>
      <c r="E870" s="151" t="s">
        <v>379</v>
      </c>
      <c r="F870" s="151"/>
      <c r="G870" s="151" t="s">
        <v>1183</v>
      </c>
      <c r="H870" s="152">
        <f>SUM(H864:H869)</f>
        <v>25075</v>
      </c>
      <c r="I870" s="150"/>
      <c r="J870" s="153">
        <f>SUM(J863:J869)</f>
        <v>4757478.3000000007</v>
      </c>
      <c r="K870" s="171">
        <f>SUM(K863:K869)</f>
        <v>4996456.37</v>
      </c>
      <c r="L870" s="153">
        <f t="shared" ref="L870:M870" si="105">SUM(L863:L869)</f>
        <v>14569424.18</v>
      </c>
      <c r="M870" s="153">
        <f t="shared" si="105"/>
        <v>13708931.759999998</v>
      </c>
      <c r="N870" s="151">
        <v>6</v>
      </c>
      <c r="O870" s="151">
        <v>6</v>
      </c>
      <c r="P870" s="151">
        <f>N870-O870</f>
        <v>0</v>
      </c>
      <c r="Q870" s="163">
        <f t="shared" si="99"/>
        <v>860492.42000000179</v>
      </c>
      <c r="R870" s="161">
        <f>L870/H870</f>
        <v>581.03386560319041</v>
      </c>
    </row>
    <row r="871" spans="1:18">
      <c r="A871" s="82">
        <v>1</v>
      </c>
      <c r="B871" s="81" t="s">
        <v>353</v>
      </c>
      <c r="C871" s="81" t="s">
        <v>1184</v>
      </c>
      <c r="D871" s="81" t="s">
        <v>454</v>
      </c>
      <c r="E871" s="81" t="s">
        <v>1185</v>
      </c>
      <c r="F871" s="81" t="s">
        <v>513</v>
      </c>
      <c r="G871" s="81" t="s">
        <v>1186</v>
      </c>
      <c r="H871" s="86"/>
      <c r="I871" s="82"/>
      <c r="J871" s="164"/>
      <c r="K871" s="170"/>
      <c r="L871" s="87"/>
      <c r="M871" s="87"/>
      <c r="N871" s="81"/>
      <c r="O871" s="81"/>
      <c r="P871" s="81"/>
    </row>
    <row r="872" spans="1:18">
      <c r="A872" s="82">
        <v>2</v>
      </c>
      <c r="B872" s="81" t="s">
        <v>353</v>
      </c>
      <c r="C872" s="81" t="s">
        <v>1184</v>
      </c>
      <c r="D872" s="81" t="s">
        <v>454</v>
      </c>
      <c r="E872" s="81" t="s">
        <v>1185</v>
      </c>
      <c r="F872" s="81" t="s">
        <v>483</v>
      </c>
      <c r="G872" s="81" t="s">
        <v>1578</v>
      </c>
      <c r="H872" s="86">
        <v>4895</v>
      </c>
      <c r="I872" s="82">
        <v>4</v>
      </c>
      <c r="J872" s="87">
        <f>สกลนคร!F175</f>
        <v>962249.73</v>
      </c>
      <c r="K872" s="170">
        <f>สกลนคร!AI175</f>
        <v>895479.45</v>
      </c>
      <c r="L872" s="87">
        <f>สกลนคร!AJ175</f>
        <v>2747680.63</v>
      </c>
      <c r="M872" s="87">
        <f>สกลนคร!AK175</f>
        <v>2716921.45</v>
      </c>
      <c r="N872" s="81"/>
      <c r="O872" s="81"/>
      <c r="P872" s="81"/>
      <c r="Q872" s="162">
        <f t="shared" si="99"/>
        <v>30759.179999999702</v>
      </c>
      <c r="R872" s="84">
        <f t="shared" si="100"/>
        <v>561.32392849846781</v>
      </c>
    </row>
    <row r="873" spans="1:18">
      <c r="A873" s="82">
        <v>3</v>
      </c>
      <c r="B873" s="81" t="s">
        <v>353</v>
      </c>
      <c r="C873" s="81" t="s">
        <v>1184</v>
      </c>
      <c r="D873" s="81" t="s">
        <v>454</v>
      </c>
      <c r="E873" s="81" t="s">
        <v>1185</v>
      </c>
      <c r="F873" s="81" t="s">
        <v>483</v>
      </c>
      <c r="G873" s="81" t="s">
        <v>1575</v>
      </c>
      <c r="H873" s="86">
        <v>3499</v>
      </c>
      <c r="I873" s="82">
        <v>3</v>
      </c>
      <c r="J873" s="87">
        <f>สกลนคร!F176</f>
        <v>959395.46</v>
      </c>
      <c r="K873" s="170">
        <f>สกลนคร!AI176</f>
        <v>972399.15</v>
      </c>
      <c r="L873" s="87">
        <f>สกลนคร!AJ176</f>
        <v>2852891.33</v>
      </c>
      <c r="M873" s="87">
        <f>สกลนคร!AK176</f>
        <v>2437978.3699999996</v>
      </c>
      <c r="N873" s="81"/>
      <c r="O873" s="81"/>
      <c r="P873" s="81"/>
      <c r="Q873" s="162">
        <f t="shared" si="99"/>
        <v>414912.96000000043</v>
      </c>
      <c r="R873" s="84">
        <f t="shared" si="100"/>
        <v>815.34476421834813</v>
      </c>
    </row>
    <row r="874" spans="1:18">
      <c r="A874" s="82">
        <v>4</v>
      </c>
      <c r="B874" s="81" t="s">
        <v>353</v>
      </c>
      <c r="C874" s="81" t="s">
        <v>1184</v>
      </c>
      <c r="D874" s="81" t="s">
        <v>454</v>
      </c>
      <c r="E874" s="81" t="s">
        <v>1185</v>
      </c>
      <c r="F874" s="81" t="s">
        <v>483</v>
      </c>
      <c r="G874" s="81" t="s">
        <v>1189</v>
      </c>
      <c r="H874" s="86">
        <v>2136</v>
      </c>
      <c r="I874" s="82">
        <v>2</v>
      </c>
      <c r="J874" s="87">
        <f>สกลนคร!F177</f>
        <v>752651.34</v>
      </c>
      <c r="K874" s="170">
        <f>สกลนคร!AI177</f>
        <v>733959.36</v>
      </c>
      <c r="L874" s="87">
        <f>สกลนคร!AJ177</f>
        <v>2006806.95</v>
      </c>
      <c r="M874" s="87">
        <f>สกลนคร!AK177</f>
        <v>1804076.67</v>
      </c>
      <c r="N874" s="81"/>
      <c r="O874" s="81"/>
      <c r="P874" s="81"/>
      <c r="Q874" s="162">
        <f t="shared" si="99"/>
        <v>202730.28000000003</v>
      </c>
      <c r="R874" s="84">
        <f t="shared" si="100"/>
        <v>939.5163623595505</v>
      </c>
    </row>
    <row r="875" spans="1:18">
      <c r="A875" s="82">
        <v>5</v>
      </c>
      <c r="B875" s="81" t="s">
        <v>353</v>
      </c>
      <c r="C875" s="81" t="s">
        <v>1184</v>
      </c>
      <c r="D875" s="81" t="s">
        <v>454</v>
      </c>
      <c r="E875" s="81" t="s">
        <v>1185</v>
      </c>
      <c r="F875" s="81" t="s">
        <v>483</v>
      </c>
      <c r="G875" s="81" t="s">
        <v>1576</v>
      </c>
      <c r="H875" s="86">
        <v>5049</v>
      </c>
      <c r="I875" s="82">
        <v>4</v>
      </c>
      <c r="J875" s="87">
        <f>สกลนคร!F178</f>
        <v>1040444.3</v>
      </c>
      <c r="K875" s="170">
        <f>สกลนคร!AI178</f>
        <v>977288.92000000016</v>
      </c>
      <c r="L875" s="87">
        <f>สกลนคร!AJ178</f>
        <v>2604798.5499999998</v>
      </c>
      <c r="M875" s="87">
        <f>สกลนคร!AK178</f>
        <v>2275560.04</v>
      </c>
      <c r="N875" s="81"/>
      <c r="O875" s="81"/>
      <c r="P875" s="81"/>
      <c r="Q875" s="162">
        <f t="shared" si="99"/>
        <v>329238.50999999978</v>
      </c>
      <c r="R875" s="84">
        <f t="shared" si="100"/>
        <v>515.90385224796989</v>
      </c>
    </row>
    <row r="876" spans="1:18">
      <c r="A876" s="82">
        <v>6</v>
      </c>
      <c r="B876" s="81" t="s">
        <v>353</v>
      </c>
      <c r="C876" s="81" t="s">
        <v>1184</v>
      </c>
      <c r="D876" s="81" t="s">
        <v>454</v>
      </c>
      <c r="E876" s="81" t="s">
        <v>1185</v>
      </c>
      <c r="F876" s="81" t="s">
        <v>483</v>
      </c>
      <c r="G876" s="81" t="s">
        <v>1191</v>
      </c>
      <c r="H876" s="86">
        <v>2299</v>
      </c>
      <c r="I876" s="82">
        <v>2</v>
      </c>
      <c r="J876" s="87">
        <f>สกลนคร!F179</f>
        <v>964002.65</v>
      </c>
      <c r="K876" s="170">
        <f>สกลนคร!AI179</f>
        <v>990083.07</v>
      </c>
      <c r="L876" s="87">
        <f>สกลนคร!AJ179</f>
        <v>2035149.74</v>
      </c>
      <c r="M876" s="87">
        <f>สกลนคร!AK179</f>
        <v>1593485.73</v>
      </c>
      <c r="N876" s="81"/>
      <c r="O876" s="81"/>
      <c r="P876" s="81"/>
      <c r="Q876" s="162">
        <f t="shared" si="99"/>
        <v>441664.01</v>
      </c>
      <c r="R876" s="84">
        <f t="shared" si="100"/>
        <v>885.23259678120917</v>
      </c>
    </row>
    <row r="877" spans="1:18">
      <c r="A877" s="82">
        <v>7</v>
      </c>
      <c r="B877" s="81" t="s">
        <v>353</v>
      </c>
      <c r="C877" s="81" t="s">
        <v>1184</v>
      </c>
      <c r="D877" s="81" t="s">
        <v>454</v>
      </c>
      <c r="E877" s="81" t="s">
        <v>1185</v>
      </c>
      <c r="F877" s="81" t="s">
        <v>483</v>
      </c>
      <c r="G877" s="81" t="s">
        <v>1192</v>
      </c>
      <c r="H877" s="86">
        <v>3201</v>
      </c>
      <c r="I877" s="82">
        <v>3</v>
      </c>
      <c r="J877" s="87">
        <f>สกลนคร!F180</f>
        <v>740741.71</v>
      </c>
      <c r="K877" s="170">
        <f>สกลนคร!AI180</f>
        <v>730884.16999999993</v>
      </c>
      <c r="L877" s="87">
        <f>สกลนคร!AJ180</f>
        <v>1938073.13</v>
      </c>
      <c r="M877" s="87">
        <f>สกลนคร!AK180</f>
        <v>1547037.16</v>
      </c>
      <c r="N877" s="81"/>
      <c r="O877" s="81"/>
      <c r="P877" s="81"/>
      <c r="Q877" s="162">
        <f t="shared" si="99"/>
        <v>391035.97</v>
      </c>
      <c r="R877" s="84">
        <f t="shared" si="100"/>
        <v>605.45864729771938</v>
      </c>
    </row>
    <row r="878" spans="1:18">
      <c r="A878" s="82">
        <v>8</v>
      </c>
      <c r="B878" s="81" t="s">
        <v>353</v>
      </c>
      <c r="C878" s="81" t="s">
        <v>1184</v>
      </c>
      <c r="D878" s="81" t="s">
        <v>454</v>
      </c>
      <c r="E878" s="81" t="s">
        <v>1185</v>
      </c>
      <c r="F878" s="81" t="s">
        <v>483</v>
      </c>
      <c r="G878" s="81" t="s">
        <v>1577</v>
      </c>
      <c r="H878" s="86">
        <v>3710</v>
      </c>
      <c r="I878" s="82">
        <v>3</v>
      </c>
      <c r="J878" s="87">
        <f>สกลนคร!F181</f>
        <v>814806.39</v>
      </c>
      <c r="K878" s="170">
        <f>สกลนคร!AI181</f>
        <v>888027.26000000013</v>
      </c>
      <c r="L878" s="87">
        <f>สกลนคร!AJ181</f>
        <v>2213050.6</v>
      </c>
      <c r="M878" s="87">
        <f>สกลนคร!AK181</f>
        <v>1829260.2200000002</v>
      </c>
      <c r="N878" s="81"/>
      <c r="O878" s="81"/>
      <c r="P878" s="81"/>
      <c r="Q878" s="162">
        <f t="shared" si="99"/>
        <v>383790.37999999989</v>
      </c>
      <c r="R878" s="84">
        <f t="shared" si="100"/>
        <v>596.50959568733151</v>
      </c>
    </row>
    <row r="879" spans="1:18" s="22" customFormat="1">
      <c r="A879" s="150">
        <v>17</v>
      </c>
      <c r="B879" s="151" t="s">
        <v>353</v>
      </c>
      <c r="C879" s="151"/>
      <c r="D879" s="151"/>
      <c r="E879" s="151" t="s">
        <v>379</v>
      </c>
      <c r="F879" s="151"/>
      <c r="G879" s="151" t="s">
        <v>1194</v>
      </c>
      <c r="H879" s="152">
        <f>SUM(H872:H878)</f>
        <v>24789</v>
      </c>
      <c r="I879" s="150"/>
      <c r="J879" s="153">
        <f>SUM(J871:J878)</f>
        <v>6234291.5800000001</v>
      </c>
      <c r="K879" s="171">
        <f>SUM(K871:K878)</f>
        <v>6188121.3799999999</v>
      </c>
      <c r="L879" s="153">
        <f t="shared" ref="L879:M879" si="106">SUM(L871:L878)</f>
        <v>16398450.930000002</v>
      </c>
      <c r="M879" s="153">
        <f t="shared" si="106"/>
        <v>14204319.640000002</v>
      </c>
      <c r="N879" s="151">
        <v>7</v>
      </c>
      <c r="O879" s="151">
        <v>7</v>
      </c>
      <c r="P879" s="151">
        <f>N879-O879</f>
        <v>0</v>
      </c>
      <c r="Q879" s="163">
        <f t="shared" si="99"/>
        <v>2194131.2899999991</v>
      </c>
      <c r="R879" s="161">
        <f>L879/H879</f>
        <v>661.52127677598946</v>
      </c>
    </row>
    <row r="880" spans="1:18">
      <c r="A880" s="82">
        <v>1</v>
      </c>
      <c r="B880" s="81" t="s">
        <v>353</v>
      </c>
      <c r="C880" s="81" t="s">
        <v>1195</v>
      </c>
      <c r="D880" s="81" t="s">
        <v>1196</v>
      </c>
      <c r="E880" s="81" t="s">
        <v>1197</v>
      </c>
      <c r="F880" s="81" t="s">
        <v>513</v>
      </c>
      <c r="G880" s="81" t="s">
        <v>1198</v>
      </c>
      <c r="H880" s="86"/>
      <c r="I880" s="82"/>
      <c r="J880" s="164"/>
      <c r="K880" s="170"/>
      <c r="L880" s="87"/>
      <c r="M880" s="87"/>
      <c r="N880" s="81"/>
      <c r="O880" s="81"/>
      <c r="P880" s="81"/>
    </row>
    <row r="881" spans="1:18">
      <c r="A881" s="82">
        <v>2</v>
      </c>
      <c r="B881" s="81" t="s">
        <v>353</v>
      </c>
      <c r="C881" s="81" t="s">
        <v>1195</v>
      </c>
      <c r="D881" s="81" t="s">
        <v>1196</v>
      </c>
      <c r="E881" s="81" t="s">
        <v>1197</v>
      </c>
      <c r="F881" s="81" t="s">
        <v>483</v>
      </c>
      <c r="G881" s="81" t="s">
        <v>1540</v>
      </c>
      <c r="H881" s="86">
        <v>3132</v>
      </c>
      <c r="I881" s="82">
        <v>3</v>
      </c>
      <c r="J881" s="87">
        <f>สกลนคร!F182</f>
        <v>436745.92</v>
      </c>
      <c r="K881" s="170">
        <f>สกลนคร!AI182</f>
        <v>444080.6399999999</v>
      </c>
      <c r="L881" s="87">
        <f>สกลนคร!AJ182</f>
        <v>1312397.21</v>
      </c>
      <c r="M881" s="87">
        <f>สกลนคร!AK182</f>
        <v>1422946.6600000001</v>
      </c>
      <c r="N881" s="81"/>
      <c r="O881" s="81"/>
      <c r="P881" s="81"/>
      <c r="Q881" s="162">
        <f t="shared" si="99"/>
        <v>-110549.45000000019</v>
      </c>
      <c r="R881" s="84">
        <f t="shared" si="100"/>
        <v>419.02848339719026</v>
      </c>
    </row>
    <row r="882" spans="1:18">
      <c r="A882" s="82">
        <v>3</v>
      </c>
      <c r="B882" s="81" t="s">
        <v>353</v>
      </c>
      <c r="C882" s="81" t="s">
        <v>1195</v>
      </c>
      <c r="D882" s="81" t="s">
        <v>1196</v>
      </c>
      <c r="E882" s="81" t="s">
        <v>1197</v>
      </c>
      <c r="F882" s="81" t="s">
        <v>483</v>
      </c>
      <c r="G882" s="81" t="s">
        <v>1541</v>
      </c>
      <c r="H882" s="86">
        <v>2840</v>
      </c>
      <c r="I882" s="82">
        <v>2</v>
      </c>
      <c r="J882" s="87">
        <f>สกลนคร!F183</f>
        <v>271649.87</v>
      </c>
      <c r="K882" s="170">
        <f>สกลนคร!AI183</f>
        <v>244192.02000000002</v>
      </c>
      <c r="L882" s="87">
        <f>สกลนคร!AJ183</f>
        <v>2067630.95</v>
      </c>
      <c r="M882" s="87">
        <f>สกลนคร!AK183</f>
        <v>2150115.0299999998</v>
      </c>
      <c r="N882" s="81"/>
      <c r="O882" s="81"/>
      <c r="P882" s="81"/>
      <c r="Q882" s="162">
        <f t="shared" si="99"/>
        <v>-82484.079999999842</v>
      </c>
      <c r="R882" s="84">
        <f t="shared" si="100"/>
        <v>728.03906690140843</v>
      </c>
    </row>
    <row r="883" spans="1:18">
      <c r="A883" s="82">
        <v>4</v>
      </c>
      <c r="B883" s="81" t="s">
        <v>353</v>
      </c>
      <c r="C883" s="81" t="s">
        <v>1195</v>
      </c>
      <c r="D883" s="81" t="s">
        <v>1196</v>
      </c>
      <c r="E883" s="81" t="s">
        <v>1197</v>
      </c>
      <c r="F883" s="81" t="s">
        <v>483</v>
      </c>
      <c r="G883" s="81" t="s">
        <v>1542</v>
      </c>
      <c r="H883" s="86">
        <v>2282</v>
      </c>
      <c r="I883" s="82">
        <v>2</v>
      </c>
      <c r="J883" s="87">
        <f>สกลนคร!F184</f>
        <v>487863.54</v>
      </c>
      <c r="K883" s="170">
        <f>สกลนคร!AI184</f>
        <v>599131.46</v>
      </c>
      <c r="L883" s="87">
        <f>สกลนคร!AJ184</f>
        <v>1681167.2000000002</v>
      </c>
      <c r="M883" s="87">
        <f>สกลนคร!AK184</f>
        <v>1683993.57</v>
      </c>
      <c r="N883" s="81"/>
      <c r="O883" s="81"/>
      <c r="P883" s="81"/>
      <c r="Q883" s="162">
        <f t="shared" si="99"/>
        <v>-2826.3699999998789</v>
      </c>
      <c r="R883" s="84">
        <f t="shared" si="100"/>
        <v>736.70780017528489</v>
      </c>
    </row>
    <row r="884" spans="1:18">
      <c r="A884" s="82">
        <v>5</v>
      </c>
      <c r="B884" s="81" t="s">
        <v>353</v>
      </c>
      <c r="C884" s="81" t="s">
        <v>1195</v>
      </c>
      <c r="D884" s="81" t="s">
        <v>1196</v>
      </c>
      <c r="E884" s="81" t="s">
        <v>1197</v>
      </c>
      <c r="F884" s="81" t="s">
        <v>483</v>
      </c>
      <c r="G884" s="81" t="s">
        <v>1543</v>
      </c>
      <c r="H884" s="86">
        <v>2038</v>
      </c>
      <c r="I884" s="82">
        <v>2</v>
      </c>
      <c r="J884" s="87">
        <f>สกลนคร!F185</f>
        <v>132149.97</v>
      </c>
      <c r="K884" s="170">
        <f>สกลนคร!AI185</f>
        <v>163904.71999999997</v>
      </c>
      <c r="L884" s="87">
        <f>สกลนคร!AJ185</f>
        <v>1446561.4500000002</v>
      </c>
      <c r="M884" s="87">
        <f>สกลนคร!AK185</f>
        <v>1514083.5899999999</v>
      </c>
      <c r="N884" s="81"/>
      <c r="O884" s="81"/>
      <c r="P884" s="81"/>
      <c r="Q884" s="162">
        <f t="shared" si="99"/>
        <v>-67522.139999999665</v>
      </c>
      <c r="R884" s="84">
        <f t="shared" si="100"/>
        <v>709.7946270853779</v>
      </c>
    </row>
    <row r="885" spans="1:18">
      <c r="A885" s="82">
        <v>6</v>
      </c>
      <c r="B885" s="81" t="s">
        <v>353</v>
      </c>
      <c r="C885" s="81" t="s">
        <v>1195</v>
      </c>
      <c r="D885" s="81" t="s">
        <v>1196</v>
      </c>
      <c r="E885" s="81" t="s">
        <v>1197</v>
      </c>
      <c r="F885" s="81" t="s">
        <v>483</v>
      </c>
      <c r="G885" s="81" t="s">
        <v>1544</v>
      </c>
      <c r="H885" s="86">
        <v>3640</v>
      </c>
      <c r="I885" s="82">
        <v>3</v>
      </c>
      <c r="J885" s="87">
        <f>สกลนคร!F186</f>
        <v>398768.44</v>
      </c>
      <c r="K885" s="170">
        <f>สกลนคร!AI186</f>
        <v>392367.46</v>
      </c>
      <c r="L885" s="87">
        <f>สกลนคร!AJ186</f>
        <v>2079908.54</v>
      </c>
      <c r="M885" s="87">
        <f>สกลนคร!AK186</f>
        <v>2212701.16</v>
      </c>
      <c r="N885" s="81"/>
      <c r="O885" s="81"/>
      <c r="P885" s="81"/>
      <c r="Q885" s="162">
        <f t="shared" si="99"/>
        <v>-132792.62000000011</v>
      </c>
      <c r="R885" s="84">
        <f t="shared" si="100"/>
        <v>571.40344505494511</v>
      </c>
    </row>
    <row r="886" spans="1:18">
      <c r="A886" s="82">
        <v>7</v>
      </c>
      <c r="B886" s="81" t="s">
        <v>353</v>
      </c>
      <c r="C886" s="81" t="s">
        <v>1195</v>
      </c>
      <c r="D886" s="81" t="s">
        <v>1196</v>
      </c>
      <c r="E886" s="81" t="s">
        <v>1197</v>
      </c>
      <c r="F886" s="81" t="s">
        <v>483</v>
      </c>
      <c r="G886" s="81" t="s">
        <v>1545</v>
      </c>
      <c r="H886" s="86">
        <v>6860</v>
      </c>
      <c r="I886" s="82">
        <v>5</v>
      </c>
      <c r="J886" s="87">
        <f>สกลนคร!F187</f>
        <v>368941.69</v>
      </c>
      <c r="K886" s="170">
        <f>สกลนคร!AI187</f>
        <v>499465.66</v>
      </c>
      <c r="L886" s="87">
        <f>สกลนคร!AJ187</f>
        <v>3295149.19</v>
      </c>
      <c r="M886" s="87">
        <f>สกลนคร!AK187</f>
        <v>3282376.39</v>
      </c>
      <c r="N886" s="81"/>
      <c r="O886" s="81"/>
      <c r="P886" s="81"/>
      <c r="Q886" s="162">
        <f t="shared" si="99"/>
        <v>12772.799999999814</v>
      </c>
      <c r="R886" s="84">
        <f t="shared" si="100"/>
        <v>480.34244752186589</v>
      </c>
    </row>
    <row r="887" spans="1:18">
      <c r="A887" s="82">
        <v>8</v>
      </c>
      <c r="B887" s="81" t="s">
        <v>353</v>
      </c>
      <c r="C887" s="81" t="s">
        <v>1195</v>
      </c>
      <c r="D887" s="81" t="s">
        <v>1196</v>
      </c>
      <c r="E887" s="81" t="s">
        <v>1197</v>
      </c>
      <c r="F887" s="81" t="s">
        <v>483</v>
      </c>
      <c r="G887" s="81" t="s">
        <v>1546</v>
      </c>
      <c r="H887" s="86">
        <v>1007</v>
      </c>
      <c r="I887" s="82">
        <v>1</v>
      </c>
      <c r="J887" s="87">
        <f>สกลนคร!F188</f>
        <v>205240.72</v>
      </c>
      <c r="K887" s="170">
        <f>สกลนคร!AI188</f>
        <v>232198.51999999996</v>
      </c>
      <c r="L887" s="87">
        <f>สกลนคร!AJ188</f>
        <v>1173260.48</v>
      </c>
      <c r="M887" s="87">
        <f>สกลนคร!AK188</f>
        <v>1281462.1200000001</v>
      </c>
      <c r="N887" s="81"/>
      <c r="O887" s="81"/>
      <c r="P887" s="81"/>
      <c r="Q887" s="162">
        <f t="shared" si="99"/>
        <v>-108201.64000000013</v>
      </c>
      <c r="R887" s="84">
        <f t="shared" si="100"/>
        <v>1165.1047467725919</v>
      </c>
    </row>
    <row r="888" spans="1:18">
      <c r="A888" s="82">
        <v>9</v>
      </c>
      <c r="B888" s="81" t="s">
        <v>353</v>
      </c>
      <c r="C888" s="81" t="s">
        <v>1195</v>
      </c>
      <c r="D888" s="81" t="s">
        <v>1196</v>
      </c>
      <c r="E888" s="81" t="s">
        <v>1197</v>
      </c>
      <c r="F888" s="81" t="s">
        <v>483</v>
      </c>
      <c r="G888" s="81" t="s">
        <v>1547</v>
      </c>
      <c r="H888" s="86">
        <v>3193</v>
      </c>
      <c r="I888" s="82">
        <v>3</v>
      </c>
      <c r="J888" s="87">
        <f>สกลนคร!F189</f>
        <v>383756.44</v>
      </c>
      <c r="K888" s="170">
        <f>สกลนคร!AI189</f>
        <v>309686.93999999994</v>
      </c>
      <c r="L888" s="87">
        <f>สกลนคร!AJ189</f>
        <v>1970390.45</v>
      </c>
      <c r="M888" s="87">
        <f>สกลนคร!AK189</f>
        <v>2097474.4900000002</v>
      </c>
      <c r="N888" s="81"/>
      <c r="O888" s="81"/>
      <c r="P888" s="81"/>
      <c r="Q888" s="162">
        <f t="shared" si="99"/>
        <v>-127084.04000000027</v>
      </c>
      <c r="R888" s="84">
        <f t="shared" si="100"/>
        <v>617.09691512683992</v>
      </c>
    </row>
    <row r="889" spans="1:18" s="22" customFormat="1">
      <c r="A889" s="150">
        <v>18</v>
      </c>
      <c r="B889" s="151" t="s">
        <v>353</v>
      </c>
      <c r="C889" s="151"/>
      <c r="D889" s="151"/>
      <c r="E889" s="151" t="s">
        <v>379</v>
      </c>
      <c r="F889" s="151"/>
      <c r="G889" s="151" t="s">
        <v>1207</v>
      </c>
      <c r="H889" s="152">
        <f>SUM(H881:H888)</f>
        <v>24992</v>
      </c>
      <c r="I889" s="150"/>
      <c r="J889" s="153">
        <f>SUM(J880:J888)</f>
        <v>2685116.59</v>
      </c>
      <c r="K889" s="171">
        <f>SUM(K880:K888)</f>
        <v>2885027.42</v>
      </c>
      <c r="L889" s="153">
        <f t="shared" ref="L889:M889" si="107">SUM(L880:L888)</f>
        <v>15026465.470000001</v>
      </c>
      <c r="M889" s="153">
        <f t="shared" si="107"/>
        <v>15645153.01</v>
      </c>
      <c r="N889" s="151">
        <v>8</v>
      </c>
      <c r="O889" s="151">
        <v>8</v>
      </c>
      <c r="P889" s="151">
        <f>N889-O889</f>
        <v>0</v>
      </c>
      <c r="Q889" s="163">
        <f t="shared" si="99"/>
        <v>-618687.53999999911</v>
      </c>
      <c r="R889" s="161">
        <f t="shared" si="100"/>
        <v>601.25101912612035</v>
      </c>
    </row>
    <row r="890" spans="1:18" s="22" customFormat="1" ht="19.5" thickBot="1">
      <c r="A890" s="30"/>
      <c r="B890" s="88" t="s">
        <v>353</v>
      </c>
      <c r="C890" s="88" t="s">
        <v>353</v>
      </c>
      <c r="D890" s="88" t="s">
        <v>353</v>
      </c>
      <c r="E890" s="88" t="s">
        <v>353</v>
      </c>
      <c r="F890" s="88"/>
      <c r="G890" s="88" t="s">
        <v>1208</v>
      </c>
      <c r="H890" s="250">
        <f>H711+H719+H726+H742+H751+H762+H768+H788+H796+H808+H821+H843+H849+H855+H862+H870+H879+H889</f>
        <v>676203</v>
      </c>
      <c r="I890" s="30"/>
      <c r="J890" s="165">
        <f>J711+J719+J726+J742+J751+J762+J768+J788+J796+J808+J821+J843+J849+J855+J862+J870+J879+J889</f>
        <v>89419511.359999985</v>
      </c>
      <c r="K890" s="172">
        <f>K711+K719+K726+K742+K751+K762+K768+K788+K796+K808+K821+K843+K849+K855+K862+K870+K879+K889</f>
        <v>83900529.060000002</v>
      </c>
      <c r="L890" s="165">
        <f t="shared" ref="L890:M890" si="108">L711+L719+L726+L742+L751+L762+L768+L788+L796+L808+L821+L843+L849+L855+L862+L870+L879+L889</f>
        <v>381813114.94000006</v>
      </c>
      <c r="M890" s="165">
        <f t="shared" si="108"/>
        <v>376065157.57999986</v>
      </c>
      <c r="N890" s="88">
        <f>N711+N719+N726+N742+N751+N762+N768+N788+N796+N808+N821+N843+N849+N855+N862+N870+N879+N889</f>
        <v>168</v>
      </c>
      <c r="O890" s="88">
        <f>O711+O719+O726+O742+O751+O762+O768+O788+O796+O808+O821+O843+O849+O855+O862+O870+O879+O889</f>
        <v>168</v>
      </c>
      <c r="P890" s="88">
        <f>N890-O890</f>
        <v>0</v>
      </c>
      <c r="Q890" s="163">
        <f t="shared" si="99"/>
        <v>5747957.3600001931</v>
      </c>
      <c r="R890" s="161">
        <f t="shared" si="100"/>
        <v>564.64274033093625</v>
      </c>
    </row>
    <row r="891" spans="1:18" ht="20.25" thickTop="1" thickBot="1">
      <c r="A891" s="197"/>
      <c r="B891" s="198"/>
      <c r="C891" s="198"/>
      <c r="D891" s="198"/>
      <c r="E891" s="321" t="s">
        <v>1209</v>
      </c>
      <c r="F891" s="322"/>
      <c r="G891" s="323"/>
      <c r="H891" s="199"/>
      <c r="I891" s="197"/>
      <c r="J891" s="191">
        <f>J890/O890</f>
        <v>532258.99619047611</v>
      </c>
      <c r="K891" s="192">
        <f>K890/O890</f>
        <v>499407.91107142856</v>
      </c>
      <c r="L891" s="191">
        <f>L890/O890</f>
        <v>2272697.1127380957</v>
      </c>
      <c r="M891" s="191">
        <f>M890/O890</f>
        <v>2238483.0808333326</v>
      </c>
      <c r="N891" s="200"/>
      <c r="O891" s="200"/>
      <c r="P891" s="200"/>
      <c r="Q891" s="162">
        <f t="shared" si="99"/>
        <v>34214.031904763076</v>
      </c>
    </row>
    <row r="892" spans="1:18" ht="19.5" thickTop="1">
      <c r="A892" s="89">
        <v>1</v>
      </c>
      <c r="B892" s="90" t="s">
        <v>350</v>
      </c>
      <c r="C892" s="90" t="s">
        <v>1210</v>
      </c>
      <c r="D892" s="90" t="s">
        <v>1211</v>
      </c>
      <c r="E892" s="90" t="s">
        <v>1212</v>
      </c>
      <c r="F892" s="90" t="s">
        <v>480</v>
      </c>
      <c r="G892" s="90" t="s">
        <v>1213</v>
      </c>
      <c r="H892" s="91"/>
      <c r="I892" s="89"/>
      <c r="J892" s="166"/>
      <c r="K892" s="173"/>
      <c r="L892" s="92"/>
      <c r="M892" s="92"/>
      <c r="N892" s="90"/>
      <c r="O892" s="90"/>
      <c r="P892" s="90"/>
    </row>
    <row r="893" spans="1:18">
      <c r="A893" s="82">
        <v>2</v>
      </c>
      <c r="B893" s="81" t="s">
        <v>350</v>
      </c>
      <c r="C893" s="81" t="s">
        <v>1210</v>
      </c>
      <c r="D893" s="81" t="s">
        <v>1211</v>
      </c>
      <c r="E893" s="81" t="s">
        <v>1212</v>
      </c>
      <c r="F893" s="81" t="s">
        <v>483</v>
      </c>
      <c r="G893" s="81" t="s">
        <v>1214</v>
      </c>
      <c r="H893" s="86">
        <v>3730</v>
      </c>
      <c r="I893" s="82">
        <v>3</v>
      </c>
      <c r="J893" s="164">
        <f>นครพนม!F4</f>
        <v>245567.59</v>
      </c>
      <c r="K893" s="170">
        <f>นครพนม!AL4</f>
        <v>223699.27000000002</v>
      </c>
      <c r="L893" s="87">
        <f>นครพนม!AM4</f>
        <v>1014885.5</v>
      </c>
      <c r="M893" s="87">
        <f>นครพนม!AN4</f>
        <v>1317368.6099999999</v>
      </c>
      <c r="N893" s="81"/>
      <c r="O893" s="81"/>
      <c r="P893" s="81"/>
      <c r="Q893" s="162">
        <f t="shared" si="99"/>
        <v>-302483.10999999987</v>
      </c>
      <c r="R893" s="84">
        <f t="shared" si="100"/>
        <v>272.08726541554961</v>
      </c>
    </row>
    <row r="894" spans="1:18">
      <c r="A894" s="82">
        <v>3</v>
      </c>
      <c r="B894" s="81" t="s">
        <v>350</v>
      </c>
      <c r="C894" s="81" t="s">
        <v>1210</v>
      </c>
      <c r="D894" s="81" t="s">
        <v>1211</v>
      </c>
      <c r="E894" s="81" t="s">
        <v>1212</v>
      </c>
      <c r="F894" s="81" t="s">
        <v>483</v>
      </c>
      <c r="G894" s="81" t="s">
        <v>1215</v>
      </c>
      <c r="H894" s="86">
        <v>5221</v>
      </c>
      <c r="I894" s="82">
        <v>4</v>
      </c>
      <c r="J894" s="164">
        <f>นครพนม!F5</f>
        <v>659119.22</v>
      </c>
      <c r="K894" s="170">
        <f>นครพนม!AL5</f>
        <v>258482.00999999989</v>
      </c>
      <c r="L894" s="87">
        <f>นครพนม!AM5</f>
        <v>1633178.73</v>
      </c>
      <c r="M894" s="87">
        <f>นครพนม!AN5</f>
        <v>1768277.8</v>
      </c>
      <c r="N894" s="81"/>
      <c r="O894" s="81"/>
      <c r="P894" s="81"/>
      <c r="Q894" s="162">
        <f t="shared" si="99"/>
        <v>-135099.07000000007</v>
      </c>
      <c r="R894" s="84">
        <f t="shared" si="100"/>
        <v>312.80956330204941</v>
      </c>
    </row>
    <row r="895" spans="1:18">
      <c r="A895" s="82">
        <v>4</v>
      </c>
      <c r="B895" s="81" t="s">
        <v>350</v>
      </c>
      <c r="C895" s="81" t="s">
        <v>1210</v>
      </c>
      <c r="D895" s="81" t="s">
        <v>1211</v>
      </c>
      <c r="E895" s="81" t="s">
        <v>1212</v>
      </c>
      <c r="F895" s="81" t="s">
        <v>483</v>
      </c>
      <c r="G895" s="81" t="s">
        <v>1216</v>
      </c>
      <c r="H895" s="86">
        <v>4708</v>
      </c>
      <c r="I895" s="82">
        <v>4</v>
      </c>
      <c r="J895" s="164">
        <f>นครพนม!F6</f>
        <v>892267.83</v>
      </c>
      <c r="K895" s="170">
        <f>นครพนม!AL6</f>
        <v>894214.61</v>
      </c>
      <c r="L895" s="87">
        <f>นครพนม!AM6</f>
        <v>2056267.9000000001</v>
      </c>
      <c r="M895" s="87">
        <f>นครพนม!AN6</f>
        <v>1887020.05</v>
      </c>
      <c r="N895" s="81"/>
      <c r="O895" s="81"/>
      <c r="P895" s="81"/>
      <c r="Q895" s="162">
        <f t="shared" si="99"/>
        <v>169247.85000000009</v>
      </c>
      <c r="R895" s="84">
        <f t="shared" si="100"/>
        <v>436.76038657604079</v>
      </c>
    </row>
    <row r="896" spans="1:18">
      <c r="A896" s="82">
        <v>5</v>
      </c>
      <c r="B896" s="81" t="s">
        <v>350</v>
      </c>
      <c r="C896" s="81" t="s">
        <v>1210</v>
      </c>
      <c r="D896" s="81" t="s">
        <v>1211</v>
      </c>
      <c r="E896" s="81" t="s">
        <v>1212</v>
      </c>
      <c r="F896" s="81" t="s">
        <v>483</v>
      </c>
      <c r="G896" s="81" t="s">
        <v>1217</v>
      </c>
      <c r="H896" s="86">
        <v>4405</v>
      </c>
      <c r="I896" s="82">
        <v>3</v>
      </c>
      <c r="J896" s="164">
        <f>นครพนม!F7</f>
        <v>212948.41</v>
      </c>
      <c r="K896" s="170">
        <f>นครพนม!AL7</f>
        <v>368073.95000000007</v>
      </c>
      <c r="L896" s="87">
        <f>นครพนม!AM7</f>
        <v>1300634.44</v>
      </c>
      <c r="M896" s="87">
        <f>นครพนม!AN7</f>
        <v>1750011.46</v>
      </c>
      <c r="N896" s="81"/>
      <c r="O896" s="81"/>
      <c r="P896" s="81"/>
      <c r="Q896" s="162">
        <f t="shared" si="99"/>
        <v>-449377.02</v>
      </c>
      <c r="R896" s="84">
        <f t="shared" si="100"/>
        <v>295.26320998864924</v>
      </c>
    </row>
    <row r="897" spans="1:18">
      <c r="A897" s="82">
        <v>6</v>
      </c>
      <c r="B897" s="81" t="s">
        <v>350</v>
      </c>
      <c r="C897" s="81" t="s">
        <v>1210</v>
      </c>
      <c r="D897" s="81" t="s">
        <v>1211</v>
      </c>
      <c r="E897" s="81" t="s">
        <v>1212</v>
      </c>
      <c r="F897" s="81" t="s">
        <v>483</v>
      </c>
      <c r="G897" s="81" t="s">
        <v>1218</v>
      </c>
      <c r="H897" s="86">
        <v>4348</v>
      </c>
      <c r="I897" s="82">
        <v>3</v>
      </c>
      <c r="J897" s="164">
        <f>นครพนม!F8</f>
        <v>694107.07</v>
      </c>
      <c r="K897" s="170">
        <f>นครพนม!AL8</f>
        <v>692074.05999999994</v>
      </c>
      <c r="L897" s="87">
        <f>นครพนม!AM8</f>
        <v>1433085.55</v>
      </c>
      <c r="M897" s="87">
        <f>นครพนม!AN8</f>
        <v>1504289.2</v>
      </c>
      <c r="N897" s="81"/>
      <c r="O897" s="81"/>
      <c r="P897" s="81"/>
      <c r="Q897" s="162">
        <f t="shared" si="99"/>
        <v>-71203.649999999907</v>
      </c>
      <c r="R897" s="84">
        <f t="shared" si="100"/>
        <v>329.5964926402944</v>
      </c>
    </row>
    <row r="898" spans="1:18">
      <c r="A898" s="82">
        <v>7</v>
      </c>
      <c r="B898" s="81" t="s">
        <v>350</v>
      </c>
      <c r="C898" s="81" t="s">
        <v>1210</v>
      </c>
      <c r="D898" s="81" t="s">
        <v>1211</v>
      </c>
      <c r="E898" s="81" t="s">
        <v>1212</v>
      </c>
      <c r="F898" s="81" t="s">
        <v>483</v>
      </c>
      <c r="G898" s="81" t="s">
        <v>1219</v>
      </c>
      <c r="H898" s="86">
        <v>3589</v>
      </c>
      <c r="I898" s="82">
        <v>3</v>
      </c>
      <c r="J898" s="164">
        <f>นครพนม!F9</f>
        <v>376290.18</v>
      </c>
      <c r="K898" s="170">
        <f>นครพนม!AL9</f>
        <v>457942.89</v>
      </c>
      <c r="L898" s="87">
        <f>นครพนม!AM9</f>
        <v>1363260.63</v>
      </c>
      <c r="M898" s="87">
        <f>นครพนม!AN9</f>
        <v>1464176.88</v>
      </c>
      <c r="N898" s="81"/>
      <c r="O898" s="81"/>
      <c r="P898" s="81"/>
      <c r="Q898" s="162">
        <f t="shared" si="99"/>
        <v>-100916.25</v>
      </c>
      <c r="R898" s="84">
        <f t="shared" si="100"/>
        <v>379.84414321538031</v>
      </c>
    </row>
    <row r="899" spans="1:18">
      <c r="A899" s="82">
        <v>8</v>
      </c>
      <c r="B899" s="81" t="s">
        <v>350</v>
      </c>
      <c r="C899" s="81" t="s">
        <v>1210</v>
      </c>
      <c r="D899" s="81" t="s">
        <v>1211</v>
      </c>
      <c r="E899" s="81" t="s">
        <v>1212</v>
      </c>
      <c r="F899" s="81" t="s">
        <v>483</v>
      </c>
      <c r="G899" s="81" t="s">
        <v>1220</v>
      </c>
      <c r="H899" s="86">
        <v>2636</v>
      </c>
      <c r="I899" s="82">
        <v>2</v>
      </c>
      <c r="J899" s="164">
        <f>นครพนม!F10</f>
        <v>372826.83</v>
      </c>
      <c r="K899" s="170">
        <f>นครพนม!AL10</f>
        <v>474537.08999999997</v>
      </c>
      <c r="L899" s="87">
        <f>นครพนม!AM10</f>
        <v>1637938.1600000001</v>
      </c>
      <c r="M899" s="87">
        <f>นครพนม!AN10</f>
        <v>1733549.12</v>
      </c>
      <c r="N899" s="81"/>
      <c r="O899" s="81"/>
      <c r="P899" s="81"/>
      <c r="Q899" s="162">
        <f t="shared" si="99"/>
        <v>-95610.959999999963</v>
      </c>
      <c r="R899" s="84">
        <f t="shared" si="100"/>
        <v>621.37259484066772</v>
      </c>
    </row>
    <row r="900" spans="1:18">
      <c r="A900" s="82">
        <v>9</v>
      </c>
      <c r="B900" s="81" t="s">
        <v>350</v>
      </c>
      <c r="C900" s="81" t="s">
        <v>1210</v>
      </c>
      <c r="D900" s="81" t="s">
        <v>1211</v>
      </c>
      <c r="E900" s="81" t="s">
        <v>1212</v>
      </c>
      <c r="F900" s="81" t="s">
        <v>483</v>
      </c>
      <c r="G900" s="81" t="s">
        <v>1221</v>
      </c>
      <c r="H900" s="86">
        <v>2321</v>
      </c>
      <c r="I900" s="82">
        <v>2</v>
      </c>
      <c r="J900" s="164">
        <f>นครพนม!F11</f>
        <v>241037.08</v>
      </c>
      <c r="K900" s="170">
        <f>นครพนม!AL11</f>
        <v>240679.31</v>
      </c>
      <c r="L900" s="87">
        <f>นครพนม!AM11</f>
        <v>1695076.3900000001</v>
      </c>
      <c r="M900" s="87">
        <f>นครพนม!AN11</f>
        <v>1373211.08</v>
      </c>
      <c r="N900" s="81"/>
      <c r="O900" s="81"/>
      <c r="P900" s="81"/>
      <c r="Q900" s="162">
        <f t="shared" si="99"/>
        <v>321865.31000000006</v>
      </c>
      <c r="R900" s="84">
        <f t="shared" si="100"/>
        <v>730.32158121499356</v>
      </c>
    </row>
    <row r="901" spans="1:18">
      <c r="A901" s="82">
        <v>10</v>
      </c>
      <c r="B901" s="81" t="s">
        <v>350</v>
      </c>
      <c r="C901" s="81" t="s">
        <v>1210</v>
      </c>
      <c r="D901" s="81" t="s">
        <v>1211</v>
      </c>
      <c r="E901" s="81" t="s">
        <v>1212</v>
      </c>
      <c r="F901" s="81" t="s">
        <v>483</v>
      </c>
      <c r="G901" s="81" t="s">
        <v>1222</v>
      </c>
      <c r="H901" s="86">
        <v>2128</v>
      </c>
      <c r="I901" s="82">
        <v>2</v>
      </c>
      <c r="J901" s="164">
        <f>นครพนม!F12</f>
        <v>497243.05</v>
      </c>
      <c r="K901" s="170">
        <f>นครพนม!AL12</f>
        <v>504048.43</v>
      </c>
      <c r="L901" s="87">
        <f>นครพนม!AM12</f>
        <v>4263569.57</v>
      </c>
      <c r="M901" s="87">
        <f>นครพนม!AN12</f>
        <v>3388153.11</v>
      </c>
      <c r="N901" s="81"/>
      <c r="O901" s="81"/>
      <c r="P901" s="81"/>
      <c r="Q901" s="162">
        <f t="shared" si="99"/>
        <v>875416.46000000043</v>
      </c>
      <c r="R901" s="84">
        <f t="shared" si="100"/>
        <v>2003.5571287593987</v>
      </c>
    </row>
    <row r="902" spans="1:18">
      <c r="A902" s="82">
        <v>11</v>
      </c>
      <c r="B902" s="81" t="s">
        <v>350</v>
      </c>
      <c r="C902" s="81" t="s">
        <v>1210</v>
      </c>
      <c r="D902" s="81" t="s">
        <v>1211</v>
      </c>
      <c r="E902" s="81" t="s">
        <v>1212</v>
      </c>
      <c r="F902" s="81" t="s">
        <v>483</v>
      </c>
      <c r="G902" s="81" t="s">
        <v>1223</v>
      </c>
      <c r="H902" s="86">
        <v>2356</v>
      </c>
      <c r="I902" s="82">
        <v>2</v>
      </c>
      <c r="J902" s="164">
        <f>นครพนม!F13</f>
        <v>320684.11</v>
      </c>
      <c r="K902" s="170">
        <f>นครพนม!AL13</f>
        <v>269010.59999999998</v>
      </c>
      <c r="L902" s="87">
        <f>นครพนม!AM13</f>
        <v>1523587.6400000001</v>
      </c>
      <c r="M902" s="87">
        <f>นครพนม!AN13</f>
        <v>1540021.59</v>
      </c>
      <c r="N902" s="81"/>
      <c r="O902" s="81"/>
      <c r="P902" s="81"/>
      <c r="Q902" s="162">
        <f t="shared" si="99"/>
        <v>-16433.949999999953</v>
      </c>
      <c r="R902" s="84">
        <f t="shared" si="100"/>
        <v>646.6840577249576</v>
      </c>
    </row>
    <row r="903" spans="1:18">
      <c r="A903" s="82">
        <v>12</v>
      </c>
      <c r="B903" s="81" t="s">
        <v>350</v>
      </c>
      <c r="C903" s="81" t="s">
        <v>1210</v>
      </c>
      <c r="D903" s="81" t="s">
        <v>1211</v>
      </c>
      <c r="E903" s="81" t="s">
        <v>1212</v>
      </c>
      <c r="F903" s="81" t="s">
        <v>483</v>
      </c>
      <c r="G903" s="81" t="s">
        <v>1224</v>
      </c>
      <c r="H903" s="86">
        <v>2750</v>
      </c>
      <c r="I903" s="82">
        <v>2</v>
      </c>
      <c r="J903" s="164">
        <f>นครพนม!F14</f>
        <v>290236.71999999997</v>
      </c>
      <c r="K903" s="170">
        <f>นครพนม!AL14</f>
        <v>219499.03999999995</v>
      </c>
      <c r="L903" s="87">
        <f>นครพนม!AM14</f>
        <v>1505330.76</v>
      </c>
      <c r="M903" s="87">
        <f>นครพนม!AN14</f>
        <v>1445134.6500000001</v>
      </c>
      <c r="N903" s="81"/>
      <c r="O903" s="81"/>
      <c r="P903" s="81"/>
      <c r="Q903" s="162">
        <f t="shared" ref="Q903:Q966" si="109">L903-M903</f>
        <v>60196.10999999987</v>
      </c>
      <c r="R903" s="84">
        <f t="shared" ref="R903:R966" si="110">L903/H903</f>
        <v>547.39300363636369</v>
      </c>
    </row>
    <row r="904" spans="1:18">
      <c r="A904" s="82">
        <v>13</v>
      </c>
      <c r="B904" s="81" t="s">
        <v>350</v>
      </c>
      <c r="C904" s="81" t="s">
        <v>1210</v>
      </c>
      <c r="D904" s="81" t="s">
        <v>1211</v>
      </c>
      <c r="E904" s="81" t="s">
        <v>1212</v>
      </c>
      <c r="F904" s="81" t="s">
        <v>483</v>
      </c>
      <c r="G904" s="81" t="s">
        <v>1225</v>
      </c>
      <c r="H904" s="86">
        <v>3490</v>
      </c>
      <c r="I904" s="82">
        <v>3</v>
      </c>
      <c r="J904" s="164">
        <f>นครพนม!F15</f>
        <v>581474.93000000005</v>
      </c>
      <c r="K904" s="170">
        <f>นครพนม!AL15</f>
        <v>569688.92000000004</v>
      </c>
      <c r="L904" s="87">
        <f>นครพนม!AM15</f>
        <v>2273623.17</v>
      </c>
      <c r="M904" s="87">
        <f>นครพนม!AN15</f>
        <v>2169290.46</v>
      </c>
      <c r="N904" s="81"/>
      <c r="O904" s="81"/>
      <c r="P904" s="81"/>
      <c r="Q904" s="162">
        <f t="shared" si="109"/>
        <v>104332.70999999996</v>
      </c>
      <c r="R904" s="84">
        <f t="shared" si="110"/>
        <v>651.46795702005727</v>
      </c>
    </row>
    <row r="905" spans="1:18">
      <c r="A905" s="82">
        <v>14</v>
      </c>
      <c r="B905" s="81" t="s">
        <v>350</v>
      </c>
      <c r="C905" s="81" t="s">
        <v>1210</v>
      </c>
      <c r="D905" s="81" t="s">
        <v>1211</v>
      </c>
      <c r="E905" s="81" t="s">
        <v>1212</v>
      </c>
      <c r="F905" s="81" t="s">
        <v>483</v>
      </c>
      <c r="G905" s="81" t="s">
        <v>1226</v>
      </c>
      <c r="H905" s="86">
        <v>2589</v>
      </c>
      <c r="I905" s="82">
        <v>2</v>
      </c>
      <c r="J905" s="164">
        <f>นครพนม!F16</f>
        <v>151866.66</v>
      </c>
      <c r="K905" s="170">
        <f>นครพนม!AL16</f>
        <v>110612.73</v>
      </c>
      <c r="L905" s="87">
        <f>นครพนม!AM16</f>
        <v>1286131.76</v>
      </c>
      <c r="M905" s="87">
        <f>นครพนม!AN16</f>
        <v>1355114.33</v>
      </c>
      <c r="N905" s="81"/>
      <c r="O905" s="81"/>
      <c r="P905" s="81"/>
      <c r="Q905" s="162">
        <f t="shared" si="109"/>
        <v>-68982.570000000065</v>
      </c>
      <c r="R905" s="84">
        <f t="shared" si="110"/>
        <v>496.76777134028583</v>
      </c>
    </row>
    <row r="906" spans="1:18">
      <c r="A906" s="82">
        <v>15</v>
      </c>
      <c r="B906" s="81" t="s">
        <v>350</v>
      </c>
      <c r="C906" s="81" t="s">
        <v>1210</v>
      </c>
      <c r="D906" s="81" t="s">
        <v>1211</v>
      </c>
      <c r="E906" s="81" t="s">
        <v>1212</v>
      </c>
      <c r="F906" s="81" t="s">
        <v>483</v>
      </c>
      <c r="G906" s="81" t="s">
        <v>1227</v>
      </c>
      <c r="H906" s="86">
        <v>1475</v>
      </c>
      <c r="I906" s="82">
        <v>1</v>
      </c>
      <c r="J906" s="164">
        <f>นครพนม!F17</f>
        <v>1111546.6499999999</v>
      </c>
      <c r="K906" s="170">
        <f>นครพนม!AL17</f>
        <v>1680856.8699999996</v>
      </c>
      <c r="L906" s="87">
        <f>นครพนม!AM17</f>
        <v>1567407.1</v>
      </c>
      <c r="M906" s="87">
        <f>นครพนม!AN17</f>
        <v>1242544.05</v>
      </c>
      <c r="N906" s="81"/>
      <c r="O906" s="81"/>
      <c r="P906" s="81"/>
      <c r="Q906" s="162">
        <f t="shared" si="109"/>
        <v>324863.05000000005</v>
      </c>
      <c r="R906" s="84">
        <f t="shared" si="110"/>
        <v>1062.6488813559322</v>
      </c>
    </row>
    <row r="907" spans="1:18">
      <c r="A907" s="82">
        <v>16</v>
      </c>
      <c r="B907" s="81" t="s">
        <v>350</v>
      </c>
      <c r="C907" s="81" t="s">
        <v>1210</v>
      </c>
      <c r="D907" s="81" t="s">
        <v>1211</v>
      </c>
      <c r="E907" s="81" t="s">
        <v>1212</v>
      </c>
      <c r="F907" s="81" t="s">
        <v>483</v>
      </c>
      <c r="G907" s="81" t="s">
        <v>1228</v>
      </c>
      <c r="H907" s="86">
        <v>2248</v>
      </c>
      <c r="I907" s="82">
        <v>2</v>
      </c>
      <c r="J907" s="164">
        <f>นครพนม!F18</f>
        <v>305330.77</v>
      </c>
      <c r="K907" s="170">
        <f>นครพนม!AL18</f>
        <v>547554.25000000012</v>
      </c>
      <c r="L907" s="87">
        <f>นครพนม!AM18</f>
        <v>1835147.71</v>
      </c>
      <c r="M907" s="87">
        <f>นครพนม!AN18</f>
        <v>1813632.4100000001</v>
      </c>
      <c r="N907" s="81"/>
      <c r="O907" s="81"/>
      <c r="P907" s="81"/>
      <c r="Q907" s="162">
        <f t="shared" si="109"/>
        <v>21515.299999999814</v>
      </c>
      <c r="R907" s="84">
        <f t="shared" si="110"/>
        <v>816.3468460854092</v>
      </c>
    </row>
    <row r="908" spans="1:18">
      <c r="A908" s="82">
        <v>17</v>
      </c>
      <c r="B908" s="81" t="s">
        <v>350</v>
      </c>
      <c r="C908" s="81" t="s">
        <v>1210</v>
      </c>
      <c r="D908" s="81" t="s">
        <v>1211</v>
      </c>
      <c r="E908" s="81" t="s">
        <v>1212</v>
      </c>
      <c r="F908" s="81" t="s">
        <v>483</v>
      </c>
      <c r="G908" s="81" t="s">
        <v>1229</v>
      </c>
      <c r="H908" s="86">
        <v>3985</v>
      </c>
      <c r="I908" s="82">
        <v>3</v>
      </c>
      <c r="J908" s="164">
        <f>นครพนม!F19</f>
        <v>853156.05</v>
      </c>
      <c r="K908" s="170">
        <f>นครพนม!AL19</f>
        <v>490439.03</v>
      </c>
      <c r="L908" s="87">
        <f>นครพนม!AM19</f>
        <v>1115621.7</v>
      </c>
      <c r="M908" s="87">
        <f>นครพนม!AN19</f>
        <v>1416562.58</v>
      </c>
      <c r="N908" s="81"/>
      <c r="O908" s="81"/>
      <c r="P908" s="81"/>
      <c r="Q908" s="162">
        <f t="shared" si="109"/>
        <v>-300940.88000000012</v>
      </c>
      <c r="R908" s="84">
        <f t="shared" si="110"/>
        <v>279.95525721455459</v>
      </c>
    </row>
    <row r="909" spans="1:18">
      <c r="A909" s="82">
        <v>18</v>
      </c>
      <c r="B909" s="81" t="s">
        <v>350</v>
      </c>
      <c r="C909" s="81" t="s">
        <v>1210</v>
      </c>
      <c r="D909" s="81" t="s">
        <v>1211</v>
      </c>
      <c r="E909" s="81" t="s">
        <v>1212</v>
      </c>
      <c r="F909" s="81" t="s">
        <v>483</v>
      </c>
      <c r="G909" s="81" t="s">
        <v>1230</v>
      </c>
      <c r="H909" s="86">
        <v>2900</v>
      </c>
      <c r="I909" s="82">
        <v>2</v>
      </c>
      <c r="J909" s="164">
        <f>นครพนม!F20</f>
        <v>1005618.48</v>
      </c>
      <c r="K909" s="170">
        <f>นครพนม!AL20</f>
        <v>878860.61</v>
      </c>
      <c r="L909" s="87">
        <f>นครพนม!AM20</f>
        <v>1484920.8900000001</v>
      </c>
      <c r="M909" s="87">
        <f>นครพนม!AN20</f>
        <v>1253919.02</v>
      </c>
      <c r="N909" s="81"/>
      <c r="O909" s="81"/>
      <c r="P909" s="81"/>
      <c r="Q909" s="162">
        <f t="shared" si="109"/>
        <v>231001.87000000011</v>
      </c>
      <c r="R909" s="84">
        <f t="shared" si="110"/>
        <v>512.04168620689654</v>
      </c>
    </row>
    <row r="910" spans="1:18">
      <c r="A910" s="82">
        <v>19</v>
      </c>
      <c r="B910" s="81" t="s">
        <v>350</v>
      </c>
      <c r="C910" s="81" t="s">
        <v>1210</v>
      </c>
      <c r="D910" s="81" t="s">
        <v>1211</v>
      </c>
      <c r="E910" s="81" t="s">
        <v>1212</v>
      </c>
      <c r="F910" s="81" t="s">
        <v>483</v>
      </c>
      <c r="G910" s="81" t="s">
        <v>1231</v>
      </c>
      <c r="H910" s="86">
        <v>4136</v>
      </c>
      <c r="I910" s="82">
        <v>3</v>
      </c>
      <c r="J910" s="164">
        <f>นครพนม!F21</f>
        <v>49765.06</v>
      </c>
      <c r="K910" s="170">
        <f>นครพนม!AL21</f>
        <v>119100.98</v>
      </c>
      <c r="L910" s="87">
        <f>นครพนม!AM21</f>
        <v>1676700.1800000002</v>
      </c>
      <c r="M910" s="87">
        <f>นครพนม!AN21</f>
        <v>1938346.98</v>
      </c>
      <c r="N910" s="81"/>
      <c r="O910" s="81"/>
      <c r="P910" s="81"/>
      <c r="Q910" s="162">
        <f t="shared" si="109"/>
        <v>-261646.79999999981</v>
      </c>
      <c r="R910" s="84">
        <f t="shared" si="110"/>
        <v>405.39172630560932</v>
      </c>
    </row>
    <row r="911" spans="1:18">
      <c r="A911" s="82">
        <v>20</v>
      </c>
      <c r="B911" s="81" t="s">
        <v>350</v>
      </c>
      <c r="C911" s="81" t="s">
        <v>1210</v>
      </c>
      <c r="D911" s="81" t="s">
        <v>1211</v>
      </c>
      <c r="E911" s="81" t="s">
        <v>1212</v>
      </c>
      <c r="F911" s="81" t="s">
        <v>483</v>
      </c>
      <c r="G911" s="81" t="s">
        <v>1232</v>
      </c>
      <c r="H911" s="86">
        <v>3628</v>
      </c>
      <c r="I911" s="82">
        <v>3</v>
      </c>
      <c r="J911" s="164">
        <f>นครพนม!F22</f>
        <v>317087.59999999998</v>
      </c>
      <c r="K911" s="170">
        <f>นครพนม!AL22</f>
        <v>391720.1</v>
      </c>
      <c r="L911" s="87">
        <f>นครพนม!AM22</f>
        <v>1518818.7</v>
      </c>
      <c r="M911" s="87">
        <f>นครพนม!AN22</f>
        <v>1657950.35</v>
      </c>
      <c r="N911" s="81"/>
      <c r="O911" s="81"/>
      <c r="P911" s="81"/>
      <c r="Q911" s="162">
        <f t="shared" si="109"/>
        <v>-139131.65000000014</v>
      </c>
      <c r="R911" s="84">
        <f t="shared" si="110"/>
        <v>418.6380099228225</v>
      </c>
    </row>
    <row r="912" spans="1:18">
      <c r="A912" s="82">
        <v>21</v>
      </c>
      <c r="B912" s="81" t="s">
        <v>350</v>
      </c>
      <c r="C912" s="81" t="s">
        <v>1210</v>
      </c>
      <c r="D912" s="81" t="s">
        <v>1211</v>
      </c>
      <c r="E912" s="81" t="s">
        <v>1212</v>
      </c>
      <c r="F912" s="81" t="s">
        <v>483</v>
      </c>
      <c r="G912" s="81" t="s">
        <v>1233</v>
      </c>
      <c r="H912" s="86">
        <v>2180</v>
      </c>
      <c r="I912" s="82">
        <v>2</v>
      </c>
      <c r="J912" s="164">
        <f>นครพนม!F23</f>
        <v>883498.06</v>
      </c>
      <c r="K912" s="170">
        <f>นครพนม!AL23</f>
        <v>920603.22000000009</v>
      </c>
      <c r="L912" s="87">
        <f>นครพนม!AM23</f>
        <v>1008481</v>
      </c>
      <c r="M912" s="87">
        <f>นครพนม!AN23</f>
        <v>1264449.0299999998</v>
      </c>
      <c r="N912" s="81"/>
      <c r="O912" s="81"/>
      <c r="P912" s="81"/>
      <c r="Q912" s="162">
        <f t="shared" si="109"/>
        <v>-255968.0299999998</v>
      </c>
      <c r="R912" s="84">
        <f t="shared" si="110"/>
        <v>462.60596330275229</v>
      </c>
    </row>
    <row r="913" spans="1:18">
      <c r="A913" s="82">
        <v>22</v>
      </c>
      <c r="B913" s="81" t="s">
        <v>350</v>
      </c>
      <c r="C913" s="81" t="s">
        <v>1210</v>
      </c>
      <c r="D913" s="81" t="s">
        <v>1211</v>
      </c>
      <c r="E913" s="81" t="s">
        <v>1212</v>
      </c>
      <c r="F913" s="81" t="s">
        <v>483</v>
      </c>
      <c r="G913" s="81" t="s">
        <v>1234</v>
      </c>
      <c r="H913" s="86">
        <v>2720</v>
      </c>
      <c r="I913" s="82">
        <v>2</v>
      </c>
      <c r="J913" s="164">
        <f>นครพนม!F24</f>
        <v>370270.95</v>
      </c>
      <c r="K913" s="170">
        <f>นครพนม!AL24</f>
        <v>463042.67</v>
      </c>
      <c r="L913" s="87">
        <f>นครพนม!AM24</f>
        <v>1463696.88</v>
      </c>
      <c r="M913" s="87">
        <f>นครพนม!AN24</f>
        <v>1343329.74</v>
      </c>
      <c r="N913" s="81"/>
      <c r="O913" s="81"/>
      <c r="P913" s="81"/>
      <c r="Q913" s="162">
        <f t="shared" si="109"/>
        <v>120367.1399999999</v>
      </c>
      <c r="R913" s="84">
        <f t="shared" si="110"/>
        <v>538.12385294117644</v>
      </c>
    </row>
    <row r="914" spans="1:18">
      <c r="A914" s="82">
        <v>23</v>
      </c>
      <c r="B914" s="81" t="s">
        <v>350</v>
      </c>
      <c r="C914" s="81" t="s">
        <v>1210</v>
      </c>
      <c r="D914" s="81" t="s">
        <v>1211</v>
      </c>
      <c r="E914" s="81" t="s">
        <v>1212</v>
      </c>
      <c r="F914" s="81" t="s">
        <v>483</v>
      </c>
      <c r="G914" s="81" t="s">
        <v>1235</v>
      </c>
      <c r="H914" s="86">
        <v>6257</v>
      </c>
      <c r="I914" s="82">
        <v>5</v>
      </c>
      <c r="J914" s="164">
        <f>นครพนม!F25</f>
        <v>509216.68</v>
      </c>
      <c r="K914" s="170">
        <f>นครพนม!AL25</f>
        <v>988122.92999999993</v>
      </c>
      <c r="L914" s="87">
        <f>นครพนม!AM25</f>
        <v>1840165.85</v>
      </c>
      <c r="M914" s="87">
        <f>นครพนม!AN25</f>
        <v>1665647.1300000001</v>
      </c>
      <c r="N914" s="81"/>
      <c r="O914" s="81"/>
      <c r="P914" s="81"/>
      <c r="Q914" s="162">
        <f t="shared" si="109"/>
        <v>174518.71999999997</v>
      </c>
      <c r="R914" s="84">
        <f t="shared" si="110"/>
        <v>294.09714719514147</v>
      </c>
    </row>
    <row r="915" spans="1:18">
      <c r="A915" s="82">
        <v>24</v>
      </c>
      <c r="B915" s="81" t="s">
        <v>350</v>
      </c>
      <c r="C915" s="81" t="s">
        <v>1210</v>
      </c>
      <c r="D915" s="81" t="s">
        <v>1211</v>
      </c>
      <c r="E915" s="81" t="s">
        <v>1212</v>
      </c>
      <c r="F915" s="81" t="s">
        <v>483</v>
      </c>
      <c r="G915" s="81" t="s">
        <v>1236</v>
      </c>
      <c r="H915" s="86">
        <v>5202</v>
      </c>
      <c r="I915" s="82">
        <v>4</v>
      </c>
      <c r="J915" s="164">
        <f>นครพนม!F26</f>
        <v>591614.4</v>
      </c>
      <c r="K915" s="170">
        <f>นครพนม!AL26</f>
        <v>510829.02000000008</v>
      </c>
      <c r="L915" s="87">
        <f>นครพนม!AM26</f>
        <v>2033535.44</v>
      </c>
      <c r="M915" s="87">
        <f>นครพนม!AN26</f>
        <v>1999563.85</v>
      </c>
      <c r="N915" s="81"/>
      <c r="O915" s="81"/>
      <c r="P915" s="81"/>
      <c r="Q915" s="162">
        <f t="shared" si="109"/>
        <v>33971.589999999851</v>
      </c>
      <c r="R915" s="84">
        <f t="shared" si="110"/>
        <v>390.91415609381005</v>
      </c>
    </row>
    <row r="916" spans="1:18">
      <c r="A916" s="82">
        <v>25</v>
      </c>
      <c r="B916" s="81" t="s">
        <v>350</v>
      </c>
      <c r="C916" s="81" t="s">
        <v>1210</v>
      </c>
      <c r="D916" s="81" t="s">
        <v>1211</v>
      </c>
      <c r="E916" s="81" t="s">
        <v>1212</v>
      </c>
      <c r="F916" s="81" t="s">
        <v>483</v>
      </c>
      <c r="G916" s="81" t="s">
        <v>1237</v>
      </c>
      <c r="H916" s="86">
        <v>2753</v>
      </c>
      <c r="I916" s="82">
        <v>2</v>
      </c>
      <c r="J916" s="164">
        <f>นครพนม!F27</f>
        <v>345392.14</v>
      </c>
      <c r="K916" s="170">
        <f>นครพนม!AL27</f>
        <v>348018.08</v>
      </c>
      <c r="L916" s="87">
        <f>นครพนม!AM27</f>
        <v>1402005.77</v>
      </c>
      <c r="M916" s="87">
        <f>นครพนม!AN27</f>
        <v>1577692.56</v>
      </c>
      <c r="N916" s="81"/>
      <c r="O916" s="81"/>
      <c r="P916" s="81"/>
      <c r="Q916" s="162">
        <f t="shared" si="109"/>
        <v>-175686.79000000004</v>
      </c>
      <c r="R916" s="84">
        <f t="shared" si="110"/>
        <v>509.26471848892118</v>
      </c>
    </row>
    <row r="917" spans="1:18">
      <c r="A917" s="82">
        <v>26</v>
      </c>
      <c r="B917" s="81" t="s">
        <v>350</v>
      </c>
      <c r="C917" s="81" t="s">
        <v>1210</v>
      </c>
      <c r="D917" s="81" t="s">
        <v>1211</v>
      </c>
      <c r="E917" s="81" t="s">
        <v>1212</v>
      </c>
      <c r="F917" s="81" t="s">
        <v>483</v>
      </c>
      <c r="G917" s="81" t="s">
        <v>1238</v>
      </c>
      <c r="H917" s="86">
        <v>2931</v>
      </c>
      <c r="I917" s="82">
        <v>2</v>
      </c>
      <c r="J917" s="164">
        <f>นครพนม!F28</f>
        <v>108018.07</v>
      </c>
      <c r="K917" s="170">
        <f>นครพนม!AL28</f>
        <v>77771.420000000013</v>
      </c>
      <c r="L917" s="87">
        <f>นครพนม!AM28</f>
        <v>832053.68</v>
      </c>
      <c r="M917" s="87">
        <f>นครพนม!AN28</f>
        <v>1091315.5900000001</v>
      </c>
      <c r="N917" s="81"/>
      <c r="O917" s="81"/>
      <c r="P917" s="81"/>
      <c r="Q917" s="162">
        <f t="shared" si="109"/>
        <v>-259261.91000000003</v>
      </c>
      <c r="R917" s="84">
        <f t="shared" si="110"/>
        <v>283.88047765267828</v>
      </c>
    </row>
    <row r="918" spans="1:18" s="22" customFormat="1">
      <c r="A918" s="150">
        <v>1</v>
      </c>
      <c r="B918" s="151" t="s">
        <v>350</v>
      </c>
      <c r="C918" s="151"/>
      <c r="D918" s="151"/>
      <c r="E918" s="151" t="s">
        <v>379</v>
      </c>
      <c r="F918" s="151"/>
      <c r="G918" s="151" t="s">
        <v>1239</v>
      </c>
      <c r="H918" s="153">
        <f>SUM(H892:H917)</f>
        <v>84686</v>
      </c>
      <c r="I918" s="150"/>
      <c r="J918" s="153">
        <f>SUM(J892:J917)</f>
        <v>11986184.59</v>
      </c>
      <c r="K918" s="171">
        <f>SUM(K892:K917)</f>
        <v>12699482.09</v>
      </c>
      <c r="L918" s="153">
        <f t="shared" ref="L918:M918" si="111">SUM(L893:L917)</f>
        <v>40765125.100000009</v>
      </c>
      <c r="M918" s="153">
        <f t="shared" si="111"/>
        <v>40960571.630000018</v>
      </c>
      <c r="N918" s="151">
        <v>25</v>
      </c>
      <c r="O918" s="151">
        <v>25</v>
      </c>
      <c r="P918" s="151">
        <f>N918-O918</f>
        <v>0</v>
      </c>
      <c r="Q918" s="163">
        <f t="shared" si="109"/>
        <v>-195446.53000000864</v>
      </c>
      <c r="R918" s="161">
        <f>L918/H918</f>
        <v>481.36793684906604</v>
      </c>
    </row>
    <row r="919" spans="1:18">
      <c r="A919" s="82">
        <v>1</v>
      </c>
      <c r="B919" s="81" t="s">
        <v>350</v>
      </c>
      <c r="C919" s="81" t="s">
        <v>1240</v>
      </c>
      <c r="D919" s="81" t="s">
        <v>381</v>
      </c>
      <c r="E919" s="81" t="s">
        <v>1241</v>
      </c>
      <c r="F919" s="81" t="s">
        <v>513</v>
      </c>
      <c r="G919" s="81" t="s">
        <v>1242</v>
      </c>
      <c r="H919" s="86"/>
      <c r="I919" s="82"/>
      <c r="J919" s="164"/>
      <c r="K919" s="170"/>
      <c r="L919" s="87"/>
      <c r="M919" s="87"/>
      <c r="N919" s="81"/>
      <c r="O919" s="81"/>
      <c r="P919" s="81"/>
    </row>
    <row r="920" spans="1:18">
      <c r="A920" s="82">
        <v>2</v>
      </c>
      <c r="B920" s="81" t="s">
        <v>350</v>
      </c>
      <c r="C920" s="81" t="s">
        <v>1240</v>
      </c>
      <c r="D920" s="81" t="s">
        <v>381</v>
      </c>
      <c r="E920" s="81" t="s">
        <v>1241</v>
      </c>
      <c r="F920" s="81" t="s">
        <v>483</v>
      </c>
      <c r="G920" s="81" t="s">
        <v>1243</v>
      </c>
      <c r="H920" s="86">
        <v>4011</v>
      </c>
      <c r="I920" s="82">
        <v>3</v>
      </c>
      <c r="J920" s="164">
        <f>นครพนม!F29</f>
        <v>400964.43</v>
      </c>
      <c r="K920" s="170">
        <f>นครพนม!AL29</f>
        <v>269916.03000000003</v>
      </c>
      <c r="L920" s="87">
        <f>นครพนม!AM29</f>
        <v>2157671.25</v>
      </c>
      <c r="M920" s="87">
        <f>นครพนม!AN29</f>
        <v>2132846.58</v>
      </c>
      <c r="N920" s="81"/>
      <c r="O920" s="81"/>
      <c r="P920" s="81"/>
      <c r="Q920" s="162">
        <f t="shared" si="109"/>
        <v>24824.669999999925</v>
      </c>
      <c r="R920" s="84">
        <f t="shared" si="110"/>
        <v>537.93848167539272</v>
      </c>
    </row>
    <row r="921" spans="1:18">
      <c r="A921" s="82">
        <v>3</v>
      </c>
      <c r="B921" s="81" t="s">
        <v>350</v>
      </c>
      <c r="C921" s="81" t="s">
        <v>1240</v>
      </c>
      <c r="D921" s="81" t="s">
        <v>381</v>
      </c>
      <c r="E921" s="81" t="s">
        <v>1241</v>
      </c>
      <c r="F921" s="81" t="s">
        <v>483</v>
      </c>
      <c r="G921" s="81" t="s">
        <v>1244</v>
      </c>
      <c r="H921" s="86">
        <v>5215</v>
      </c>
      <c r="I921" s="82">
        <v>4</v>
      </c>
      <c r="J921" s="164">
        <f>นครพนม!F30</f>
        <v>813880.07</v>
      </c>
      <c r="K921" s="170">
        <f>นครพนม!AL30</f>
        <v>612792.52999999991</v>
      </c>
      <c r="L921" s="87">
        <f>นครพนม!AM30</f>
        <v>2325001.65</v>
      </c>
      <c r="M921" s="87">
        <f>นครพนม!AN30</f>
        <v>2164706.4900000002</v>
      </c>
      <c r="N921" s="81"/>
      <c r="O921" s="81"/>
      <c r="P921" s="81"/>
      <c r="Q921" s="162">
        <f t="shared" si="109"/>
        <v>160295.15999999968</v>
      </c>
      <c r="R921" s="84">
        <f t="shared" si="110"/>
        <v>445.82965484180249</v>
      </c>
    </row>
    <row r="922" spans="1:18">
      <c r="A922" s="82">
        <v>4</v>
      </c>
      <c r="B922" s="81" t="s">
        <v>350</v>
      </c>
      <c r="C922" s="81" t="s">
        <v>1240</v>
      </c>
      <c r="D922" s="81" t="s">
        <v>381</v>
      </c>
      <c r="E922" s="81" t="s">
        <v>1241</v>
      </c>
      <c r="F922" s="81" t="s">
        <v>483</v>
      </c>
      <c r="G922" s="81" t="s">
        <v>1245</v>
      </c>
      <c r="H922" s="86">
        <v>2879</v>
      </c>
      <c r="I922" s="82">
        <v>2</v>
      </c>
      <c r="J922" s="164">
        <f>นครพนม!F31</f>
        <v>458788.95</v>
      </c>
      <c r="K922" s="170">
        <f>นครพนม!AL31</f>
        <v>434638.95</v>
      </c>
      <c r="L922" s="87">
        <f>นครพนม!AM31</f>
        <v>1396352.52</v>
      </c>
      <c r="M922" s="87">
        <f>นครพนม!AN31</f>
        <v>1424719.71</v>
      </c>
      <c r="N922" s="81"/>
      <c r="O922" s="81"/>
      <c r="P922" s="81"/>
      <c r="Q922" s="162">
        <f t="shared" si="109"/>
        <v>-28367.189999999944</v>
      </c>
      <c r="R922" s="84">
        <f t="shared" si="110"/>
        <v>485.01303230288295</v>
      </c>
    </row>
    <row r="923" spans="1:18">
      <c r="A923" s="82">
        <v>5</v>
      </c>
      <c r="B923" s="81" t="s">
        <v>350</v>
      </c>
      <c r="C923" s="81" t="s">
        <v>1240</v>
      </c>
      <c r="D923" s="81" t="s">
        <v>381</v>
      </c>
      <c r="E923" s="81" t="s">
        <v>1241</v>
      </c>
      <c r="F923" s="81" t="s">
        <v>483</v>
      </c>
      <c r="G923" s="81" t="s">
        <v>1246</v>
      </c>
      <c r="H923" s="86">
        <v>3429</v>
      </c>
      <c r="I923" s="82">
        <v>3</v>
      </c>
      <c r="J923" s="164">
        <f>นครพนม!F32</f>
        <v>759880.22</v>
      </c>
      <c r="K923" s="170">
        <f>นครพนม!AL32</f>
        <v>672856.85</v>
      </c>
      <c r="L923" s="87">
        <f>นครพนม!AM32</f>
        <v>739327.66</v>
      </c>
      <c r="M923" s="87">
        <f>นครพนม!AN32</f>
        <v>606102.66</v>
      </c>
      <c r="N923" s="81"/>
      <c r="O923" s="81"/>
      <c r="P923" s="81"/>
      <c r="Q923" s="162">
        <f t="shared" si="109"/>
        <v>133225</v>
      </c>
      <c r="R923" s="84">
        <f t="shared" si="110"/>
        <v>215.61028288130652</v>
      </c>
    </row>
    <row r="924" spans="1:18">
      <c r="A924" s="82">
        <v>6</v>
      </c>
      <c r="B924" s="81" t="s">
        <v>350</v>
      </c>
      <c r="C924" s="81" t="s">
        <v>1240</v>
      </c>
      <c r="D924" s="81" t="s">
        <v>381</v>
      </c>
      <c r="E924" s="81" t="s">
        <v>1241</v>
      </c>
      <c r="F924" s="81" t="s">
        <v>483</v>
      </c>
      <c r="G924" s="81" t="s">
        <v>1247</v>
      </c>
      <c r="H924" s="86">
        <v>4031</v>
      </c>
      <c r="I924" s="82">
        <v>3</v>
      </c>
      <c r="J924" s="164">
        <f>นครพนม!F33</f>
        <v>365051.68</v>
      </c>
      <c r="K924" s="170">
        <f>นครพนม!AL33</f>
        <v>381221.01</v>
      </c>
      <c r="L924" s="87">
        <f>นครพนม!AM33</f>
        <v>1760370.27</v>
      </c>
      <c r="M924" s="87">
        <f>นครพนม!AN33</f>
        <v>1702638.4700000002</v>
      </c>
      <c r="N924" s="81"/>
      <c r="O924" s="81"/>
      <c r="P924" s="81"/>
      <c r="Q924" s="162">
        <f t="shared" si="109"/>
        <v>57731.799999999814</v>
      </c>
      <c r="R924" s="84">
        <f t="shared" si="110"/>
        <v>436.70807988092287</v>
      </c>
    </row>
    <row r="925" spans="1:18">
      <c r="A925" s="82">
        <v>7</v>
      </c>
      <c r="B925" s="81" t="s">
        <v>350</v>
      </c>
      <c r="C925" s="81" t="s">
        <v>1240</v>
      </c>
      <c r="D925" s="81" t="s">
        <v>381</v>
      </c>
      <c r="E925" s="81" t="s">
        <v>1241</v>
      </c>
      <c r="F925" s="81" t="s">
        <v>483</v>
      </c>
      <c r="G925" s="81" t="s">
        <v>1248</v>
      </c>
      <c r="H925" s="86">
        <v>4404</v>
      </c>
      <c r="I925" s="82">
        <v>3</v>
      </c>
      <c r="J925" s="164">
        <f>นครพนม!F34</f>
        <v>157580.29999999999</v>
      </c>
      <c r="K925" s="170">
        <f>นครพนม!AL34</f>
        <v>284040.11</v>
      </c>
      <c r="L925" s="87">
        <f>นครพนม!AM34</f>
        <v>1832266.3199999998</v>
      </c>
      <c r="M925" s="87">
        <f>นครพนม!AN34</f>
        <v>2022939.86</v>
      </c>
      <c r="N925" s="81"/>
      <c r="O925" s="81"/>
      <c r="P925" s="81"/>
      <c r="Q925" s="162">
        <f t="shared" si="109"/>
        <v>-190673.54000000027</v>
      </c>
      <c r="R925" s="84">
        <f t="shared" si="110"/>
        <v>416.04594005449587</v>
      </c>
    </row>
    <row r="926" spans="1:18" s="127" customFormat="1">
      <c r="A926" s="124">
        <v>8</v>
      </c>
      <c r="B926" s="125" t="s">
        <v>350</v>
      </c>
      <c r="C926" s="125" t="s">
        <v>1240</v>
      </c>
      <c r="D926" s="125" t="s">
        <v>381</v>
      </c>
      <c r="E926" s="125" t="s">
        <v>1241</v>
      </c>
      <c r="F926" s="125" t="s">
        <v>483</v>
      </c>
      <c r="G926" s="125" t="s">
        <v>1249</v>
      </c>
      <c r="H926" s="126">
        <v>2133</v>
      </c>
      <c r="I926" s="124">
        <v>2</v>
      </c>
      <c r="J926" s="132">
        <f>นครพนม!F35</f>
        <v>375268.46</v>
      </c>
      <c r="K926" s="179">
        <f>นครพนม!AL35</f>
        <v>369908.68000000005</v>
      </c>
      <c r="L926" s="132">
        <f>นครพนม!AM35</f>
        <v>622789.1</v>
      </c>
      <c r="M926" s="132">
        <f>นครพนม!AN35</f>
        <v>754281.97000000009</v>
      </c>
      <c r="N926" s="125"/>
      <c r="O926" s="125"/>
      <c r="P926" s="125"/>
      <c r="Q926" s="162">
        <f t="shared" si="109"/>
        <v>-131492.87000000011</v>
      </c>
      <c r="R926" s="84">
        <f t="shared" si="110"/>
        <v>291.97801218940458</v>
      </c>
    </row>
    <row r="927" spans="1:18">
      <c r="A927" s="82">
        <v>9</v>
      </c>
      <c r="B927" s="81" t="s">
        <v>350</v>
      </c>
      <c r="C927" s="81" t="s">
        <v>1240</v>
      </c>
      <c r="D927" s="81" t="s">
        <v>381</v>
      </c>
      <c r="E927" s="81" t="s">
        <v>1241</v>
      </c>
      <c r="F927" s="81" t="s">
        <v>483</v>
      </c>
      <c r="G927" s="81" t="s">
        <v>1250</v>
      </c>
      <c r="H927" s="86">
        <v>2756</v>
      </c>
      <c r="I927" s="82">
        <v>2</v>
      </c>
      <c r="J927" s="164">
        <f>นครพนม!F36</f>
        <v>429059.96</v>
      </c>
      <c r="K927" s="170">
        <f>นครพนม!AL36</f>
        <v>550064.76</v>
      </c>
      <c r="L927" s="87">
        <f>นครพนม!AM36</f>
        <v>785849.64</v>
      </c>
      <c r="M927" s="87">
        <f>นครพนม!AN36</f>
        <v>804211.08000000007</v>
      </c>
      <c r="N927" s="81"/>
      <c r="O927" s="81"/>
      <c r="P927" s="81"/>
      <c r="Q927" s="162">
        <f t="shared" si="109"/>
        <v>-18361.440000000061</v>
      </c>
      <c r="R927" s="84">
        <f t="shared" si="110"/>
        <v>285.14137880986937</v>
      </c>
    </row>
    <row r="928" spans="1:18">
      <c r="A928" s="82">
        <v>10</v>
      </c>
      <c r="B928" s="81" t="s">
        <v>350</v>
      </c>
      <c r="C928" s="81" t="s">
        <v>1240</v>
      </c>
      <c r="D928" s="81" t="s">
        <v>381</v>
      </c>
      <c r="E928" s="81" t="s">
        <v>1241</v>
      </c>
      <c r="F928" s="81" t="s">
        <v>483</v>
      </c>
      <c r="G928" s="81" t="s">
        <v>1251</v>
      </c>
      <c r="H928" s="86">
        <v>2482</v>
      </c>
      <c r="I928" s="82">
        <v>2</v>
      </c>
      <c r="J928" s="164">
        <f>นครพนม!F37</f>
        <v>564828.34</v>
      </c>
      <c r="K928" s="170">
        <f>นครพนม!AL37</f>
        <v>599539.04999999993</v>
      </c>
      <c r="L928" s="87">
        <f>นครพนม!AM37</f>
        <v>1836893.7</v>
      </c>
      <c r="M928" s="87">
        <f>นครพนม!AN37</f>
        <v>1807080.2000000002</v>
      </c>
      <c r="N928" s="81"/>
      <c r="O928" s="81"/>
      <c r="P928" s="81"/>
      <c r="Q928" s="162">
        <f t="shared" si="109"/>
        <v>29813.499999999767</v>
      </c>
      <c r="R928" s="84">
        <f t="shared" si="110"/>
        <v>740.08609991941978</v>
      </c>
    </row>
    <row r="929" spans="1:18" s="22" customFormat="1">
      <c r="A929" s="150">
        <v>2</v>
      </c>
      <c r="B929" s="151" t="s">
        <v>350</v>
      </c>
      <c r="C929" s="151"/>
      <c r="D929" s="151"/>
      <c r="E929" s="151" t="s">
        <v>379</v>
      </c>
      <c r="F929" s="151"/>
      <c r="G929" s="151" t="s">
        <v>1252</v>
      </c>
      <c r="H929" s="153">
        <f>SUM(H919:H928)</f>
        <v>31340</v>
      </c>
      <c r="I929" s="150"/>
      <c r="J929" s="153">
        <f>SUM(J919:J928)</f>
        <v>4325302.41</v>
      </c>
      <c r="K929" s="171">
        <f>SUM(K919:K928)</f>
        <v>4174977.9699999997</v>
      </c>
      <c r="L929" s="153">
        <f t="shared" ref="L929:M929" si="112">SUM(L919:L928)</f>
        <v>13456522.109999999</v>
      </c>
      <c r="M929" s="153">
        <f t="shared" si="112"/>
        <v>13419527.02</v>
      </c>
      <c r="N929" s="151">
        <v>9</v>
      </c>
      <c r="O929" s="151">
        <v>9</v>
      </c>
      <c r="P929" s="151">
        <f>N929-O929</f>
        <v>0</v>
      </c>
      <c r="Q929" s="163">
        <f t="shared" si="109"/>
        <v>36995.089999999851</v>
      </c>
      <c r="R929" s="161">
        <f>L929/H929</f>
        <v>429.37211582641987</v>
      </c>
    </row>
    <row r="930" spans="1:18">
      <c r="A930" s="82">
        <v>1</v>
      </c>
      <c r="B930" s="81" t="s">
        <v>350</v>
      </c>
      <c r="C930" s="81" t="s">
        <v>1253</v>
      </c>
      <c r="D930" s="81" t="s">
        <v>388</v>
      </c>
      <c r="E930" s="81" t="s">
        <v>1254</v>
      </c>
      <c r="F930" s="81" t="s">
        <v>513</v>
      </c>
      <c r="G930" s="81" t="s">
        <v>1255</v>
      </c>
      <c r="H930" s="86"/>
      <c r="I930" s="82"/>
      <c r="J930" s="164"/>
      <c r="K930" s="170"/>
      <c r="L930" s="87"/>
      <c r="M930" s="87"/>
      <c r="N930" s="81"/>
      <c r="O930" s="81"/>
      <c r="P930" s="81"/>
    </row>
    <row r="931" spans="1:18">
      <c r="A931" s="82">
        <v>2</v>
      </c>
      <c r="B931" s="81" t="s">
        <v>350</v>
      </c>
      <c r="C931" s="81" t="s">
        <v>1253</v>
      </c>
      <c r="D931" s="81" t="s">
        <v>388</v>
      </c>
      <c r="E931" s="81" t="s">
        <v>1254</v>
      </c>
      <c r="F931" s="81" t="s">
        <v>483</v>
      </c>
      <c r="G931" s="81" t="s">
        <v>1256</v>
      </c>
      <c r="H931" s="86">
        <v>3608</v>
      </c>
      <c r="I931" s="82">
        <v>3</v>
      </c>
      <c r="J931" s="164">
        <f>นครพนม!F38</f>
        <v>461299.51</v>
      </c>
      <c r="K931" s="170">
        <f>นครพนม!AL38</f>
        <v>433334.65</v>
      </c>
      <c r="L931" s="87">
        <f>นครพนม!AM38</f>
        <v>1532436.23</v>
      </c>
      <c r="M931" s="87">
        <f>นครพนม!AN38</f>
        <v>1478100.77</v>
      </c>
      <c r="N931" s="81"/>
      <c r="O931" s="81"/>
      <c r="P931" s="81"/>
      <c r="Q931" s="162">
        <f t="shared" si="109"/>
        <v>54335.459999999963</v>
      </c>
      <c r="R931" s="84">
        <f t="shared" si="110"/>
        <v>424.73287971175165</v>
      </c>
    </row>
    <row r="932" spans="1:18">
      <c r="A932" s="82">
        <v>3</v>
      </c>
      <c r="B932" s="81" t="s">
        <v>350</v>
      </c>
      <c r="C932" s="81" t="s">
        <v>1253</v>
      </c>
      <c r="D932" s="81" t="s">
        <v>388</v>
      </c>
      <c r="E932" s="81" t="s">
        <v>1254</v>
      </c>
      <c r="F932" s="81" t="s">
        <v>483</v>
      </c>
      <c r="G932" s="81" t="s">
        <v>1257</v>
      </c>
      <c r="H932" s="86">
        <v>4330</v>
      </c>
      <c r="I932" s="82">
        <v>3</v>
      </c>
      <c r="J932" s="164">
        <f>นครพนม!F39</f>
        <v>316044.37</v>
      </c>
      <c r="K932" s="170">
        <f>นครพนม!AL39</f>
        <v>245268.34</v>
      </c>
      <c r="L932" s="87">
        <f>นครพนม!AM39</f>
        <v>1430224.0099999998</v>
      </c>
      <c r="M932" s="87">
        <f>นครพนม!AN39</f>
        <v>1468351.1099999999</v>
      </c>
      <c r="N932" s="81"/>
      <c r="O932" s="81"/>
      <c r="P932" s="81"/>
      <c r="Q932" s="162">
        <f t="shared" si="109"/>
        <v>-38127.100000000093</v>
      </c>
      <c r="R932" s="84">
        <f t="shared" si="110"/>
        <v>330.30577598152422</v>
      </c>
    </row>
    <row r="933" spans="1:18">
      <c r="A933" s="82">
        <v>4</v>
      </c>
      <c r="B933" s="81" t="s">
        <v>350</v>
      </c>
      <c r="C933" s="81" t="s">
        <v>1253</v>
      </c>
      <c r="D933" s="81" t="s">
        <v>388</v>
      </c>
      <c r="E933" s="81" t="s">
        <v>1254</v>
      </c>
      <c r="F933" s="81" t="s">
        <v>483</v>
      </c>
      <c r="G933" s="81" t="s">
        <v>1258</v>
      </c>
      <c r="H933" s="86">
        <v>1035</v>
      </c>
      <c r="I933" s="82">
        <v>1</v>
      </c>
      <c r="J933" s="164">
        <f>นครพนม!F40</f>
        <v>550493.51</v>
      </c>
      <c r="K933" s="170">
        <f>นครพนม!AL40</f>
        <v>626761.1100000001</v>
      </c>
      <c r="L933" s="87">
        <f>นครพนม!AM40</f>
        <v>1340800</v>
      </c>
      <c r="M933" s="87">
        <f>นครพนม!AN40</f>
        <v>1282987.9100000001</v>
      </c>
      <c r="N933" s="81"/>
      <c r="O933" s="81"/>
      <c r="P933" s="81"/>
      <c r="Q933" s="162">
        <f t="shared" si="109"/>
        <v>57812.089999999851</v>
      </c>
      <c r="R933" s="84">
        <f t="shared" si="110"/>
        <v>1295.4589371980676</v>
      </c>
    </row>
    <row r="934" spans="1:18">
      <c r="A934" s="82">
        <v>5</v>
      </c>
      <c r="B934" s="81" t="s">
        <v>350</v>
      </c>
      <c r="C934" s="81" t="s">
        <v>1253</v>
      </c>
      <c r="D934" s="81" t="s">
        <v>388</v>
      </c>
      <c r="E934" s="81" t="s">
        <v>1254</v>
      </c>
      <c r="F934" s="81" t="s">
        <v>483</v>
      </c>
      <c r="G934" s="81" t="s">
        <v>1259</v>
      </c>
      <c r="H934" s="86">
        <v>2157</v>
      </c>
      <c r="I934" s="82">
        <v>2</v>
      </c>
      <c r="J934" s="164">
        <f>นครพนม!F41</f>
        <v>161806.48000000001</v>
      </c>
      <c r="K934" s="170">
        <f>นครพนม!AL41</f>
        <v>-82048.290000000008</v>
      </c>
      <c r="L934" s="87">
        <f>นครพนม!AM41</f>
        <v>1605913.01</v>
      </c>
      <c r="M934" s="87">
        <f>นครพนม!AN41</f>
        <v>2145854.4500000002</v>
      </c>
      <c r="N934" s="81"/>
      <c r="O934" s="81"/>
      <c r="P934" s="81"/>
      <c r="Q934" s="162">
        <f t="shared" si="109"/>
        <v>-539941.44000000018</v>
      </c>
      <c r="R934" s="84">
        <f t="shared" si="110"/>
        <v>744.51229021789527</v>
      </c>
    </row>
    <row r="935" spans="1:18">
      <c r="A935" s="82">
        <v>6</v>
      </c>
      <c r="B935" s="81" t="s">
        <v>350</v>
      </c>
      <c r="C935" s="81" t="s">
        <v>1253</v>
      </c>
      <c r="D935" s="81" t="s">
        <v>388</v>
      </c>
      <c r="E935" s="81" t="s">
        <v>1254</v>
      </c>
      <c r="F935" s="81" t="s">
        <v>483</v>
      </c>
      <c r="G935" s="81" t="s">
        <v>1260</v>
      </c>
      <c r="H935" s="86">
        <v>2614</v>
      </c>
      <c r="I935" s="82">
        <v>2</v>
      </c>
      <c r="J935" s="164">
        <f>นครพนม!F42</f>
        <v>237620.92</v>
      </c>
      <c r="K935" s="170">
        <f>นครพนม!AL42</f>
        <v>713344.22000000009</v>
      </c>
      <c r="L935" s="87">
        <f>นครพนม!AM42</f>
        <v>1438763.28</v>
      </c>
      <c r="M935" s="87">
        <f>นครพนม!AN42</f>
        <v>1531055.18</v>
      </c>
      <c r="N935" s="81"/>
      <c r="O935" s="81"/>
      <c r="P935" s="81"/>
      <c r="Q935" s="162">
        <f t="shared" si="109"/>
        <v>-92291.899999999907</v>
      </c>
      <c r="R935" s="84">
        <f t="shared" si="110"/>
        <v>550.40676358071926</v>
      </c>
    </row>
    <row r="936" spans="1:18">
      <c r="A936" s="82">
        <v>7</v>
      </c>
      <c r="B936" s="81" t="s">
        <v>350</v>
      </c>
      <c r="C936" s="81" t="s">
        <v>1253</v>
      </c>
      <c r="D936" s="81" t="s">
        <v>388</v>
      </c>
      <c r="E936" s="81" t="s">
        <v>1254</v>
      </c>
      <c r="F936" s="81" t="s">
        <v>483</v>
      </c>
      <c r="G936" s="81" t="s">
        <v>1261</v>
      </c>
      <c r="H936" s="86">
        <v>2353</v>
      </c>
      <c r="I936" s="82">
        <v>2</v>
      </c>
      <c r="J936" s="164">
        <f>นครพนม!F43</f>
        <v>475245.83</v>
      </c>
      <c r="K936" s="170">
        <f>นครพนม!AL43</f>
        <v>958076.3600000001</v>
      </c>
      <c r="L936" s="87">
        <f>นครพนม!AM43</f>
        <v>1711018.29</v>
      </c>
      <c r="M936" s="87">
        <f>นครพนม!AN43</f>
        <v>1681936.03</v>
      </c>
      <c r="N936" s="81"/>
      <c r="O936" s="81"/>
      <c r="P936" s="81"/>
      <c r="Q936" s="162">
        <f t="shared" si="109"/>
        <v>29082.260000000009</v>
      </c>
      <c r="R936" s="84">
        <f t="shared" si="110"/>
        <v>727.16459413514667</v>
      </c>
    </row>
    <row r="937" spans="1:18">
      <c r="A937" s="82">
        <v>8</v>
      </c>
      <c r="B937" s="81" t="s">
        <v>350</v>
      </c>
      <c r="C937" s="81" t="s">
        <v>1253</v>
      </c>
      <c r="D937" s="81" t="s">
        <v>388</v>
      </c>
      <c r="E937" s="81" t="s">
        <v>1254</v>
      </c>
      <c r="F937" s="81" t="s">
        <v>483</v>
      </c>
      <c r="G937" s="81" t="s">
        <v>1262</v>
      </c>
      <c r="H937" s="86">
        <v>2077</v>
      </c>
      <c r="I937" s="82">
        <v>2</v>
      </c>
      <c r="J937" s="164">
        <f>นครพนม!F44</f>
        <v>364335.43</v>
      </c>
      <c r="K937" s="170">
        <f>นครพนม!AL44</f>
        <v>560520.6</v>
      </c>
      <c r="L937" s="87">
        <f>นครพนม!AM44</f>
        <v>559202.22000000009</v>
      </c>
      <c r="M937" s="87">
        <f>นครพนม!AN44</f>
        <v>437568.20999999996</v>
      </c>
      <c r="N937" s="81"/>
      <c r="O937" s="81"/>
      <c r="P937" s="81"/>
      <c r="Q937" s="162">
        <f t="shared" si="109"/>
        <v>121634.01000000013</v>
      </c>
      <c r="R937" s="84">
        <f t="shared" si="110"/>
        <v>269.23554164660572</v>
      </c>
    </row>
    <row r="938" spans="1:18">
      <c r="A938" s="82">
        <v>9</v>
      </c>
      <c r="B938" s="81" t="s">
        <v>350</v>
      </c>
      <c r="C938" s="81" t="s">
        <v>1253</v>
      </c>
      <c r="D938" s="81" t="s">
        <v>388</v>
      </c>
      <c r="E938" s="81" t="s">
        <v>1254</v>
      </c>
      <c r="F938" s="81" t="s">
        <v>483</v>
      </c>
      <c r="G938" s="81" t="s">
        <v>1263</v>
      </c>
      <c r="H938" s="86">
        <v>2893</v>
      </c>
      <c r="I938" s="82">
        <v>2</v>
      </c>
      <c r="J938" s="164">
        <f>นครพนม!F45</f>
        <v>408367.94</v>
      </c>
      <c r="K938" s="170">
        <f>นครพนม!AL45</f>
        <v>412939.13</v>
      </c>
      <c r="L938" s="87">
        <f>นครพนม!AM45</f>
        <v>1535571.06</v>
      </c>
      <c r="M938" s="87">
        <f>นครพนม!AN45</f>
        <v>1674825.8800000001</v>
      </c>
      <c r="N938" s="81"/>
      <c r="O938" s="81"/>
      <c r="P938" s="81"/>
      <c r="Q938" s="162">
        <f t="shared" si="109"/>
        <v>-139254.82000000007</v>
      </c>
      <c r="R938" s="84">
        <f t="shared" si="110"/>
        <v>530.78847563083309</v>
      </c>
    </row>
    <row r="939" spans="1:18">
      <c r="A939" s="82">
        <v>10</v>
      </c>
      <c r="B939" s="81" t="s">
        <v>350</v>
      </c>
      <c r="C939" s="81" t="s">
        <v>1253</v>
      </c>
      <c r="D939" s="81" t="s">
        <v>388</v>
      </c>
      <c r="E939" s="81" t="s">
        <v>1254</v>
      </c>
      <c r="F939" s="81" t="s">
        <v>483</v>
      </c>
      <c r="G939" s="81" t="s">
        <v>1264</v>
      </c>
      <c r="H939" s="86">
        <v>2053</v>
      </c>
      <c r="I939" s="82">
        <v>2</v>
      </c>
      <c r="J939" s="164">
        <f>นครพนม!F46</f>
        <v>192835.6</v>
      </c>
      <c r="K939" s="170">
        <f>นครพนม!AL46</f>
        <v>164863.43000000002</v>
      </c>
      <c r="L939" s="87">
        <f>นครพนม!AM46</f>
        <v>1216471.29</v>
      </c>
      <c r="M939" s="87">
        <f>นครพนม!AN46</f>
        <v>1209428.3600000001</v>
      </c>
      <c r="N939" s="81"/>
      <c r="O939" s="81"/>
      <c r="P939" s="81"/>
      <c r="Q939" s="162">
        <f t="shared" si="109"/>
        <v>7042.9299999999348</v>
      </c>
      <c r="R939" s="84">
        <f t="shared" si="110"/>
        <v>592.53350706283493</v>
      </c>
    </row>
    <row r="940" spans="1:18">
      <c r="A940" s="82">
        <v>11</v>
      </c>
      <c r="B940" s="81" t="s">
        <v>350</v>
      </c>
      <c r="C940" s="81" t="s">
        <v>1253</v>
      </c>
      <c r="D940" s="81" t="s">
        <v>388</v>
      </c>
      <c r="E940" s="81" t="s">
        <v>1254</v>
      </c>
      <c r="F940" s="81" t="s">
        <v>483</v>
      </c>
      <c r="G940" s="81" t="s">
        <v>1265</v>
      </c>
      <c r="H940" s="86">
        <v>1752</v>
      </c>
      <c r="I940" s="82">
        <v>2</v>
      </c>
      <c r="J940" s="164">
        <f>นครพนม!F47</f>
        <v>37057.410000000003</v>
      </c>
      <c r="K940" s="170">
        <f>นครพนม!AL47</f>
        <v>10629.990000000005</v>
      </c>
      <c r="L940" s="87">
        <f>นครพนม!AM47</f>
        <v>1166667.6400000001</v>
      </c>
      <c r="M940" s="87">
        <f>นครพนม!AN47</f>
        <v>1276854.22</v>
      </c>
      <c r="N940" s="81"/>
      <c r="O940" s="81"/>
      <c r="P940" s="81"/>
      <c r="Q940" s="162">
        <f t="shared" si="109"/>
        <v>-110186.57999999984</v>
      </c>
      <c r="R940" s="84">
        <f t="shared" si="110"/>
        <v>665.90618721461192</v>
      </c>
    </row>
    <row r="941" spans="1:18">
      <c r="A941" s="82">
        <v>12</v>
      </c>
      <c r="B941" s="81" t="s">
        <v>350</v>
      </c>
      <c r="C941" s="81" t="s">
        <v>1253</v>
      </c>
      <c r="D941" s="81" t="s">
        <v>388</v>
      </c>
      <c r="E941" s="81" t="s">
        <v>1254</v>
      </c>
      <c r="F941" s="81" t="s">
        <v>483</v>
      </c>
      <c r="G941" s="81" t="s">
        <v>1548</v>
      </c>
      <c r="H941" s="86">
        <v>1882</v>
      </c>
      <c r="I941" s="82">
        <v>2</v>
      </c>
      <c r="J941" s="164">
        <f>นครพนม!F48</f>
        <v>159916.29999999999</v>
      </c>
      <c r="K941" s="170">
        <f>นครพนม!AL48</f>
        <v>226009.38999999996</v>
      </c>
      <c r="L941" s="87">
        <f>นครพนม!AM48</f>
        <v>1108516.9100000001</v>
      </c>
      <c r="M941" s="87">
        <f>นครพนม!AN48</f>
        <v>1166850.5699999998</v>
      </c>
      <c r="N941" s="81"/>
      <c r="O941" s="81"/>
      <c r="P941" s="81"/>
      <c r="Q941" s="162">
        <f t="shared" si="109"/>
        <v>-58333.659999999683</v>
      </c>
      <c r="R941" s="84">
        <f t="shared" si="110"/>
        <v>589.01004782146663</v>
      </c>
    </row>
    <row r="942" spans="1:18">
      <c r="A942" s="82">
        <v>13</v>
      </c>
      <c r="B942" s="81" t="s">
        <v>350</v>
      </c>
      <c r="C942" s="81" t="s">
        <v>1253</v>
      </c>
      <c r="D942" s="81" t="s">
        <v>388</v>
      </c>
      <c r="E942" s="81" t="s">
        <v>1254</v>
      </c>
      <c r="F942" s="81" t="s">
        <v>483</v>
      </c>
      <c r="G942" s="81" t="s">
        <v>1549</v>
      </c>
      <c r="H942" s="86">
        <v>2722</v>
      </c>
      <c r="I942" s="82">
        <v>2</v>
      </c>
      <c r="J942" s="164">
        <f>นครพนม!F49</f>
        <v>455562.94</v>
      </c>
      <c r="K942" s="170">
        <f>นครพนม!AL49</f>
        <v>371429.35</v>
      </c>
      <c r="L942" s="87">
        <f>นครพนม!AM49</f>
        <v>1115628.6099999999</v>
      </c>
      <c r="M942" s="87">
        <f>นครพนม!AN49</f>
        <v>1187281.1400000001</v>
      </c>
      <c r="N942" s="81"/>
      <c r="O942" s="81"/>
      <c r="P942" s="81"/>
      <c r="Q942" s="162">
        <f t="shared" si="109"/>
        <v>-71652.530000000261</v>
      </c>
      <c r="R942" s="84">
        <f t="shared" si="110"/>
        <v>409.85621234386474</v>
      </c>
    </row>
    <row r="943" spans="1:18">
      <c r="A943" s="82">
        <v>14</v>
      </c>
      <c r="B943" s="81" t="s">
        <v>350</v>
      </c>
      <c r="C943" s="81" t="s">
        <v>1253</v>
      </c>
      <c r="D943" s="81" t="s">
        <v>388</v>
      </c>
      <c r="E943" s="81" t="s">
        <v>1254</v>
      </c>
      <c r="F943" s="81" t="s">
        <v>483</v>
      </c>
      <c r="G943" s="81" t="s">
        <v>1268</v>
      </c>
      <c r="H943" s="86">
        <v>2744</v>
      </c>
      <c r="I943" s="82">
        <v>2</v>
      </c>
      <c r="J943" s="164">
        <f>นครพนม!F50</f>
        <v>503109.14</v>
      </c>
      <c r="K943" s="170">
        <f>นครพนม!AL50</f>
        <v>940976.79</v>
      </c>
      <c r="L943" s="87">
        <f>นครพนม!AM50</f>
        <v>1265318.71</v>
      </c>
      <c r="M943" s="87">
        <f>นครพนม!AN50</f>
        <v>1257983.33</v>
      </c>
      <c r="N943" s="81"/>
      <c r="O943" s="81"/>
      <c r="P943" s="81"/>
      <c r="Q943" s="162">
        <f t="shared" si="109"/>
        <v>7335.3799999998882</v>
      </c>
      <c r="R943" s="84">
        <f t="shared" si="110"/>
        <v>461.12197886297372</v>
      </c>
    </row>
    <row r="944" spans="1:18">
      <c r="A944" s="82">
        <v>15</v>
      </c>
      <c r="B944" s="81" t="s">
        <v>350</v>
      </c>
      <c r="C944" s="81" t="s">
        <v>1253</v>
      </c>
      <c r="D944" s="81" t="s">
        <v>388</v>
      </c>
      <c r="E944" s="81" t="s">
        <v>1254</v>
      </c>
      <c r="F944" s="81" t="s">
        <v>483</v>
      </c>
      <c r="G944" s="81" t="s">
        <v>1269</v>
      </c>
      <c r="H944" s="86">
        <v>2659</v>
      </c>
      <c r="I944" s="82">
        <v>2</v>
      </c>
      <c r="J944" s="164">
        <f>นครพนม!F51</f>
        <v>443392.49</v>
      </c>
      <c r="K944" s="170">
        <f>นครพนม!AL51</f>
        <v>693114.46</v>
      </c>
      <c r="L944" s="87">
        <f>นครพนม!AM51</f>
        <v>1138673.79</v>
      </c>
      <c r="M944" s="87">
        <f>นครพนม!AN51</f>
        <v>1231528.8499999999</v>
      </c>
      <c r="N944" s="81"/>
      <c r="O944" s="81"/>
      <c r="P944" s="81"/>
      <c r="Q944" s="162">
        <f t="shared" si="109"/>
        <v>-92855.059999999823</v>
      </c>
      <c r="R944" s="84">
        <f t="shared" si="110"/>
        <v>428.23384355020687</v>
      </c>
    </row>
    <row r="945" spans="1:18">
      <c r="A945" s="82">
        <v>16</v>
      </c>
      <c r="B945" s="81" t="s">
        <v>350</v>
      </c>
      <c r="C945" s="81" t="s">
        <v>1253</v>
      </c>
      <c r="D945" s="81" t="s">
        <v>388</v>
      </c>
      <c r="E945" s="81" t="s">
        <v>1254</v>
      </c>
      <c r="F945" s="81" t="s">
        <v>483</v>
      </c>
      <c r="G945" s="81" t="s">
        <v>1270</v>
      </c>
      <c r="H945" s="86">
        <v>1879</v>
      </c>
      <c r="I945" s="82">
        <v>2</v>
      </c>
      <c r="J945" s="164">
        <f>นครพนม!F52</f>
        <v>313546.71000000002</v>
      </c>
      <c r="K945" s="170">
        <f>นครพนม!AL52</f>
        <v>397016.69</v>
      </c>
      <c r="L945" s="87">
        <f>นครพนม!AM52</f>
        <v>383146.98</v>
      </c>
      <c r="M945" s="87">
        <f>นครพนม!AN52</f>
        <v>577418.51</v>
      </c>
      <c r="N945" s="81"/>
      <c r="O945" s="81"/>
      <c r="P945" s="81"/>
      <c r="Q945" s="162">
        <f t="shared" si="109"/>
        <v>-194271.53000000003</v>
      </c>
      <c r="R945" s="84">
        <f t="shared" si="110"/>
        <v>203.91004789781798</v>
      </c>
    </row>
    <row r="946" spans="1:18">
      <c r="A946" s="97">
        <v>17</v>
      </c>
      <c r="B946" s="95" t="s">
        <v>350</v>
      </c>
      <c r="C946" s="95" t="s">
        <v>1253</v>
      </c>
      <c r="D946" s="95" t="s">
        <v>388</v>
      </c>
      <c r="E946" s="95" t="s">
        <v>1254</v>
      </c>
      <c r="F946" s="95" t="s">
        <v>483</v>
      </c>
      <c r="G946" s="95" t="s">
        <v>1271</v>
      </c>
      <c r="H946" s="96">
        <v>2446</v>
      </c>
      <c r="I946" s="97">
        <v>2</v>
      </c>
      <c r="J946" s="164">
        <f>นครพนม!F53</f>
        <v>134072.70000000001</v>
      </c>
      <c r="K946" s="170">
        <f>นครพนม!AL53</f>
        <v>410485.85000000003</v>
      </c>
      <c r="L946" s="87">
        <f>นครพนม!AM53</f>
        <v>1400840.19</v>
      </c>
      <c r="M946" s="87">
        <f>นครพนม!AN53</f>
        <v>1485714.51</v>
      </c>
      <c r="N946" s="81"/>
      <c r="O946" s="81"/>
      <c r="P946" s="81"/>
      <c r="Q946" s="162">
        <f t="shared" si="109"/>
        <v>-84874.320000000065</v>
      </c>
      <c r="R946" s="84">
        <f t="shared" si="110"/>
        <v>572.70653720359769</v>
      </c>
    </row>
    <row r="947" spans="1:18">
      <c r="A947" s="97">
        <v>18</v>
      </c>
      <c r="B947" s="95" t="s">
        <v>350</v>
      </c>
      <c r="C947" s="95" t="s">
        <v>1253</v>
      </c>
      <c r="D947" s="95" t="s">
        <v>388</v>
      </c>
      <c r="E947" s="95" t="s">
        <v>1254</v>
      </c>
      <c r="F947" s="95" t="s">
        <v>483</v>
      </c>
      <c r="G947" s="95" t="s">
        <v>1272</v>
      </c>
      <c r="H947" s="96">
        <v>1826</v>
      </c>
      <c r="I947" s="97">
        <v>2</v>
      </c>
      <c r="J947" s="164">
        <f>นครพนม!F54</f>
        <v>161505.92000000001</v>
      </c>
      <c r="K947" s="170">
        <f>นครพนม!AL54</f>
        <v>-18015.809999999998</v>
      </c>
      <c r="L947" s="87">
        <f>นครพนม!AM54</f>
        <v>1508960.8399999999</v>
      </c>
      <c r="M947" s="87">
        <f>นครพนม!AN54</f>
        <v>1551610.8799999999</v>
      </c>
      <c r="N947" s="81"/>
      <c r="O947" s="81"/>
      <c r="P947" s="81"/>
      <c r="Q947" s="162">
        <f t="shared" si="109"/>
        <v>-42650.040000000037</v>
      </c>
      <c r="R947" s="84">
        <f t="shared" si="110"/>
        <v>826.37504928806129</v>
      </c>
    </row>
    <row r="948" spans="1:18" s="22" customFormat="1">
      <c r="A948" s="150">
        <v>3</v>
      </c>
      <c r="B948" s="151" t="s">
        <v>350</v>
      </c>
      <c r="C948" s="151"/>
      <c r="D948" s="151"/>
      <c r="E948" s="151" t="s">
        <v>379</v>
      </c>
      <c r="F948" s="151"/>
      <c r="G948" s="151" t="s">
        <v>1273</v>
      </c>
      <c r="H948" s="153">
        <f>SUM(H930:H947)</f>
        <v>41030</v>
      </c>
      <c r="I948" s="150"/>
      <c r="J948" s="153">
        <f>SUM(J930:J947)</f>
        <v>5376213.2000000002</v>
      </c>
      <c r="K948" s="171">
        <f>SUM(K930:K947)</f>
        <v>7064706.2600000007</v>
      </c>
      <c r="L948" s="153">
        <f t="shared" ref="L948:M948" si="113">SUM(L930:L947)</f>
        <v>21458153.060000002</v>
      </c>
      <c r="M948" s="153">
        <f t="shared" si="113"/>
        <v>22645349.910000008</v>
      </c>
      <c r="N948" s="151">
        <v>17</v>
      </c>
      <c r="O948" s="151">
        <v>17</v>
      </c>
      <c r="P948" s="151">
        <f>N948-O948</f>
        <v>0</v>
      </c>
      <c r="Q948" s="163">
        <f t="shared" si="109"/>
        <v>-1187196.8500000052</v>
      </c>
      <c r="R948" s="161">
        <f>L948/H948</f>
        <v>522.98691347794306</v>
      </c>
    </row>
    <row r="949" spans="1:18">
      <c r="A949" s="82">
        <v>1</v>
      </c>
      <c r="B949" s="81" t="s">
        <v>350</v>
      </c>
      <c r="C949" s="81" t="s">
        <v>1274</v>
      </c>
      <c r="D949" s="81" t="s">
        <v>395</v>
      </c>
      <c r="E949" s="81" t="s">
        <v>1275</v>
      </c>
      <c r="F949" s="81" t="s">
        <v>513</v>
      </c>
      <c r="G949" s="81" t="s">
        <v>1276</v>
      </c>
      <c r="H949" s="86"/>
      <c r="I949" s="82"/>
      <c r="J949" s="164"/>
      <c r="K949" s="170"/>
      <c r="L949" s="87"/>
      <c r="M949" s="87"/>
      <c r="N949" s="81"/>
      <c r="O949" s="81"/>
      <c r="P949" s="81"/>
    </row>
    <row r="950" spans="1:18">
      <c r="A950" s="82">
        <v>2</v>
      </c>
      <c r="B950" s="81" t="s">
        <v>350</v>
      </c>
      <c r="C950" s="81" t="s">
        <v>1274</v>
      </c>
      <c r="D950" s="81" t="s">
        <v>395</v>
      </c>
      <c r="E950" s="81" t="s">
        <v>1275</v>
      </c>
      <c r="F950" s="81" t="s">
        <v>483</v>
      </c>
      <c r="G950" s="81" t="s">
        <v>1277</v>
      </c>
      <c r="H950" s="86">
        <v>2474</v>
      </c>
      <c r="I950" s="82">
        <v>2</v>
      </c>
      <c r="J950" s="164">
        <f>นครพนม!F55</f>
        <v>928092.61</v>
      </c>
      <c r="K950" s="170">
        <f>นครพนม!AL55</f>
        <v>976757.44</v>
      </c>
      <c r="L950" s="87">
        <f>นครพนม!AM55</f>
        <v>1424188.92</v>
      </c>
      <c r="M950" s="87">
        <f>นครพนม!AN55</f>
        <v>1259660.57</v>
      </c>
      <c r="N950" s="81"/>
      <c r="O950" s="81"/>
      <c r="P950" s="81"/>
      <c r="Q950" s="162">
        <f t="shared" si="109"/>
        <v>164528.34999999986</v>
      </c>
      <c r="R950" s="84">
        <f t="shared" si="110"/>
        <v>575.6624575586095</v>
      </c>
    </row>
    <row r="951" spans="1:18">
      <c r="A951" s="82">
        <v>3</v>
      </c>
      <c r="B951" s="81" t="s">
        <v>350</v>
      </c>
      <c r="C951" s="81" t="s">
        <v>1274</v>
      </c>
      <c r="D951" s="81" t="s">
        <v>395</v>
      </c>
      <c r="E951" s="81" t="s">
        <v>1275</v>
      </c>
      <c r="F951" s="81" t="s">
        <v>483</v>
      </c>
      <c r="G951" s="81" t="s">
        <v>1469</v>
      </c>
      <c r="H951" s="86">
        <v>1376</v>
      </c>
      <c r="I951" s="82">
        <v>1</v>
      </c>
      <c r="J951" s="164">
        <f>นครพนม!F56</f>
        <v>404925.14</v>
      </c>
      <c r="K951" s="170">
        <f>นครพนม!AL56</f>
        <v>453939.49</v>
      </c>
      <c r="L951" s="87">
        <f>นครพนม!AM56</f>
        <v>808966.41999999993</v>
      </c>
      <c r="M951" s="87">
        <f>นครพนม!AN56</f>
        <v>1461454.88</v>
      </c>
      <c r="N951" s="81"/>
      <c r="O951" s="81"/>
      <c r="P951" s="81"/>
      <c r="Q951" s="162">
        <f t="shared" si="109"/>
        <v>-652488.46</v>
      </c>
      <c r="R951" s="84">
        <f t="shared" si="110"/>
        <v>587.91164244186041</v>
      </c>
    </row>
    <row r="952" spans="1:18">
      <c r="A952" s="82">
        <v>4</v>
      </c>
      <c r="B952" s="81" t="s">
        <v>350</v>
      </c>
      <c r="C952" s="81" t="s">
        <v>1274</v>
      </c>
      <c r="D952" s="81" t="s">
        <v>395</v>
      </c>
      <c r="E952" s="81" t="s">
        <v>1275</v>
      </c>
      <c r="F952" s="81" t="s">
        <v>483</v>
      </c>
      <c r="G952" s="81" t="s">
        <v>1470</v>
      </c>
      <c r="H952" s="86">
        <v>1242</v>
      </c>
      <c r="I952" s="82">
        <v>1</v>
      </c>
      <c r="J952" s="164">
        <f>นครพนม!F57</f>
        <v>644161.11</v>
      </c>
      <c r="K952" s="170">
        <f>นครพนม!AL57</f>
        <v>638558.76</v>
      </c>
      <c r="L952" s="87">
        <f>นครพนม!AM57</f>
        <v>1166963.1800000002</v>
      </c>
      <c r="M952" s="87">
        <f>นครพนม!AN57</f>
        <v>1266739.9200000002</v>
      </c>
      <c r="N952" s="81"/>
      <c r="O952" s="81"/>
      <c r="P952" s="81"/>
      <c r="Q952" s="162">
        <f t="shared" si="109"/>
        <v>-99776.739999999991</v>
      </c>
      <c r="R952" s="84">
        <f t="shared" si="110"/>
        <v>939.58388083735929</v>
      </c>
    </row>
    <row r="953" spans="1:18">
      <c r="A953" s="82">
        <v>5</v>
      </c>
      <c r="B953" s="81" t="s">
        <v>350</v>
      </c>
      <c r="C953" s="81" t="s">
        <v>1274</v>
      </c>
      <c r="D953" s="81" t="s">
        <v>395</v>
      </c>
      <c r="E953" s="81" t="s">
        <v>1275</v>
      </c>
      <c r="F953" s="81" t="s">
        <v>483</v>
      </c>
      <c r="G953" s="81" t="s">
        <v>1280</v>
      </c>
      <c r="H953" s="86">
        <v>2440</v>
      </c>
      <c r="I953" s="82">
        <v>2</v>
      </c>
      <c r="J953" s="164">
        <f>นครพนม!F58</f>
        <v>739546.68</v>
      </c>
      <c r="K953" s="170">
        <f>นครพนม!AL58</f>
        <v>583706.14000000013</v>
      </c>
      <c r="L953" s="87">
        <f>นครพนม!AM58</f>
        <v>1159537.1499999999</v>
      </c>
      <c r="M953" s="87">
        <f>นครพนม!AN58</f>
        <v>1296666.6900000002</v>
      </c>
      <c r="N953" s="81"/>
      <c r="O953" s="81"/>
      <c r="P953" s="81"/>
      <c r="Q953" s="162">
        <f t="shared" si="109"/>
        <v>-137129.54000000027</v>
      </c>
      <c r="R953" s="84">
        <f t="shared" si="110"/>
        <v>475.22014344262288</v>
      </c>
    </row>
    <row r="954" spans="1:18">
      <c r="A954" s="82">
        <v>6</v>
      </c>
      <c r="B954" s="81" t="s">
        <v>350</v>
      </c>
      <c r="C954" s="81" t="s">
        <v>1274</v>
      </c>
      <c r="D954" s="81" t="s">
        <v>395</v>
      </c>
      <c r="E954" s="81" t="s">
        <v>1275</v>
      </c>
      <c r="F954" s="81" t="s">
        <v>483</v>
      </c>
      <c r="G954" s="81" t="s">
        <v>1281</v>
      </c>
      <c r="H954" s="86">
        <v>1389</v>
      </c>
      <c r="I954" s="82">
        <v>1</v>
      </c>
      <c r="J954" s="164">
        <f>นครพนม!F59</f>
        <v>312106.09000000003</v>
      </c>
      <c r="K954" s="170">
        <f>นครพนม!AL59</f>
        <v>303479.12</v>
      </c>
      <c r="L954" s="87">
        <f>นครพนม!AM59</f>
        <v>1154291.1399999999</v>
      </c>
      <c r="M954" s="87">
        <f>นครพนม!AN59</f>
        <v>1188409.5899999999</v>
      </c>
      <c r="N954" s="81"/>
      <c r="O954" s="81"/>
      <c r="P954" s="81"/>
      <c r="Q954" s="162">
        <f t="shared" si="109"/>
        <v>-34118.449999999953</v>
      </c>
      <c r="R954" s="84">
        <f t="shared" si="110"/>
        <v>831.02313894888403</v>
      </c>
    </row>
    <row r="955" spans="1:18">
      <c r="A955" s="82">
        <v>7</v>
      </c>
      <c r="B955" s="81" t="s">
        <v>350</v>
      </c>
      <c r="C955" s="81" t="s">
        <v>1274</v>
      </c>
      <c r="D955" s="81" t="s">
        <v>395</v>
      </c>
      <c r="E955" s="81" t="s">
        <v>1275</v>
      </c>
      <c r="F955" s="81" t="s">
        <v>483</v>
      </c>
      <c r="G955" s="81" t="s">
        <v>1468</v>
      </c>
      <c r="H955" s="86">
        <v>2510</v>
      </c>
      <c r="I955" s="82">
        <v>2</v>
      </c>
      <c r="J955" s="164">
        <f>นครพนม!F60</f>
        <v>559276.07999999996</v>
      </c>
      <c r="K955" s="170">
        <f>นครพนม!AL60</f>
        <v>585839.03999999992</v>
      </c>
      <c r="L955" s="87">
        <f>นครพนม!AM60</f>
        <v>1432878.01</v>
      </c>
      <c r="M955" s="87">
        <f>นครพนม!AN60</f>
        <v>1487616.6300000001</v>
      </c>
      <c r="N955" s="81"/>
      <c r="O955" s="81"/>
      <c r="P955" s="81"/>
      <c r="Q955" s="162">
        <f t="shared" si="109"/>
        <v>-54738.620000000112</v>
      </c>
      <c r="R955" s="84">
        <f t="shared" si="110"/>
        <v>570.86773306772909</v>
      </c>
    </row>
    <row r="956" spans="1:18">
      <c r="A956" s="82">
        <v>8</v>
      </c>
      <c r="B956" s="81" t="s">
        <v>350</v>
      </c>
      <c r="C956" s="81" t="s">
        <v>1274</v>
      </c>
      <c r="D956" s="81" t="s">
        <v>395</v>
      </c>
      <c r="E956" s="81" t="s">
        <v>1275</v>
      </c>
      <c r="F956" s="81" t="s">
        <v>483</v>
      </c>
      <c r="G956" s="81" t="s">
        <v>1283</v>
      </c>
      <c r="H956" s="86">
        <v>2815</v>
      </c>
      <c r="I956" s="82">
        <v>2</v>
      </c>
      <c r="J956" s="164">
        <f>นครพนม!F61</f>
        <v>453180.84</v>
      </c>
      <c r="K956" s="170">
        <f>นครพนม!AL61</f>
        <v>571076.89</v>
      </c>
      <c r="L956" s="87">
        <f>นครพนม!AM61</f>
        <v>1095090.3600000001</v>
      </c>
      <c r="M956" s="87">
        <f>นครพนม!AN61</f>
        <v>1133188.1000000001</v>
      </c>
      <c r="N956" s="81"/>
      <c r="O956" s="81"/>
      <c r="P956" s="81"/>
      <c r="Q956" s="162">
        <f t="shared" si="109"/>
        <v>-38097.739999999991</v>
      </c>
      <c r="R956" s="84">
        <f t="shared" si="110"/>
        <v>389.01966607460037</v>
      </c>
    </row>
    <row r="957" spans="1:18">
      <c r="A957" s="82">
        <v>9</v>
      </c>
      <c r="B957" s="81" t="s">
        <v>350</v>
      </c>
      <c r="C957" s="81" t="s">
        <v>1274</v>
      </c>
      <c r="D957" s="81" t="s">
        <v>395</v>
      </c>
      <c r="E957" s="81" t="s">
        <v>1275</v>
      </c>
      <c r="F957" s="81" t="s">
        <v>483</v>
      </c>
      <c r="G957" s="81" t="s">
        <v>1284</v>
      </c>
      <c r="H957" s="86">
        <v>1446</v>
      </c>
      <c r="I957" s="82">
        <v>1</v>
      </c>
      <c r="J957" s="164">
        <f>นครพนม!F62</f>
        <v>537519.11</v>
      </c>
      <c r="K957" s="170">
        <f>นครพนม!AL62</f>
        <v>540024.89999999991</v>
      </c>
      <c r="L957" s="87">
        <f>นครพนม!AM62</f>
        <v>1075785.2600000002</v>
      </c>
      <c r="M957" s="87">
        <f>นครพนม!AN62</f>
        <v>1156028.73</v>
      </c>
      <c r="N957" s="81"/>
      <c r="O957" s="81"/>
      <c r="P957" s="81"/>
      <c r="Q957" s="162">
        <f t="shared" si="109"/>
        <v>-80243.469999999739</v>
      </c>
      <c r="R957" s="84">
        <f t="shared" si="110"/>
        <v>743.97320885200565</v>
      </c>
    </row>
    <row r="958" spans="1:18">
      <c r="A958" s="82">
        <v>10</v>
      </c>
      <c r="B958" s="81" t="s">
        <v>350</v>
      </c>
      <c r="C958" s="81" t="s">
        <v>1274</v>
      </c>
      <c r="D958" s="81" t="s">
        <v>395</v>
      </c>
      <c r="E958" s="81" t="s">
        <v>1275</v>
      </c>
      <c r="F958" s="81" t="s">
        <v>483</v>
      </c>
      <c r="G958" s="81" t="s">
        <v>1285</v>
      </c>
      <c r="H958" s="86">
        <v>4125</v>
      </c>
      <c r="I958" s="82">
        <v>3</v>
      </c>
      <c r="J958" s="164">
        <f>นครพนม!F63</f>
        <v>307965.11</v>
      </c>
      <c r="K958" s="170">
        <f>นครพนม!AL63</f>
        <v>323870.74999999994</v>
      </c>
      <c r="L958" s="87">
        <f>นครพนม!AM63</f>
        <v>1478738.5499999998</v>
      </c>
      <c r="M958" s="87">
        <f>นครพนม!AN63</f>
        <v>1557426.48</v>
      </c>
      <c r="N958" s="81"/>
      <c r="O958" s="81"/>
      <c r="P958" s="81"/>
      <c r="Q958" s="162">
        <f t="shared" si="109"/>
        <v>-78687.930000000168</v>
      </c>
      <c r="R958" s="84">
        <f t="shared" si="110"/>
        <v>358.48207272727268</v>
      </c>
    </row>
    <row r="959" spans="1:18" s="22" customFormat="1">
      <c r="A959" s="150">
        <v>4</v>
      </c>
      <c r="B959" s="151" t="s">
        <v>350</v>
      </c>
      <c r="C959" s="151"/>
      <c r="D959" s="151"/>
      <c r="E959" s="151" t="s">
        <v>379</v>
      </c>
      <c r="F959" s="151"/>
      <c r="G959" s="151" t="s">
        <v>1286</v>
      </c>
      <c r="H959" s="153">
        <f>SUM(H949:H958)</f>
        <v>19817</v>
      </c>
      <c r="I959" s="150"/>
      <c r="J959" s="153">
        <f>SUM(J949:J958)</f>
        <v>4886772.7700000005</v>
      </c>
      <c r="K959" s="171">
        <f>SUM(K949:K958)</f>
        <v>4977252.53</v>
      </c>
      <c r="L959" s="153">
        <f t="shared" ref="L959:M959" si="114">SUM(L949:L958)</f>
        <v>10796438.989999998</v>
      </c>
      <c r="M959" s="153">
        <f t="shared" si="114"/>
        <v>11807191.590000002</v>
      </c>
      <c r="N959" s="151">
        <v>9</v>
      </c>
      <c r="O959" s="151">
        <v>9</v>
      </c>
      <c r="P959" s="151">
        <f>N959-O959</f>
        <v>0</v>
      </c>
      <c r="Q959" s="163">
        <f t="shared" si="109"/>
        <v>-1010752.6000000034</v>
      </c>
      <c r="R959" s="161">
        <f>L959/H959</f>
        <v>544.80693293636773</v>
      </c>
    </row>
    <row r="960" spans="1:18">
      <c r="A960" s="82">
        <v>1</v>
      </c>
      <c r="B960" s="81" t="s">
        <v>350</v>
      </c>
      <c r="C960" s="81" t="s">
        <v>1287</v>
      </c>
      <c r="D960" s="81" t="s">
        <v>438</v>
      </c>
      <c r="E960" s="81" t="s">
        <v>1288</v>
      </c>
      <c r="F960" s="81" t="s">
        <v>632</v>
      </c>
      <c r="G960" s="81" t="s">
        <v>1289</v>
      </c>
      <c r="H960" s="86"/>
      <c r="I960" s="82"/>
      <c r="J960" s="164"/>
      <c r="K960" s="170"/>
      <c r="L960" s="87"/>
      <c r="M960" s="87"/>
      <c r="N960" s="81"/>
      <c r="O960" s="81"/>
      <c r="P960" s="81"/>
    </row>
    <row r="961" spans="1:18">
      <c r="A961" s="82">
        <v>2</v>
      </c>
      <c r="B961" s="81" t="s">
        <v>350</v>
      </c>
      <c r="C961" s="81" t="s">
        <v>1287</v>
      </c>
      <c r="D961" s="81" t="s">
        <v>438</v>
      </c>
      <c r="E961" s="81" t="s">
        <v>1288</v>
      </c>
      <c r="F961" s="81" t="s">
        <v>483</v>
      </c>
      <c r="G961" s="81" t="s">
        <v>1290</v>
      </c>
      <c r="H961" s="86">
        <v>4926</v>
      </c>
      <c r="I961" s="82">
        <v>4</v>
      </c>
      <c r="J961" s="164">
        <f>นครพนม!F64</f>
        <v>177393.32</v>
      </c>
      <c r="K961" s="170">
        <f>นครพนม!AL64</f>
        <v>71423.079999999987</v>
      </c>
      <c r="L961" s="87">
        <f>นครพนม!AM64</f>
        <v>2007808.98</v>
      </c>
      <c r="M961" s="87">
        <f>นครพนม!AN64</f>
        <v>2121319.0699999998</v>
      </c>
      <c r="N961" s="81"/>
      <c r="O961" s="81"/>
      <c r="P961" s="81"/>
      <c r="Q961" s="162">
        <f t="shared" si="109"/>
        <v>-113510.08999999985</v>
      </c>
      <c r="R961" s="84">
        <f t="shared" si="110"/>
        <v>407.59419001218026</v>
      </c>
    </row>
    <row r="962" spans="1:18">
      <c r="A962" s="82">
        <v>3</v>
      </c>
      <c r="B962" s="81" t="s">
        <v>350</v>
      </c>
      <c r="C962" s="81" t="s">
        <v>1287</v>
      </c>
      <c r="D962" s="81" t="s">
        <v>438</v>
      </c>
      <c r="E962" s="81" t="s">
        <v>1288</v>
      </c>
      <c r="F962" s="81" t="s">
        <v>483</v>
      </c>
      <c r="G962" s="81" t="s">
        <v>1467</v>
      </c>
      <c r="H962" s="86">
        <v>2077</v>
      </c>
      <c r="I962" s="82">
        <v>2</v>
      </c>
      <c r="J962" s="164">
        <f>นครพนม!F65</f>
        <v>250942.94</v>
      </c>
      <c r="K962" s="170">
        <f>นครพนม!AL65</f>
        <v>400947.38</v>
      </c>
      <c r="L962" s="87">
        <f>นครพนม!AM65</f>
        <v>1063235.6499999999</v>
      </c>
      <c r="M962" s="87">
        <f>นครพนม!AN65</f>
        <v>1187157.8700000001</v>
      </c>
      <c r="N962" s="81"/>
      <c r="O962" s="81"/>
      <c r="P962" s="81"/>
      <c r="Q962" s="162">
        <f t="shared" si="109"/>
        <v>-123922.2200000002</v>
      </c>
      <c r="R962" s="84">
        <f t="shared" si="110"/>
        <v>511.90931632161767</v>
      </c>
    </row>
    <row r="963" spans="1:18">
      <c r="A963" s="82">
        <v>4</v>
      </c>
      <c r="B963" s="81" t="s">
        <v>350</v>
      </c>
      <c r="C963" s="81" t="s">
        <v>1287</v>
      </c>
      <c r="D963" s="81" t="s">
        <v>438</v>
      </c>
      <c r="E963" s="81" t="s">
        <v>1288</v>
      </c>
      <c r="F963" s="81" t="s">
        <v>483</v>
      </c>
      <c r="G963" s="81" t="s">
        <v>1466</v>
      </c>
      <c r="H963" s="86">
        <v>1722</v>
      </c>
      <c r="I963" s="82">
        <v>2</v>
      </c>
      <c r="J963" s="164">
        <f>นครพนม!F66</f>
        <v>569168.43000000005</v>
      </c>
      <c r="K963" s="170">
        <f>นครพนม!AL66</f>
        <v>542359.85000000009</v>
      </c>
      <c r="L963" s="87">
        <f>นครพนม!AM66</f>
        <v>1458466.4300000002</v>
      </c>
      <c r="M963" s="87">
        <f>นครพนม!AN66</f>
        <v>1457963.6199999999</v>
      </c>
      <c r="N963" s="81"/>
      <c r="O963" s="81"/>
      <c r="P963" s="81"/>
      <c r="Q963" s="162">
        <f t="shared" si="109"/>
        <v>502.81000000028871</v>
      </c>
      <c r="R963" s="84">
        <f t="shared" si="110"/>
        <v>846.96076074332177</v>
      </c>
    </row>
    <row r="964" spans="1:18">
      <c r="A964" s="82">
        <v>5</v>
      </c>
      <c r="B964" s="81" t="s">
        <v>350</v>
      </c>
      <c r="C964" s="81" t="s">
        <v>1287</v>
      </c>
      <c r="D964" s="81" t="s">
        <v>438</v>
      </c>
      <c r="E964" s="81" t="s">
        <v>1288</v>
      </c>
      <c r="F964" s="81" t="s">
        <v>483</v>
      </c>
      <c r="G964" s="81" t="s">
        <v>1552</v>
      </c>
      <c r="H964" s="86">
        <v>4601</v>
      </c>
      <c r="I964" s="82">
        <v>4</v>
      </c>
      <c r="J964" s="164">
        <f>นครพนม!F67</f>
        <v>205124.2</v>
      </c>
      <c r="K964" s="170">
        <f>นครพนม!AL67</f>
        <v>163943.95000000001</v>
      </c>
      <c r="L964" s="87">
        <f>นครพนม!AM67</f>
        <v>1822683.6</v>
      </c>
      <c r="M964" s="87">
        <f>นครพนม!AN67</f>
        <v>2154632</v>
      </c>
      <c r="N964" s="81"/>
      <c r="O964" s="81"/>
      <c r="P964" s="81"/>
      <c r="Q964" s="162">
        <f t="shared" si="109"/>
        <v>-331948.39999999991</v>
      </c>
      <c r="R964" s="84">
        <f t="shared" si="110"/>
        <v>396.14944577265811</v>
      </c>
    </row>
    <row r="965" spans="1:18">
      <c r="A965" s="82">
        <v>6</v>
      </c>
      <c r="B965" s="81" t="s">
        <v>350</v>
      </c>
      <c r="C965" s="81" t="s">
        <v>1287</v>
      </c>
      <c r="D965" s="81" t="s">
        <v>438</v>
      </c>
      <c r="E965" s="81" t="s">
        <v>1288</v>
      </c>
      <c r="F965" s="81" t="s">
        <v>483</v>
      </c>
      <c r="G965" s="81" t="s">
        <v>1294</v>
      </c>
      <c r="H965" s="86">
        <v>3977</v>
      </c>
      <c r="I965" s="82">
        <v>3</v>
      </c>
      <c r="J965" s="164">
        <f>นครพนม!F68</f>
        <v>748012.41</v>
      </c>
      <c r="K965" s="170">
        <f>นครพนม!AL68</f>
        <v>318766.85000000003</v>
      </c>
      <c r="L965" s="87">
        <f>นครพนม!AM68</f>
        <v>2406896.52</v>
      </c>
      <c r="M965" s="87">
        <f>นครพนม!AN68</f>
        <v>2617522.19</v>
      </c>
      <c r="N965" s="81"/>
      <c r="O965" s="81"/>
      <c r="P965" s="81"/>
      <c r="Q965" s="162">
        <f t="shared" si="109"/>
        <v>-210625.66999999993</v>
      </c>
      <c r="R965" s="84">
        <f t="shared" si="110"/>
        <v>605.20405330651249</v>
      </c>
    </row>
    <row r="966" spans="1:18">
      <c r="A966" s="82">
        <v>7</v>
      </c>
      <c r="B966" s="81" t="s">
        <v>350</v>
      </c>
      <c r="C966" s="81" t="s">
        <v>1287</v>
      </c>
      <c r="D966" s="81" t="s">
        <v>438</v>
      </c>
      <c r="E966" s="81" t="s">
        <v>1288</v>
      </c>
      <c r="F966" s="81" t="s">
        <v>483</v>
      </c>
      <c r="G966" s="81" t="s">
        <v>1295</v>
      </c>
      <c r="H966" s="86">
        <v>2317</v>
      </c>
      <c r="I966" s="82">
        <v>2</v>
      </c>
      <c r="J966" s="164">
        <f>นครพนม!F69</f>
        <v>525635.96</v>
      </c>
      <c r="K966" s="170">
        <f>นครพนม!AL69</f>
        <v>654850.02999999991</v>
      </c>
      <c r="L966" s="87">
        <f>นครพนม!AM69</f>
        <v>1301493.47</v>
      </c>
      <c r="M966" s="87">
        <f>นครพนม!AN69</f>
        <v>1402007.7</v>
      </c>
      <c r="N966" s="81"/>
      <c r="O966" s="81"/>
      <c r="P966" s="81"/>
      <c r="Q966" s="162">
        <f t="shared" si="109"/>
        <v>-100514.22999999998</v>
      </c>
      <c r="R966" s="84">
        <f t="shared" si="110"/>
        <v>561.71492015537331</v>
      </c>
    </row>
    <row r="967" spans="1:18">
      <c r="A967" s="82">
        <v>8</v>
      </c>
      <c r="B967" s="81" t="s">
        <v>350</v>
      </c>
      <c r="C967" s="81" t="s">
        <v>1287</v>
      </c>
      <c r="D967" s="81" t="s">
        <v>438</v>
      </c>
      <c r="E967" s="81" t="s">
        <v>1288</v>
      </c>
      <c r="F967" s="81" t="s">
        <v>483</v>
      </c>
      <c r="G967" s="81" t="s">
        <v>1296</v>
      </c>
      <c r="H967" s="86">
        <v>2733</v>
      </c>
      <c r="I967" s="82">
        <v>2</v>
      </c>
      <c r="J967" s="164">
        <f>นครพนม!F70</f>
        <v>408562.92</v>
      </c>
      <c r="K967" s="170">
        <f>นครพนม!AL70</f>
        <v>464354.64999999997</v>
      </c>
      <c r="L967" s="87">
        <f>นครพนม!AM70</f>
        <v>2105998.3199999998</v>
      </c>
      <c r="M967" s="87">
        <f>นครพนม!AN70</f>
        <v>1975633.8099999998</v>
      </c>
      <c r="N967" s="81"/>
      <c r="O967" s="81"/>
      <c r="P967" s="81"/>
      <c r="Q967" s="162">
        <f t="shared" ref="Q967:Q1029" si="115">L967-M967</f>
        <v>130364.51000000001</v>
      </c>
      <c r="R967" s="84">
        <f t="shared" ref="R967:R1028" si="116">L967/H967</f>
        <v>770.58116355653124</v>
      </c>
    </row>
    <row r="968" spans="1:18">
      <c r="A968" s="82">
        <v>9</v>
      </c>
      <c r="B968" s="81" t="s">
        <v>350</v>
      </c>
      <c r="C968" s="81" t="s">
        <v>1287</v>
      </c>
      <c r="D968" s="81" t="s">
        <v>438</v>
      </c>
      <c r="E968" s="81" t="s">
        <v>1288</v>
      </c>
      <c r="F968" s="81" t="s">
        <v>483</v>
      </c>
      <c r="G968" s="81" t="s">
        <v>1551</v>
      </c>
      <c r="H968" s="86">
        <v>5014</v>
      </c>
      <c r="I968" s="82">
        <v>4</v>
      </c>
      <c r="J968" s="164">
        <f>นครพนม!F71</f>
        <v>345281.79</v>
      </c>
      <c r="K968" s="170">
        <f>นครพนม!AL71</f>
        <v>359881.81999999995</v>
      </c>
      <c r="L968" s="87">
        <f>นครพนม!AM71</f>
        <v>1640969.83</v>
      </c>
      <c r="M968" s="87">
        <f>นครพนม!AN71</f>
        <v>1641959.9</v>
      </c>
      <c r="N968" s="81"/>
      <c r="O968" s="81"/>
      <c r="P968" s="81"/>
      <c r="Q968" s="162">
        <f t="shared" si="115"/>
        <v>-990.06999999983236</v>
      </c>
      <c r="R968" s="84">
        <f t="shared" si="116"/>
        <v>327.27758875149584</v>
      </c>
    </row>
    <row r="969" spans="1:18">
      <c r="A969" s="82">
        <v>10</v>
      </c>
      <c r="B969" s="81" t="s">
        <v>350</v>
      </c>
      <c r="C969" s="81" t="s">
        <v>1287</v>
      </c>
      <c r="D969" s="81" t="s">
        <v>438</v>
      </c>
      <c r="E969" s="81" t="s">
        <v>1288</v>
      </c>
      <c r="F969" s="81" t="s">
        <v>483</v>
      </c>
      <c r="G969" s="81" t="s">
        <v>1298</v>
      </c>
      <c r="H969" s="86">
        <v>4306</v>
      </c>
      <c r="I969" s="82">
        <v>3</v>
      </c>
      <c r="J969" s="164">
        <f>นครพนม!F72</f>
        <v>477441.29</v>
      </c>
      <c r="K969" s="170">
        <f>นครพนม!AL72</f>
        <v>432169.04999999993</v>
      </c>
      <c r="L969" s="87">
        <f>นครพนม!AM72</f>
        <v>1961703.23</v>
      </c>
      <c r="M969" s="87">
        <f>นครพนม!AN72</f>
        <v>2156864.39</v>
      </c>
      <c r="N969" s="81"/>
      <c r="O969" s="81"/>
      <c r="P969" s="81"/>
      <c r="Q969" s="162">
        <f t="shared" si="115"/>
        <v>-195161.16000000015</v>
      </c>
      <c r="R969" s="84">
        <f t="shared" si="116"/>
        <v>455.57436832326988</v>
      </c>
    </row>
    <row r="970" spans="1:18">
      <c r="A970" s="82">
        <v>11</v>
      </c>
      <c r="B970" s="81" t="s">
        <v>350</v>
      </c>
      <c r="C970" s="81" t="s">
        <v>1287</v>
      </c>
      <c r="D970" s="81" t="s">
        <v>438</v>
      </c>
      <c r="E970" s="81" t="s">
        <v>1288</v>
      </c>
      <c r="F970" s="81" t="s">
        <v>483</v>
      </c>
      <c r="G970" s="81" t="s">
        <v>1299</v>
      </c>
      <c r="H970" s="86">
        <v>3182</v>
      </c>
      <c r="I970" s="82">
        <v>3</v>
      </c>
      <c r="J970" s="164">
        <f>นครพนม!F73</f>
        <v>614521.15</v>
      </c>
      <c r="K970" s="170">
        <f>นครพนม!AL73</f>
        <v>380201.22</v>
      </c>
      <c r="L970" s="87">
        <f>นครพนม!AM73</f>
        <v>1536819.0899999999</v>
      </c>
      <c r="M970" s="87">
        <f>นครพนม!AN73</f>
        <v>1778818.58</v>
      </c>
      <c r="N970" s="81"/>
      <c r="O970" s="81"/>
      <c r="P970" s="81"/>
      <c r="Q970" s="162">
        <f t="shared" si="115"/>
        <v>-241999.49000000022</v>
      </c>
      <c r="R970" s="84">
        <f t="shared" si="116"/>
        <v>482.97268698931487</v>
      </c>
    </row>
    <row r="971" spans="1:18">
      <c r="A971" s="82">
        <v>12</v>
      </c>
      <c r="B971" s="81" t="s">
        <v>350</v>
      </c>
      <c r="C971" s="81" t="s">
        <v>1287</v>
      </c>
      <c r="D971" s="81" t="s">
        <v>438</v>
      </c>
      <c r="E971" s="81" t="s">
        <v>1288</v>
      </c>
      <c r="F971" s="81" t="s">
        <v>483</v>
      </c>
      <c r="G971" s="81" t="s">
        <v>1550</v>
      </c>
      <c r="H971" s="86">
        <v>1643</v>
      </c>
      <c r="I971" s="82">
        <v>2</v>
      </c>
      <c r="J971" s="164">
        <f>นครพนม!F74</f>
        <v>489294.12</v>
      </c>
      <c r="K971" s="170">
        <f>นครพนม!AL74</f>
        <v>459413.91000000003</v>
      </c>
      <c r="L971" s="87">
        <f>นครพนม!AM74</f>
        <v>1170639.6000000001</v>
      </c>
      <c r="M971" s="87">
        <f>นครพนม!AN74</f>
        <v>1455618.53</v>
      </c>
      <c r="N971" s="81"/>
      <c r="O971" s="81"/>
      <c r="P971" s="81"/>
      <c r="Q971" s="162">
        <f t="shared" si="115"/>
        <v>-284978.92999999993</v>
      </c>
      <c r="R971" s="84">
        <f t="shared" si="116"/>
        <v>712.5012781497262</v>
      </c>
    </row>
    <row r="972" spans="1:18">
      <c r="A972" s="82">
        <v>13</v>
      </c>
      <c r="B972" s="81" t="s">
        <v>350</v>
      </c>
      <c r="C972" s="81" t="s">
        <v>1287</v>
      </c>
      <c r="D972" s="81" t="s">
        <v>438</v>
      </c>
      <c r="E972" s="81" t="s">
        <v>1288</v>
      </c>
      <c r="F972" s="81" t="s">
        <v>483</v>
      </c>
      <c r="G972" s="81" t="s">
        <v>1553</v>
      </c>
      <c r="H972" s="86">
        <v>4314</v>
      </c>
      <c r="I972" s="82">
        <v>3</v>
      </c>
      <c r="J972" s="164">
        <f>นครพนม!F75</f>
        <v>181906.43</v>
      </c>
      <c r="K972" s="170">
        <f>นครพนม!AL75</f>
        <v>381073.95999999996</v>
      </c>
      <c r="L972" s="87">
        <f>นครพนม!AM75</f>
        <v>1168725.7</v>
      </c>
      <c r="M972" s="87">
        <f>นครพนม!AN75</f>
        <v>1812338.99</v>
      </c>
      <c r="N972" s="81"/>
      <c r="O972" s="81"/>
      <c r="P972" s="81"/>
      <c r="Q972" s="162">
        <f t="shared" si="115"/>
        <v>-643613.29</v>
      </c>
      <c r="R972" s="84">
        <f t="shared" si="116"/>
        <v>270.91462679647657</v>
      </c>
    </row>
    <row r="973" spans="1:18">
      <c r="A973" s="82">
        <v>14</v>
      </c>
      <c r="B973" s="81" t="s">
        <v>350</v>
      </c>
      <c r="C973" s="81" t="s">
        <v>1287</v>
      </c>
      <c r="D973" s="81" t="s">
        <v>438</v>
      </c>
      <c r="E973" s="81" t="s">
        <v>1288</v>
      </c>
      <c r="F973" s="81" t="s">
        <v>483</v>
      </c>
      <c r="G973" s="81" t="s">
        <v>1302</v>
      </c>
      <c r="H973" s="86">
        <v>4173</v>
      </c>
      <c r="I973" s="82">
        <v>3</v>
      </c>
      <c r="J973" s="164">
        <f>นครพนม!F76</f>
        <v>358442.56</v>
      </c>
      <c r="K973" s="170">
        <f>นครพนม!AL76</f>
        <v>401755.02</v>
      </c>
      <c r="L973" s="87">
        <f>นครพนม!AM76</f>
        <v>1426264.72</v>
      </c>
      <c r="M973" s="87">
        <f>นครพนม!AN76</f>
        <v>1658431.59</v>
      </c>
      <c r="N973" s="81"/>
      <c r="O973" s="81"/>
      <c r="P973" s="81"/>
      <c r="Q973" s="162">
        <f t="shared" si="115"/>
        <v>-232166.87000000011</v>
      </c>
      <c r="R973" s="84">
        <f t="shared" si="116"/>
        <v>341.78402108794631</v>
      </c>
    </row>
    <row r="974" spans="1:18">
      <c r="A974" s="82">
        <v>15</v>
      </c>
      <c r="B974" s="81" t="s">
        <v>350</v>
      </c>
      <c r="C974" s="81" t="s">
        <v>1287</v>
      </c>
      <c r="D974" s="81" t="s">
        <v>438</v>
      </c>
      <c r="E974" s="81" t="s">
        <v>1288</v>
      </c>
      <c r="F974" s="81" t="s">
        <v>483</v>
      </c>
      <c r="G974" s="81" t="s">
        <v>1303</v>
      </c>
      <c r="H974" s="86">
        <v>3211</v>
      </c>
      <c r="I974" s="82">
        <v>3</v>
      </c>
      <c r="J974" s="164">
        <f>นครพนม!F77</f>
        <v>272874.09000000003</v>
      </c>
      <c r="K974" s="170">
        <f>นครพนม!AL77</f>
        <v>-40166.19</v>
      </c>
      <c r="L974" s="87">
        <f>นครพนม!AM77</f>
        <v>1483316.5899999999</v>
      </c>
      <c r="M974" s="87">
        <f>นครพนม!AN77</f>
        <v>1810453.35</v>
      </c>
      <c r="N974" s="81"/>
      <c r="O974" s="81"/>
      <c r="P974" s="81"/>
      <c r="Q974" s="162">
        <f t="shared" si="115"/>
        <v>-327136.76000000024</v>
      </c>
      <c r="R974" s="84">
        <f t="shared" si="116"/>
        <v>461.94848645281837</v>
      </c>
    </row>
    <row r="975" spans="1:18">
      <c r="A975" s="82">
        <v>16</v>
      </c>
      <c r="B975" s="81" t="s">
        <v>350</v>
      </c>
      <c r="C975" s="81" t="s">
        <v>1287</v>
      </c>
      <c r="D975" s="81" t="s">
        <v>438</v>
      </c>
      <c r="E975" s="81" t="s">
        <v>1288</v>
      </c>
      <c r="F975" s="81" t="s">
        <v>483</v>
      </c>
      <c r="G975" s="81" t="s">
        <v>1554</v>
      </c>
      <c r="H975" s="86">
        <v>2252</v>
      </c>
      <c r="I975" s="82">
        <v>2</v>
      </c>
      <c r="J975" s="164">
        <f>นครพนม!F78</f>
        <v>534600.13</v>
      </c>
      <c r="K975" s="170">
        <f>นครพนม!AL78</f>
        <v>732449.7</v>
      </c>
      <c r="L975" s="87">
        <f>นครพนม!AM78</f>
        <v>1480469.8399999999</v>
      </c>
      <c r="M975" s="87">
        <f>นครพนม!AN78</f>
        <v>1680300.0000000002</v>
      </c>
      <c r="N975" s="81"/>
      <c r="O975" s="81"/>
      <c r="P975" s="81"/>
      <c r="Q975" s="162">
        <f t="shared" si="115"/>
        <v>-199830.16000000038</v>
      </c>
      <c r="R975" s="84">
        <f t="shared" si="116"/>
        <v>657.40223801065713</v>
      </c>
    </row>
    <row r="976" spans="1:18" s="22" customFormat="1">
      <c r="A976" s="150">
        <v>5</v>
      </c>
      <c r="B976" s="151" t="s">
        <v>350</v>
      </c>
      <c r="C976" s="151"/>
      <c r="D976" s="151"/>
      <c r="E976" s="151" t="s">
        <v>379</v>
      </c>
      <c r="F976" s="151"/>
      <c r="G976" s="151" t="s">
        <v>1305</v>
      </c>
      <c r="H976" s="153">
        <f>SUM(H960:H974)</f>
        <v>48196</v>
      </c>
      <c r="I976" s="150"/>
      <c r="J976" s="153">
        <f>SUM(J960:J974)</f>
        <v>5624601.6099999994</v>
      </c>
      <c r="K976" s="171">
        <f>SUM(K960:K974)</f>
        <v>4990974.5799999991</v>
      </c>
      <c r="L976" s="153">
        <f t="shared" ref="L976:M976" si="117">SUM(L960:L974)</f>
        <v>22555021.73</v>
      </c>
      <c r="M976" s="153">
        <f t="shared" si="117"/>
        <v>25230721.590000004</v>
      </c>
      <c r="N976" s="151">
        <v>15</v>
      </c>
      <c r="O976" s="151">
        <v>15</v>
      </c>
      <c r="P976" s="151">
        <f>N976-O976</f>
        <v>0</v>
      </c>
      <c r="Q976" s="163">
        <f t="shared" si="115"/>
        <v>-2675699.8600000031</v>
      </c>
      <c r="R976" s="161">
        <f>L976/H976</f>
        <v>467.98534587932608</v>
      </c>
    </row>
    <row r="977" spans="1:18">
      <c r="A977" s="82">
        <v>1</v>
      </c>
      <c r="B977" s="81" t="s">
        <v>350</v>
      </c>
      <c r="C977" s="81" t="s">
        <v>1306</v>
      </c>
      <c r="D977" s="81" t="s">
        <v>409</v>
      </c>
      <c r="E977" s="81" t="s">
        <v>1307</v>
      </c>
      <c r="F977" s="81" t="s">
        <v>513</v>
      </c>
      <c r="G977" s="81" t="s">
        <v>1308</v>
      </c>
      <c r="H977" s="86"/>
      <c r="I977" s="82"/>
      <c r="J977" s="164"/>
      <c r="K977" s="170"/>
      <c r="L977" s="87"/>
      <c r="M977" s="87"/>
      <c r="N977" s="81"/>
      <c r="O977" s="81"/>
      <c r="P977" s="81"/>
    </row>
    <row r="978" spans="1:18">
      <c r="A978" s="82">
        <v>2</v>
      </c>
      <c r="B978" s="81" t="s">
        <v>350</v>
      </c>
      <c r="C978" s="81" t="s">
        <v>1306</v>
      </c>
      <c r="D978" s="81" t="s">
        <v>409</v>
      </c>
      <c r="E978" s="81" t="s">
        <v>1307</v>
      </c>
      <c r="F978" s="81" t="s">
        <v>483</v>
      </c>
      <c r="G978" s="81" t="s">
        <v>1309</v>
      </c>
      <c r="H978" s="86">
        <v>3333</v>
      </c>
      <c r="I978" s="82">
        <v>3</v>
      </c>
      <c r="J978" s="164">
        <f>นครพนม!F79</f>
        <v>480037.79</v>
      </c>
      <c r="K978" s="170">
        <f>นครพนม!AL79</f>
        <v>423782.75</v>
      </c>
      <c r="L978" s="87">
        <f>นครพนม!AM79</f>
        <v>1830737.71</v>
      </c>
      <c r="M978" s="87">
        <f>นครพนม!AN79</f>
        <v>1921889.7199999997</v>
      </c>
      <c r="N978" s="81"/>
      <c r="O978" s="81"/>
      <c r="P978" s="81"/>
      <c r="Q978" s="162">
        <f t="shared" si="115"/>
        <v>-91152.009999999776</v>
      </c>
      <c r="R978" s="84">
        <f t="shared" si="116"/>
        <v>549.27624062406244</v>
      </c>
    </row>
    <row r="979" spans="1:18">
      <c r="A979" s="82">
        <v>3</v>
      </c>
      <c r="B979" s="81" t="s">
        <v>350</v>
      </c>
      <c r="C979" s="81" t="s">
        <v>1306</v>
      </c>
      <c r="D979" s="81" t="s">
        <v>409</v>
      </c>
      <c r="E979" s="81" t="s">
        <v>1307</v>
      </c>
      <c r="F979" s="81" t="s">
        <v>483</v>
      </c>
      <c r="G979" s="81" t="s">
        <v>1310</v>
      </c>
      <c r="H979" s="86">
        <v>2136</v>
      </c>
      <c r="I979" s="82">
        <v>2</v>
      </c>
      <c r="J979" s="164">
        <f>นครพนม!F80</f>
        <v>253259.11</v>
      </c>
      <c r="K979" s="170">
        <f>นครพนม!AL80</f>
        <v>205784.37</v>
      </c>
      <c r="L979" s="87">
        <f>นครพนม!AM80</f>
        <v>1526269.73</v>
      </c>
      <c r="M979" s="87">
        <f>นครพนม!AN80</f>
        <v>1821733.7600000002</v>
      </c>
      <c r="N979" s="81"/>
      <c r="O979" s="81"/>
      <c r="P979" s="81"/>
      <c r="Q979" s="162">
        <f t="shared" si="115"/>
        <v>-295464.03000000026</v>
      </c>
      <c r="R979" s="84">
        <f t="shared" si="116"/>
        <v>714.54575374531839</v>
      </c>
    </row>
    <row r="980" spans="1:18">
      <c r="A980" s="82">
        <v>4</v>
      </c>
      <c r="B980" s="81" t="s">
        <v>350</v>
      </c>
      <c r="C980" s="81" t="s">
        <v>1306</v>
      </c>
      <c r="D980" s="81" t="s">
        <v>409</v>
      </c>
      <c r="E980" s="81" t="s">
        <v>1307</v>
      </c>
      <c r="F980" s="81" t="s">
        <v>483</v>
      </c>
      <c r="G980" s="81" t="s">
        <v>1311</v>
      </c>
      <c r="H980" s="86">
        <v>4115</v>
      </c>
      <c r="I980" s="82">
        <v>3</v>
      </c>
      <c r="J980" s="164">
        <f>นครพนม!F81</f>
        <v>587543.18999999994</v>
      </c>
      <c r="K980" s="170">
        <f>นครพนม!AL81</f>
        <v>467478.82999999996</v>
      </c>
      <c r="L980" s="87">
        <f>นครพนม!AM81</f>
        <v>1993513.4000000001</v>
      </c>
      <c r="M980" s="87">
        <f>นครพนม!AN81</f>
        <v>2071543.71</v>
      </c>
      <c r="N980" s="81"/>
      <c r="O980" s="81"/>
      <c r="P980" s="81"/>
      <c r="Q980" s="162">
        <f t="shared" si="115"/>
        <v>-78030.309999999823</v>
      </c>
      <c r="R980" s="84">
        <f t="shared" si="116"/>
        <v>484.4504009720535</v>
      </c>
    </row>
    <row r="981" spans="1:18">
      <c r="A981" s="82">
        <v>5</v>
      </c>
      <c r="B981" s="81" t="s">
        <v>350</v>
      </c>
      <c r="C981" s="81" t="s">
        <v>1306</v>
      </c>
      <c r="D981" s="81" t="s">
        <v>409</v>
      </c>
      <c r="E981" s="81" t="s">
        <v>1307</v>
      </c>
      <c r="F981" s="81" t="s">
        <v>483</v>
      </c>
      <c r="G981" s="81" t="s">
        <v>1312</v>
      </c>
      <c r="H981" s="86">
        <v>2838</v>
      </c>
      <c r="I981" s="82">
        <v>2</v>
      </c>
      <c r="J981" s="164">
        <f>นครพนม!F82</f>
        <v>169363.29</v>
      </c>
      <c r="K981" s="170">
        <f>นครพนม!AL82</f>
        <v>-91792.75</v>
      </c>
      <c r="L981" s="87">
        <f>นครพนม!AM82</f>
        <v>1832325.17</v>
      </c>
      <c r="M981" s="87">
        <f>นครพนม!AN82</f>
        <v>2042758.0399999998</v>
      </c>
      <c r="N981" s="81"/>
      <c r="O981" s="81"/>
      <c r="P981" s="81"/>
      <c r="Q981" s="162">
        <f t="shared" si="115"/>
        <v>-210432.86999999988</v>
      </c>
      <c r="R981" s="84">
        <f t="shared" si="116"/>
        <v>645.6395947850599</v>
      </c>
    </row>
    <row r="982" spans="1:18">
      <c r="A982" s="82">
        <v>6</v>
      </c>
      <c r="B982" s="81" t="s">
        <v>350</v>
      </c>
      <c r="C982" s="81" t="s">
        <v>1306</v>
      </c>
      <c r="D982" s="81" t="s">
        <v>409</v>
      </c>
      <c r="E982" s="81" t="s">
        <v>1307</v>
      </c>
      <c r="F982" s="81" t="s">
        <v>483</v>
      </c>
      <c r="G982" s="81" t="s">
        <v>1313</v>
      </c>
      <c r="H982" s="86">
        <v>3064</v>
      </c>
      <c r="I982" s="82">
        <v>3</v>
      </c>
      <c r="J982" s="164">
        <f>นครพนม!F83</f>
        <v>357536.01</v>
      </c>
      <c r="K982" s="170">
        <f>นครพนม!AL83</f>
        <v>324347.14</v>
      </c>
      <c r="L982" s="87">
        <f>นครพนม!AM83</f>
        <v>2145706.81</v>
      </c>
      <c r="M982" s="87">
        <f>นครพนม!AN83</f>
        <v>2219837.1800000002</v>
      </c>
      <c r="N982" s="81"/>
      <c r="O982" s="81"/>
      <c r="P982" s="81"/>
      <c r="Q982" s="162">
        <f t="shared" si="115"/>
        <v>-74130.370000000112</v>
      </c>
      <c r="R982" s="84">
        <f t="shared" si="116"/>
        <v>700.29595626631851</v>
      </c>
    </row>
    <row r="983" spans="1:18">
      <c r="A983" s="82">
        <v>7</v>
      </c>
      <c r="B983" s="81" t="s">
        <v>350</v>
      </c>
      <c r="C983" s="81" t="s">
        <v>1306</v>
      </c>
      <c r="D983" s="81" t="s">
        <v>409</v>
      </c>
      <c r="E983" s="81" t="s">
        <v>1307</v>
      </c>
      <c r="F983" s="81" t="s">
        <v>483</v>
      </c>
      <c r="G983" s="81" t="s">
        <v>1314</v>
      </c>
      <c r="H983" s="86">
        <v>1877</v>
      </c>
      <c r="I983" s="82">
        <v>2</v>
      </c>
      <c r="J983" s="164">
        <f>นครพนม!F84</f>
        <v>194256.48</v>
      </c>
      <c r="K983" s="170">
        <f>นครพนม!AL84</f>
        <v>164729.19</v>
      </c>
      <c r="L983" s="87">
        <f>นครพนม!AM84</f>
        <v>1638454.0699999998</v>
      </c>
      <c r="M983" s="87">
        <f>นครพนม!AN84</f>
        <v>1808098.5299999998</v>
      </c>
      <c r="N983" s="81"/>
      <c r="O983" s="81"/>
      <c r="P983" s="81"/>
      <c r="Q983" s="162">
        <f t="shared" si="115"/>
        <v>-169644.45999999996</v>
      </c>
      <c r="R983" s="84">
        <f t="shared" si="116"/>
        <v>872.91106553010115</v>
      </c>
    </row>
    <row r="984" spans="1:18">
      <c r="A984" s="82">
        <v>8</v>
      </c>
      <c r="B984" s="81" t="s">
        <v>350</v>
      </c>
      <c r="C984" s="81" t="s">
        <v>1306</v>
      </c>
      <c r="D984" s="81" t="s">
        <v>409</v>
      </c>
      <c r="E984" s="81" t="s">
        <v>1307</v>
      </c>
      <c r="F984" s="81" t="s">
        <v>483</v>
      </c>
      <c r="G984" s="81" t="s">
        <v>1315</v>
      </c>
      <c r="H984" s="86">
        <v>2766</v>
      </c>
      <c r="I984" s="82">
        <v>2</v>
      </c>
      <c r="J984" s="164">
        <f>นครพนม!F85</f>
        <v>416363.2</v>
      </c>
      <c r="K984" s="170">
        <f>นครพนม!AL85</f>
        <v>258062.57</v>
      </c>
      <c r="L984" s="87">
        <f>นครพนม!AM85</f>
        <v>760324.39999999991</v>
      </c>
      <c r="M984" s="87">
        <f>นครพนม!AN85</f>
        <v>1139979.81</v>
      </c>
      <c r="N984" s="81"/>
      <c r="O984" s="81"/>
      <c r="P984" s="81"/>
      <c r="Q984" s="162">
        <f t="shared" si="115"/>
        <v>-379655.41000000015</v>
      </c>
      <c r="R984" s="84">
        <f t="shared" si="116"/>
        <v>274.88228488792475</v>
      </c>
    </row>
    <row r="985" spans="1:18">
      <c r="A985" s="82">
        <v>9</v>
      </c>
      <c r="B985" s="81" t="s">
        <v>350</v>
      </c>
      <c r="C985" s="81" t="s">
        <v>1306</v>
      </c>
      <c r="D985" s="81" t="s">
        <v>409</v>
      </c>
      <c r="E985" s="81" t="s">
        <v>1307</v>
      </c>
      <c r="F985" s="81" t="s">
        <v>483</v>
      </c>
      <c r="G985" s="81" t="s">
        <v>1316</v>
      </c>
      <c r="H985" s="86">
        <v>1975</v>
      </c>
      <c r="I985" s="82">
        <v>2</v>
      </c>
      <c r="J985" s="164">
        <f>นครพนม!F86</f>
        <v>230898.62</v>
      </c>
      <c r="K985" s="170">
        <f>นครพนม!AL86</f>
        <v>160374.97</v>
      </c>
      <c r="L985" s="87">
        <f>นครพนม!AM86</f>
        <v>1478132.05</v>
      </c>
      <c r="M985" s="87">
        <f>นครพนม!AN86</f>
        <v>1483716.85</v>
      </c>
      <c r="N985" s="81"/>
      <c r="O985" s="81"/>
      <c r="P985" s="81"/>
      <c r="Q985" s="162">
        <f t="shared" si="115"/>
        <v>-5584.8000000000466</v>
      </c>
      <c r="R985" s="84">
        <f t="shared" si="116"/>
        <v>748.42129113924057</v>
      </c>
    </row>
    <row r="986" spans="1:18">
      <c r="A986" s="82">
        <v>10</v>
      </c>
      <c r="B986" s="81" t="s">
        <v>350</v>
      </c>
      <c r="C986" s="81" t="s">
        <v>1306</v>
      </c>
      <c r="D986" s="81" t="s">
        <v>409</v>
      </c>
      <c r="E986" s="81" t="s">
        <v>1307</v>
      </c>
      <c r="F986" s="81" t="s">
        <v>483</v>
      </c>
      <c r="G986" s="81" t="s">
        <v>1317</v>
      </c>
      <c r="H986" s="86">
        <v>2929</v>
      </c>
      <c r="I986" s="82">
        <v>2</v>
      </c>
      <c r="J986" s="164">
        <f>นครพนม!F87</f>
        <v>600929.04</v>
      </c>
      <c r="K986" s="170">
        <f>นครพนม!AL87</f>
        <v>496536.95</v>
      </c>
      <c r="L986" s="87">
        <f>นครพนม!AM87</f>
        <v>1828082.94</v>
      </c>
      <c r="M986" s="87">
        <f>นครพนม!AN87</f>
        <v>1759741.0899999999</v>
      </c>
      <c r="N986" s="81"/>
      <c r="O986" s="81"/>
      <c r="P986" s="81"/>
      <c r="Q986" s="162">
        <f t="shared" si="115"/>
        <v>68341.850000000093</v>
      </c>
      <c r="R986" s="84">
        <f t="shared" si="116"/>
        <v>624.1321065209969</v>
      </c>
    </row>
    <row r="987" spans="1:18" s="228" customFormat="1">
      <c r="A987" s="222">
        <v>11</v>
      </c>
      <c r="B987" s="223" t="s">
        <v>350</v>
      </c>
      <c r="C987" s="223" t="s">
        <v>1306</v>
      </c>
      <c r="D987" s="223" t="s">
        <v>409</v>
      </c>
      <c r="E987" s="223" t="s">
        <v>1307</v>
      </c>
      <c r="F987" s="223" t="s">
        <v>483</v>
      </c>
      <c r="G987" s="223" t="s">
        <v>1318</v>
      </c>
      <c r="H987" s="224">
        <v>1699</v>
      </c>
      <c r="I987" s="222">
        <v>2</v>
      </c>
      <c r="J987" s="225">
        <f>นครพนม!F88</f>
        <v>184892.15</v>
      </c>
      <c r="K987" s="176">
        <f>นครพนม!AL88</f>
        <v>68470.299999999988</v>
      </c>
      <c r="L987" s="112">
        <f>นครพนม!AM88</f>
        <v>1879984.81</v>
      </c>
      <c r="M987" s="112">
        <f>นครพนม!AN88</f>
        <v>2037353.9100000001</v>
      </c>
      <c r="N987" s="223"/>
      <c r="O987" s="223"/>
      <c r="P987" s="223"/>
      <c r="Q987" s="226">
        <f t="shared" si="115"/>
        <v>-157369.10000000009</v>
      </c>
      <c r="R987" s="227">
        <f t="shared" si="116"/>
        <v>1106.5243143025309</v>
      </c>
    </row>
    <row r="988" spans="1:18" s="22" customFormat="1">
      <c r="A988" s="150">
        <v>6</v>
      </c>
      <c r="B988" s="151" t="s">
        <v>350</v>
      </c>
      <c r="C988" s="151"/>
      <c r="D988" s="151"/>
      <c r="E988" s="151" t="s">
        <v>379</v>
      </c>
      <c r="F988" s="151"/>
      <c r="G988" s="151" t="s">
        <v>1319</v>
      </c>
      <c r="H988" s="153">
        <f>SUM(H977:H987)</f>
        <v>26732</v>
      </c>
      <c r="I988" s="150"/>
      <c r="J988" s="153">
        <f>SUM(J977:J987)</f>
        <v>3475078.88</v>
      </c>
      <c r="K988" s="171">
        <f>SUM(K977:K987)</f>
        <v>2477774.3199999998</v>
      </c>
      <c r="L988" s="153">
        <f t="shared" ref="L988:M988" si="118">SUM(L977:L987)</f>
        <v>16913531.09</v>
      </c>
      <c r="M988" s="153">
        <f t="shared" si="118"/>
        <v>18306652.600000001</v>
      </c>
      <c r="N988" s="151">
        <v>10</v>
      </c>
      <c r="O988" s="151">
        <v>10</v>
      </c>
      <c r="P988" s="151">
        <f>N988-O988</f>
        <v>0</v>
      </c>
      <c r="Q988" s="163">
        <f t="shared" si="115"/>
        <v>-1393121.5100000016</v>
      </c>
      <c r="R988" s="161">
        <f>L988/H988</f>
        <v>632.70728303157262</v>
      </c>
    </row>
    <row r="989" spans="1:18">
      <c r="A989" s="82">
        <v>1</v>
      </c>
      <c r="B989" s="81" t="s">
        <v>350</v>
      </c>
      <c r="C989" s="81" t="s">
        <v>1320</v>
      </c>
      <c r="D989" s="81" t="s">
        <v>416</v>
      </c>
      <c r="E989" s="81" t="s">
        <v>1321</v>
      </c>
      <c r="F989" s="81" t="s">
        <v>513</v>
      </c>
      <c r="G989" s="81" t="s">
        <v>1322</v>
      </c>
      <c r="H989" s="86"/>
      <c r="I989" s="82"/>
      <c r="J989" s="164"/>
      <c r="K989" s="170"/>
      <c r="L989" s="87"/>
      <c r="M989" s="87"/>
      <c r="N989" s="81"/>
      <c r="O989" s="81"/>
      <c r="P989" s="81"/>
    </row>
    <row r="990" spans="1:18">
      <c r="A990" s="82">
        <v>2</v>
      </c>
      <c r="B990" s="81" t="s">
        <v>350</v>
      </c>
      <c r="C990" s="81" t="s">
        <v>1320</v>
      </c>
      <c r="D990" s="81" t="s">
        <v>416</v>
      </c>
      <c r="E990" s="81" t="s">
        <v>1321</v>
      </c>
      <c r="F990" s="81" t="s">
        <v>483</v>
      </c>
      <c r="G990" s="81" t="s">
        <v>1323</v>
      </c>
      <c r="H990" s="86">
        <v>3782</v>
      </c>
      <c r="I990" s="82">
        <v>3</v>
      </c>
      <c r="J990" s="164">
        <f>นครพนม!F89</f>
        <v>192835.6</v>
      </c>
      <c r="K990" s="170">
        <f>นครพนม!AL89</f>
        <v>164863.43000000002</v>
      </c>
      <c r="L990" s="87">
        <f>นครพนม!AM89</f>
        <v>1216471.29</v>
      </c>
      <c r="M990" s="87">
        <f>นครพนม!AN89</f>
        <v>1209428.3600000001</v>
      </c>
      <c r="N990" s="81"/>
      <c r="O990" s="81"/>
      <c r="P990" s="81"/>
      <c r="Q990" s="162">
        <f t="shared" si="115"/>
        <v>7042.9299999999348</v>
      </c>
      <c r="R990" s="84">
        <f t="shared" si="116"/>
        <v>321.64761766261239</v>
      </c>
    </row>
    <row r="991" spans="1:18">
      <c r="A991" s="82">
        <v>3</v>
      </c>
      <c r="B991" s="81" t="s">
        <v>350</v>
      </c>
      <c r="C991" s="81" t="s">
        <v>1320</v>
      </c>
      <c r="D991" s="81" t="s">
        <v>416</v>
      </c>
      <c r="E991" s="81" t="s">
        <v>1321</v>
      </c>
      <c r="F991" s="81" t="s">
        <v>483</v>
      </c>
      <c r="G991" s="81" t="s">
        <v>1324</v>
      </c>
      <c r="H991" s="86">
        <v>1430</v>
      </c>
      <c r="I991" s="82">
        <v>1</v>
      </c>
      <c r="J991" s="164">
        <f>นครพนม!F90</f>
        <v>312106.09000000003</v>
      </c>
      <c r="K991" s="170">
        <f>นครพนม!AL90</f>
        <v>303479.12</v>
      </c>
      <c r="L991" s="87">
        <f>นครพนม!AM90</f>
        <v>1154291.1399999999</v>
      </c>
      <c r="M991" s="87">
        <f>นครพนม!AN90</f>
        <v>1188409.5899999999</v>
      </c>
      <c r="N991" s="81"/>
      <c r="O991" s="81"/>
      <c r="P991" s="81"/>
      <c r="Q991" s="162">
        <f t="shared" si="115"/>
        <v>-34118.449999999953</v>
      </c>
      <c r="R991" s="84">
        <f t="shared" si="116"/>
        <v>807.19660139860127</v>
      </c>
    </row>
    <row r="992" spans="1:18">
      <c r="A992" s="82">
        <v>4</v>
      </c>
      <c r="B992" s="81" t="s">
        <v>350</v>
      </c>
      <c r="C992" s="81" t="s">
        <v>1320</v>
      </c>
      <c r="D992" s="81" t="s">
        <v>416</v>
      </c>
      <c r="E992" s="81" t="s">
        <v>1321</v>
      </c>
      <c r="F992" s="81" t="s">
        <v>483</v>
      </c>
      <c r="G992" s="81" t="s">
        <v>1325</v>
      </c>
      <c r="H992" s="86">
        <v>3601</v>
      </c>
      <c r="I992" s="82">
        <v>3</v>
      </c>
      <c r="J992" s="164">
        <f>นครพนม!F91</f>
        <v>299065.98</v>
      </c>
      <c r="K992" s="170">
        <f>นครพนม!AL91</f>
        <v>250254.44</v>
      </c>
      <c r="L992" s="87">
        <f>นครพนม!AM91</f>
        <v>1422060.17</v>
      </c>
      <c r="M992" s="87">
        <f>นครพนม!AN91</f>
        <v>1610586.26</v>
      </c>
      <c r="N992" s="81"/>
      <c r="O992" s="81"/>
      <c r="P992" s="81"/>
      <c r="Q992" s="162">
        <f t="shared" si="115"/>
        <v>-188526.09000000008</v>
      </c>
      <c r="R992" s="84">
        <f t="shared" si="116"/>
        <v>394.90701749514022</v>
      </c>
    </row>
    <row r="993" spans="1:18">
      <c r="A993" s="82">
        <v>5</v>
      </c>
      <c r="B993" s="81" t="s">
        <v>350</v>
      </c>
      <c r="C993" s="81" t="s">
        <v>1320</v>
      </c>
      <c r="D993" s="81" t="s">
        <v>416</v>
      </c>
      <c r="E993" s="81" t="s">
        <v>1321</v>
      </c>
      <c r="F993" s="81" t="s">
        <v>483</v>
      </c>
      <c r="G993" s="81" t="s">
        <v>1326</v>
      </c>
      <c r="H993" s="86">
        <v>2333</v>
      </c>
      <c r="I993" s="82">
        <v>2</v>
      </c>
      <c r="J993" s="164">
        <f>นครพนม!F92</f>
        <v>289974.39</v>
      </c>
      <c r="K993" s="170">
        <f>นครพนม!AL92</f>
        <v>284737.40000000002</v>
      </c>
      <c r="L993" s="87">
        <f>นครพนม!AM92</f>
        <v>1675231.1</v>
      </c>
      <c r="M993" s="87">
        <f>นครพนม!AN92</f>
        <v>1867173.1500000001</v>
      </c>
      <c r="N993" s="81"/>
      <c r="O993" s="81"/>
      <c r="P993" s="81"/>
      <c r="Q993" s="162">
        <f t="shared" si="115"/>
        <v>-191942.05000000005</v>
      </c>
      <c r="R993" s="84">
        <f t="shared" si="116"/>
        <v>718.05876553793405</v>
      </c>
    </row>
    <row r="994" spans="1:18">
      <c r="A994" s="82">
        <v>6</v>
      </c>
      <c r="B994" s="81" t="s">
        <v>350</v>
      </c>
      <c r="C994" s="81" t="s">
        <v>1320</v>
      </c>
      <c r="D994" s="81" t="s">
        <v>416</v>
      </c>
      <c r="E994" s="81" t="s">
        <v>1321</v>
      </c>
      <c r="F994" s="81" t="s">
        <v>483</v>
      </c>
      <c r="G994" s="81" t="s">
        <v>1327</v>
      </c>
      <c r="H994" s="86">
        <v>2183</v>
      </c>
      <c r="I994" s="82">
        <v>2</v>
      </c>
      <c r="J994" s="164">
        <f>นครพนม!F93</f>
        <v>493044.87</v>
      </c>
      <c r="K994" s="170">
        <f>นครพนม!AL93</f>
        <v>526832.82000000007</v>
      </c>
      <c r="L994" s="87">
        <f>นครพนม!AM93</f>
        <v>1486908.62</v>
      </c>
      <c r="M994" s="87">
        <f>นครพนม!AN93</f>
        <v>1496463.75</v>
      </c>
      <c r="N994" s="81"/>
      <c r="O994" s="81"/>
      <c r="P994" s="81"/>
      <c r="Q994" s="162">
        <f t="shared" si="115"/>
        <v>-9555.1299999998882</v>
      </c>
      <c r="R994" s="84">
        <f t="shared" si="116"/>
        <v>681.13083829592313</v>
      </c>
    </row>
    <row r="995" spans="1:18">
      <c r="A995" s="82">
        <v>7</v>
      </c>
      <c r="B995" s="81" t="s">
        <v>350</v>
      </c>
      <c r="C995" s="81" t="s">
        <v>1320</v>
      </c>
      <c r="D995" s="81" t="s">
        <v>416</v>
      </c>
      <c r="E995" s="81" t="s">
        <v>1321</v>
      </c>
      <c r="F995" s="81" t="s">
        <v>483</v>
      </c>
      <c r="G995" s="81" t="s">
        <v>1328</v>
      </c>
      <c r="H995" s="86">
        <v>1728</v>
      </c>
      <c r="I995" s="82">
        <v>2</v>
      </c>
      <c r="J995" s="164">
        <f>นครพนม!F94</f>
        <v>397806.66</v>
      </c>
      <c r="K995" s="170">
        <f>นครพนม!AL94</f>
        <v>436639.79</v>
      </c>
      <c r="L995" s="87">
        <f>นครพนม!AM94</f>
        <v>1243479.27</v>
      </c>
      <c r="M995" s="87">
        <f>นครพนม!AN94</f>
        <v>1348476.04</v>
      </c>
      <c r="N995" s="81"/>
      <c r="O995" s="81"/>
      <c r="P995" s="81"/>
      <c r="Q995" s="162">
        <f t="shared" si="115"/>
        <v>-104996.77000000002</v>
      </c>
      <c r="R995" s="84">
        <f t="shared" si="116"/>
        <v>719.60605902777775</v>
      </c>
    </row>
    <row r="996" spans="1:18">
      <c r="A996" s="82">
        <v>8</v>
      </c>
      <c r="B996" s="81" t="s">
        <v>350</v>
      </c>
      <c r="C996" s="81" t="s">
        <v>1320</v>
      </c>
      <c r="D996" s="81" t="s">
        <v>416</v>
      </c>
      <c r="E996" s="81" t="s">
        <v>1321</v>
      </c>
      <c r="F996" s="81" t="s">
        <v>483</v>
      </c>
      <c r="G996" s="81" t="s">
        <v>1329</v>
      </c>
      <c r="H996" s="86">
        <v>2698</v>
      </c>
      <c r="I996" s="82">
        <v>2</v>
      </c>
      <c r="J996" s="164">
        <f>นครพนม!F95</f>
        <v>114561.31</v>
      </c>
      <c r="K996" s="170">
        <f>นครพนม!AL95</f>
        <v>170660.69</v>
      </c>
      <c r="L996" s="87">
        <f>นครพนม!AM95</f>
        <v>1669422.48</v>
      </c>
      <c r="M996" s="87">
        <f>นครพนม!AN95</f>
        <v>1763250.67</v>
      </c>
      <c r="N996" s="81"/>
      <c r="O996" s="81"/>
      <c r="P996" s="81"/>
      <c r="Q996" s="162">
        <f t="shared" si="115"/>
        <v>-93828.189999999944</v>
      </c>
      <c r="R996" s="84">
        <f t="shared" si="116"/>
        <v>618.76296515937736</v>
      </c>
    </row>
    <row r="997" spans="1:18">
      <c r="A997" s="82">
        <v>9</v>
      </c>
      <c r="B997" s="81" t="s">
        <v>350</v>
      </c>
      <c r="C997" s="81" t="s">
        <v>1320</v>
      </c>
      <c r="D997" s="81" t="s">
        <v>416</v>
      </c>
      <c r="E997" s="81" t="s">
        <v>1321</v>
      </c>
      <c r="F997" s="81" t="s">
        <v>483</v>
      </c>
      <c r="G997" s="81" t="s">
        <v>1330</v>
      </c>
      <c r="H997" s="86">
        <v>1721</v>
      </c>
      <c r="I997" s="82">
        <v>2</v>
      </c>
      <c r="J997" s="164">
        <f>นครพนม!F96</f>
        <v>366034.14</v>
      </c>
      <c r="K997" s="170">
        <f>นครพนม!AL96</f>
        <v>365575.41000000003</v>
      </c>
      <c r="L997" s="87">
        <f>นครพนม!AM96</f>
        <v>1844706.46</v>
      </c>
      <c r="M997" s="87">
        <f>นครพนม!AN96</f>
        <v>1870439.7</v>
      </c>
      <c r="N997" s="81"/>
      <c r="O997" s="81"/>
      <c r="P997" s="81"/>
      <c r="Q997" s="162">
        <f t="shared" si="115"/>
        <v>-25733.239999999991</v>
      </c>
      <c r="R997" s="84">
        <f t="shared" si="116"/>
        <v>1071.8805694363741</v>
      </c>
    </row>
    <row r="998" spans="1:18">
      <c r="A998" s="82">
        <v>10</v>
      </c>
      <c r="B998" s="81" t="s">
        <v>350</v>
      </c>
      <c r="C998" s="81" t="s">
        <v>1320</v>
      </c>
      <c r="D998" s="81" t="s">
        <v>416</v>
      </c>
      <c r="E998" s="81" t="s">
        <v>1321</v>
      </c>
      <c r="F998" s="81" t="s">
        <v>483</v>
      </c>
      <c r="G998" s="81" t="s">
        <v>1331</v>
      </c>
      <c r="H998" s="86">
        <v>3253</v>
      </c>
      <c r="I998" s="82">
        <v>3</v>
      </c>
      <c r="J998" s="164">
        <f>นครพนม!F97</f>
        <v>317927.96999999997</v>
      </c>
      <c r="K998" s="170">
        <f>นครพนม!AL97</f>
        <v>526597.73</v>
      </c>
      <c r="L998" s="87">
        <f>นครพนม!AM97</f>
        <v>921209.39</v>
      </c>
      <c r="M998" s="87">
        <f>นครพนม!AN97</f>
        <v>922833.97</v>
      </c>
      <c r="N998" s="81"/>
      <c r="O998" s="81"/>
      <c r="P998" s="81"/>
      <c r="Q998" s="162">
        <f t="shared" si="115"/>
        <v>-1624.5799999999581</v>
      </c>
      <c r="R998" s="84">
        <f t="shared" si="116"/>
        <v>283.18763910236703</v>
      </c>
    </row>
    <row r="999" spans="1:18">
      <c r="A999" s="82">
        <v>11</v>
      </c>
      <c r="B999" s="81" t="s">
        <v>350</v>
      </c>
      <c r="C999" s="81" t="s">
        <v>1320</v>
      </c>
      <c r="D999" s="81" t="s">
        <v>416</v>
      </c>
      <c r="E999" s="81" t="s">
        <v>1321</v>
      </c>
      <c r="F999" s="81" t="s">
        <v>483</v>
      </c>
      <c r="G999" s="81" t="s">
        <v>1332</v>
      </c>
      <c r="H999" s="86">
        <v>2902</v>
      </c>
      <c r="I999" s="82">
        <v>2</v>
      </c>
      <c r="J999" s="164">
        <f>นครพนม!F98</f>
        <v>179574.1</v>
      </c>
      <c r="K999" s="170">
        <f>นครพนม!AL98</f>
        <v>212628.32</v>
      </c>
      <c r="L999" s="87">
        <f>นครพนม!AM98</f>
        <v>1053784.73</v>
      </c>
      <c r="M999" s="87">
        <f>นครพนม!AN98</f>
        <v>1125367.58</v>
      </c>
      <c r="N999" s="81"/>
      <c r="O999" s="81"/>
      <c r="P999" s="81"/>
      <c r="Q999" s="162">
        <f t="shared" si="115"/>
        <v>-71582.850000000093</v>
      </c>
      <c r="R999" s="84">
        <f t="shared" si="116"/>
        <v>363.12361474844931</v>
      </c>
    </row>
    <row r="1000" spans="1:18">
      <c r="A1000" s="82">
        <v>12</v>
      </c>
      <c r="B1000" s="81" t="s">
        <v>350</v>
      </c>
      <c r="C1000" s="81" t="s">
        <v>1320</v>
      </c>
      <c r="D1000" s="81" t="s">
        <v>416</v>
      </c>
      <c r="E1000" s="81" t="s">
        <v>1321</v>
      </c>
      <c r="F1000" s="81" t="s">
        <v>483</v>
      </c>
      <c r="G1000" s="81" t="s">
        <v>1333</v>
      </c>
      <c r="H1000" s="86">
        <v>3199</v>
      </c>
      <c r="I1000" s="82">
        <v>3</v>
      </c>
      <c r="J1000" s="164">
        <f>นครพนม!F99</f>
        <v>161505.92000000001</v>
      </c>
      <c r="K1000" s="170">
        <f>นครพนม!AL99</f>
        <v>-18904.5</v>
      </c>
      <c r="L1000" s="87">
        <f>นครพนม!AM99</f>
        <v>1508960.8399999999</v>
      </c>
      <c r="M1000" s="87">
        <f>นครพนม!AN99</f>
        <v>1552499.5699999998</v>
      </c>
      <c r="N1000" s="81"/>
      <c r="O1000" s="81"/>
      <c r="P1000" s="81"/>
      <c r="Q1000" s="162">
        <f t="shared" si="115"/>
        <v>-43538.729999999981</v>
      </c>
      <c r="R1000" s="84">
        <f t="shared" si="116"/>
        <v>471.69766802125662</v>
      </c>
    </row>
    <row r="1001" spans="1:18">
      <c r="A1001" s="82">
        <v>13</v>
      </c>
      <c r="B1001" s="81" t="s">
        <v>350</v>
      </c>
      <c r="C1001" s="81" t="s">
        <v>1320</v>
      </c>
      <c r="D1001" s="81" t="s">
        <v>416</v>
      </c>
      <c r="E1001" s="81" t="s">
        <v>1321</v>
      </c>
      <c r="F1001" s="81" t="s">
        <v>483</v>
      </c>
      <c r="G1001" s="81" t="s">
        <v>1334</v>
      </c>
      <c r="H1001" s="86">
        <v>2159</v>
      </c>
      <c r="I1001" s="82">
        <v>2</v>
      </c>
      <c r="J1001" s="164">
        <f>นครพนม!F100</f>
        <v>208261.76000000001</v>
      </c>
      <c r="K1001" s="170">
        <f>นครพนม!AL100</f>
        <v>73663.140000000014</v>
      </c>
      <c r="L1001" s="87">
        <f>นครพนม!AM100</f>
        <v>1458213.46</v>
      </c>
      <c r="M1001" s="87">
        <f>นครพนม!AN100</f>
        <v>1652468.7999999998</v>
      </c>
      <c r="N1001" s="81"/>
      <c r="O1001" s="81"/>
      <c r="P1001" s="81"/>
      <c r="Q1001" s="162">
        <f t="shared" si="115"/>
        <v>-194255.33999999985</v>
      </c>
      <c r="R1001" s="84">
        <f t="shared" si="116"/>
        <v>675.41151459008802</v>
      </c>
    </row>
    <row r="1002" spans="1:18">
      <c r="A1002" s="82">
        <v>14</v>
      </c>
      <c r="B1002" s="81" t="s">
        <v>350</v>
      </c>
      <c r="C1002" s="81" t="s">
        <v>1320</v>
      </c>
      <c r="D1002" s="81" t="s">
        <v>416</v>
      </c>
      <c r="E1002" s="81" t="s">
        <v>1321</v>
      </c>
      <c r="F1002" s="81" t="s">
        <v>483</v>
      </c>
      <c r="G1002" s="81" t="s">
        <v>1335</v>
      </c>
      <c r="H1002" s="86">
        <v>1892</v>
      </c>
      <c r="I1002" s="82">
        <v>2</v>
      </c>
      <c r="J1002" s="164">
        <f>นครพนม!F101</f>
        <v>79307.179999999993</v>
      </c>
      <c r="K1002" s="170">
        <f>นครพนม!AL101</f>
        <v>95507.959999999992</v>
      </c>
      <c r="L1002" s="87">
        <f>นครพนม!AM101</f>
        <v>1496138.4500000002</v>
      </c>
      <c r="M1002" s="87">
        <f>นครพนม!AN101</f>
        <v>1623416.4300000002</v>
      </c>
      <c r="N1002" s="81"/>
      <c r="O1002" s="81"/>
      <c r="P1002" s="81"/>
      <c r="Q1002" s="162">
        <f t="shared" si="115"/>
        <v>-127277.97999999998</v>
      </c>
      <c r="R1002" s="84">
        <f t="shared" si="116"/>
        <v>790.77085095137431</v>
      </c>
    </row>
    <row r="1003" spans="1:18">
      <c r="A1003" s="82">
        <v>15</v>
      </c>
      <c r="B1003" s="81" t="s">
        <v>350</v>
      </c>
      <c r="C1003" s="81" t="s">
        <v>1320</v>
      </c>
      <c r="D1003" s="81" t="s">
        <v>416</v>
      </c>
      <c r="E1003" s="81" t="s">
        <v>1321</v>
      </c>
      <c r="F1003" s="81" t="s">
        <v>483</v>
      </c>
      <c r="G1003" s="81" t="s">
        <v>1336</v>
      </c>
      <c r="H1003" s="86">
        <v>2728</v>
      </c>
      <c r="I1003" s="82">
        <v>2</v>
      </c>
      <c r="J1003" s="164">
        <f>นครพนม!F102</f>
        <v>492659.92</v>
      </c>
      <c r="K1003" s="170">
        <f>นครพนม!AL102</f>
        <v>504061.85000000003</v>
      </c>
      <c r="L1003" s="87">
        <f>นครพนม!AM102</f>
        <v>1414761.0699999998</v>
      </c>
      <c r="M1003" s="87">
        <f>นครพนม!AN102</f>
        <v>1349007.74</v>
      </c>
      <c r="N1003" s="81"/>
      <c r="O1003" s="81"/>
      <c r="P1003" s="81"/>
      <c r="Q1003" s="162">
        <f t="shared" si="115"/>
        <v>65753.329999999842</v>
      </c>
      <c r="R1003" s="84">
        <f t="shared" si="116"/>
        <v>518.60743035190615</v>
      </c>
    </row>
    <row r="1004" spans="1:18">
      <c r="A1004" s="82">
        <v>16</v>
      </c>
      <c r="B1004" s="81" t="s">
        <v>350</v>
      </c>
      <c r="C1004" s="81" t="s">
        <v>1320</v>
      </c>
      <c r="D1004" s="81" t="s">
        <v>416</v>
      </c>
      <c r="E1004" s="81" t="s">
        <v>1321</v>
      </c>
      <c r="F1004" s="81" t="s">
        <v>483</v>
      </c>
      <c r="G1004" s="81" t="s">
        <v>1337</v>
      </c>
      <c r="H1004" s="86">
        <v>2919</v>
      </c>
      <c r="I1004" s="82">
        <v>2</v>
      </c>
      <c r="J1004" s="164">
        <f>นครพนม!F103</f>
        <v>273452.03999999998</v>
      </c>
      <c r="K1004" s="170">
        <f>นครพนม!AL103</f>
        <v>496508.88</v>
      </c>
      <c r="L1004" s="87">
        <f>นครพนม!AM103</f>
        <v>1598382.76</v>
      </c>
      <c r="M1004" s="87">
        <f>นครพนม!AN103</f>
        <v>1444194.99</v>
      </c>
      <c r="N1004" s="81"/>
      <c r="O1004" s="81"/>
      <c r="P1004" s="81"/>
      <c r="Q1004" s="162">
        <f t="shared" si="115"/>
        <v>154187.77000000002</v>
      </c>
      <c r="R1004" s="84">
        <f t="shared" si="116"/>
        <v>547.57888317917093</v>
      </c>
    </row>
    <row r="1005" spans="1:18">
      <c r="A1005" s="82">
        <v>17</v>
      </c>
      <c r="B1005" s="81" t="s">
        <v>350</v>
      </c>
      <c r="C1005" s="81" t="s">
        <v>1320</v>
      </c>
      <c r="D1005" s="81" t="s">
        <v>416</v>
      </c>
      <c r="E1005" s="81" t="s">
        <v>1321</v>
      </c>
      <c r="F1005" s="81" t="s">
        <v>483</v>
      </c>
      <c r="G1005" s="81" t="s">
        <v>1338</v>
      </c>
      <c r="H1005" s="86">
        <v>3409</v>
      </c>
      <c r="I1005" s="82">
        <v>3</v>
      </c>
      <c r="J1005" s="164">
        <f>นครพนม!F104</f>
        <v>130029.56</v>
      </c>
      <c r="K1005" s="170">
        <f>นครพนม!AL104</f>
        <v>392818.20999999996</v>
      </c>
      <c r="L1005" s="87">
        <f>นครพนม!AM104</f>
        <v>719881.38</v>
      </c>
      <c r="M1005" s="87">
        <f>นครพนม!AN104</f>
        <v>604952.73</v>
      </c>
      <c r="N1005" s="81"/>
      <c r="O1005" s="81"/>
      <c r="P1005" s="81"/>
      <c r="Q1005" s="162">
        <f t="shared" si="115"/>
        <v>114928.65000000002</v>
      </c>
      <c r="R1005" s="84">
        <f t="shared" si="116"/>
        <v>211.17083602229394</v>
      </c>
    </row>
    <row r="1006" spans="1:18">
      <c r="A1006" s="82">
        <v>18</v>
      </c>
      <c r="B1006" s="81" t="s">
        <v>350</v>
      </c>
      <c r="C1006" s="81" t="s">
        <v>1320</v>
      </c>
      <c r="D1006" s="81" t="s">
        <v>416</v>
      </c>
      <c r="E1006" s="81" t="s">
        <v>1321</v>
      </c>
      <c r="F1006" s="81" t="s">
        <v>483</v>
      </c>
      <c r="G1006" s="81" t="s">
        <v>1339</v>
      </c>
      <c r="H1006" s="86">
        <v>1740</v>
      </c>
      <c r="I1006" s="82">
        <v>2</v>
      </c>
      <c r="J1006" s="164">
        <f>นครพนม!F105</f>
        <v>161848.60999999999</v>
      </c>
      <c r="K1006" s="170">
        <f>นครพนม!AL105</f>
        <v>172579.97999999998</v>
      </c>
      <c r="L1006" s="87">
        <f>นครพนม!AM105</f>
        <v>1191075.0699999998</v>
      </c>
      <c r="M1006" s="87">
        <f>นครพนม!AN105</f>
        <v>1315812.92</v>
      </c>
      <c r="N1006" s="81"/>
      <c r="O1006" s="81"/>
      <c r="P1006" s="81"/>
      <c r="Q1006" s="162">
        <f t="shared" si="115"/>
        <v>-124737.85000000009</v>
      </c>
      <c r="R1006" s="84">
        <f t="shared" si="116"/>
        <v>684.5259022988505</v>
      </c>
    </row>
    <row r="1007" spans="1:18">
      <c r="A1007" s="82">
        <v>19</v>
      </c>
      <c r="B1007" s="81" t="s">
        <v>350</v>
      </c>
      <c r="C1007" s="81" t="s">
        <v>1320</v>
      </c>
      <c r="D1007" s="81" t="s">
        <v>416</v>
      </c>
      <c r="E1007" s="81" t="s">
        <v>1321</v>
      </c>
      <c r="F1007" s="81" t="s">
        <v>483</v>
      </c>
      <c r="G1007" s="81" t="s">
        <v>1579</v>
      </c>
      <c r="H1007" s="86">
        <v>2598</v>
      </c>
      <c r="I1007" s="82">
        <v>2</v>
      </c>
      <c r="J1007" s="164">
        <f>นครพนม!F106</f>
        <v>493044.87</v>
      </c>
      <c r="K1007" s="170">
        <f>นครพนม!AL106</f>
        <v>526832.82000000007</v>
      </c>
      <c r="L1007" s="87">
        <f>นครพนม!AM106</f>
        <v>1486908.62</v>
      </c>
      <c r="M1007" s="87">
        <f>นครพนม!AN106</f>
        <v>1496463.75</v>
      </c>
      <c r="N1007" s="81"/>
      <c r="O1007" s="81"/>
      <c r="P1007" s="81"/>
      <c r="Q1007" s="162">
        <f t="shared" si="115"/>
        <v>-9555.1299999998882</v>
      </c>
      <c r="R1007" s="84">
        <f t="shared" si="116"/>
        <v>572.32818321785999</v>
      </c>
    </row>
    <row r="1008" spans="1:18">
      <c r="A1008" s="82">
        <v>20</v>
      </c>
      <c r="B1008" s="81" t="s">
        <v>350</v>
      </c>
      <c r="C1008" s="81" t="s">
        <v>1320</v>
      </c>
      <c r="D1008" s="81" t="s">
        <v>416</v>
      </c>
      <c r="E1008" s="81" t="s">
        <v>1321</v>
      </c>
      <c r="F1008" s="81" t="s">
        <v>483</v>
      </c>
      <c r="G1008" s="81" t="s">
        <v>1341</v>
      </c>
      <c r="H1008" s="86">
        <v>2058</v>
      </c>
      <c r="I1008" s="82">
        <v>2</v>
      </c>
      <c r="J1008" s="164">
        <f>นครพนม!F107</f>
        <v>312549.01</v>
      </c>
      <c r="K1008" s="170">
        <f>นครพนม!AL107</f>
        <v>430917.92999999993</v>
      </c>
      <c r="L1008" s="87">
        <f>นครพนม!AM107</f>
        <v>1640964.3599999999</v>
      </c>
      <c r="M1008" s="87">
        <f>นครพนม!AN107</f>
        <v>1445101.27</v>
      </c>
      <c r="N1008" s="81"/>
      <c r="O1008" s="81"/>
      <c r="P1008" s="81"/>
      <c r="Q1008" s="162">
        <f t="shared" si="115"/>
        <v>195863.08999999985</v>
      </c>
      <c r="R1008" s="84">
        <f t="shared" si="116"/>
        <v>797.35877551020405</v>
      </c>
    </row>
    <row r="1009" spans="1:18" s="22" customFormat="1">
      <c r="A1009" s="150">
        <v>7</v>
      </c>
      <c r="B1009" s="151" t="s">
        <v>350</v>
      </c>
      <c r="C1009" s="151"/>
      <c r="D1009" s="151"/>
      <c r="E1009" s="159" t="s">
        <v>379</v>
      </c>
      <c r="F1009" s="159"/>
      <c r="G1009" s="159" t="s">
        <v>1342</v>
      </c>
      <c r="H1009" s="153">
        <f>SUM(H989:H1008)</f>
        <v>48333</v>
      </c>
      <c r="I1009" s="150"/>
      <c r="J1009" s="153">
        <f>SUM(J989:J1008)</f>
        <v>5275589.9800000004</v>
      </c>
      <c r="K1009" s="171">
        <f>SUM(K989:K1008)</f>
        <v>5916255.4199999999</v>
      </c>
      <c r="L1009" s="153">
        <f t="shared" ref="L1009:M1009" si="119">SUM(L989:L1008)</f>
        <v>26202850.660000004</v>
      </c>
      <c r="M1009" s="153">
        <f t="shared" si="119"/>
        <v>26886347.27</v>
      </c>
      <c r="N1009" s="151">
        <v>19</v>
      </c>
      <c r="O1009" s="151">
        <v>19</v>
      </c>
      <c r="P1009" s="151">
        <f>N1009-O1009</f>
        <v>0</v>
      </c>
      <c r="Q1009" s="163">
        <f t="shared" si="115"/>
        <v>-683496.60999999568</v>
      </c>
      <c r="R1009" s="161">
        <f>L1009/H1009</f>
        <v>542.13168352885202</v>
      </c>
    </row>
    <row r="1010" spans="1:18">
      <c r="A1010" s="82">
        <v>1</v>
      </c>
      <c r="B1010" s="81" t="s">
        <v>350</v>
      </c>
      <c r="C1010" s="81" t="s">
        <v>1343</v>
      </c>
      <c r="D1010" s="81" t="s">
        <v>423</v>
      </c>
      <c r="E1010" s="81" t="s">
        <v>1344</v>
      </c>
      <c r="F1010" s="81" t="s">
        <v>513</v>
      </c>
      <c r="G1010" s="81" t="s">
        <v>1345</v>
      </c>
      <c r="H1010" s="86"/>
      <c r="I1010" s="82"/>
      <c r="J1010" s="164"/>
      <c r="K1010" s="170"/>
      <c r="L1010" s="87"/>
      <c r="M1010" s="87"/>
      <c r="N1010" s="81"/>
      <c r="O1010" s="81"/>
      <c r="P1010" s="81"/>
    </row>
    <row r="1011" spans="1:18">
      <c r="A1011" s="82">
        <v>2</v>
      </c>
      <c r="B1011" s="81" t="s">
        <v>350</v>
      </c>
      <c r="C1011" s="81" t="s">
        <v>1343</v>
      </c>
      <c r="D1011" s="81" t="s">
        <v>423</v>
      </c>
      <c r="E1011" s="81" t="s">
        <v>1344</v>
      </c>
      <c r="F1011" s="81" t="s">
        <v>483</v>
      </c>
      <c r="G1011" s="81" t="s">
        <v>1346</v>
      </c>
      <c r="H1011" s="86">
        <v>2939</v>
      </c>
      <c r="I1011" s="82">
        <v>2</v>
      </c>
      <c r="J1011" s="164">
        <f>นครพนม!F108</f>
        <v>299065.98</v>
      </c>
      <c r="K1011" s="170">
        <f>นครพนม!AL108</f>
        <v>250254.44</v>
      </c>
      <c r="L1011" s="87">
        <f>นครพนม!AM108</f>
        <v>1422060.17</v>
      </c>
      <c r="M1011" s="87">
        <f>นครพนม!AN108</f>
        <v>1610586.26</v>
      </c>
      <c r="N1011" s="81"/>
      <c r="O1011" s="81"/>
      <c r="P1011" s="81"/>
      <c r="Q1011" s="162">
        <f t="shared" si="115"/>
        <v>-188526.09000000008</v>
      </c>
      <c r="R1011" s="84">
        <f t="shared" si="116"/>
        <v>483.85851309969377</v>
      </c>
    </row>
    <row r="1012" spans="1:18">
      <c r="A1012" s="82">
        <v>3</v>
      </c>
      <c r="B1012" s="81" t="s">
        <v>350</v>
      </c>
      <c r="C1012" s="81" t="s">
        <v>1343</v>
      </c>
      <c r="D1012" s="81" t="s">
        <v>423</v>
      </c>
      <c r="E1012" s="81" t="s">
        <v>1344</v>
      </c>
      <c r="F1012" s="81" t="s">
        <v>483</v>
      </c>
      <c r="G1012" s="81" t="s">
        <v>1347</v>
      </c>
      <c r="H1012" s="86">
        <v>2960</v>
      </c>
      <c r="I1012" s="82">
        <v>2</v>
      </c>
      <c r="J1012" s="164">
        <f>นครพนม!F109</f>
        <v>703002.74</v>
      </c>
      <c r="K1012" s="170">
        <f>นครพนม!AL109</f>
        <v>686132.98</v>
      </c>
      <c r="L1012" s="87">
        <f>นครพนม!AM109</f>
        <v>1442847.02</v>
      </c>
      <c r="M1012" s="87">
        <f>นครพนม!AN109</f>
        <v>1612002.5399999998</v>
      </c>
      <c r="N1012" s="81"/>
      <c r="O1012" s="81"/>
      <c r="P1012" s="81"/>
      <c r="Q1012" s="162">
        <f t="shared" si="115"/>
        <v>-169155.51999999979</v>
      </c>
      <c r="R1012" s="84">
        <f t="shared" si="116"/>
        <v>487.44831756756759</v>
      </c>
    </row>
    <row r="1013" spans="1:18">
      <c r="A1013" s="82">
        <v>4</v>
      </c>
      <c r="B1013" s="81" t="s">
        <v>350</v>
      </c>
      <c r="C1013" s="81" t="s">
        <v>1343</v>
      </c>
      <c r="D1013" s="81" t="s">
        <v>423</v>
      </c>
      <c r="E1013" s="81" t="s">
        <v>1344</v>
      </c>
      <c r="F1013" s="81" t="s">
        <v>483</v>
      </c>
      <c r="G1013" s="81" t="s">
        <v>1348</v>
      </c>
      <c r="H1013" s="86">
        <v>4264</v>
      </c>
      <c r="I1013" s="82">
        <v>3</v>
      </c>
      <c r="J1013" s="164">
        <f>นครพนม!F110</f>
        <v>41490.019999999997</v>
      </c>
      <c r="K1013" s="170">
        <f>นครพนม!AL110</f>
        <v>82482.94</v>
      </c>
      <c r="L1013" s="87">
        <f>นครพนม!AM110</f>
        <v>1372269.6400000001</v>
      </c>
      <c r="M1013" s="87">
        <f>นครพนม!AN110</f>
        <v>1518579.26</v>
      </c>
      <c r="N1013" s="81"/>
      <c r="O1013" s="81"/>
      <c r="P1013" s="81"/>
      <c r="Q1013" s="162">
        <f t="shared" si="115"/>
        <v>-146309.61999999988</v>
      </c>
      <c r="R1013" s="84">
        <f t="shared" si="116"/>
        <v>321.82683864915577</v>
      </c>
    </row>
    <row r="1014" spans="1:18">
      <c r="A1014" s="82">
        <v>5</v>
      </c>
      <c r="B1014" s="81" t="s">
        <v>350</v>
      </c>
      <c r="C1014" s="81" t="s">
        <v>1343</v>
      </c>
      <c r="D1014" s="81" t="s">
        <v>423</v>
      </c>
      <c r="E1014" s="81" t="s">
        <v>1344</v>
      </c>
      <c r="F1014" s="81" t="s">
        <v>483</v>
      </c>
      <c r="G1014" s="81" t="s">
        <v>1349</v>
      </c>
      <c r="H1014" s="86">
        <v>4699</v>
      </c>
      <c r="I1014" s="82">
        <v>4</v>
      </c>
      <c r="J1014" s="164">
        <f>นครพนม!F111</f>
        <v>183649.99</v>
      </c>
      <c r="K1014" s="170">
        <f>นครพนม!AL111</f>
        <v>62428.539999999979</v>
      </c>
      <c r="L1014" s="87">
        <f>นครพนม!AM111</f>
        <v>1703760</v>
      </c>
      <c r="M1014" s="87">
        <f>นครพนม!AN111</f>
        <v>2045472.58</v>
      </c>
      <c r="N1014" s="81"/>
      <c r="O1014" s="81"/>
      <c r="P1014" s="81"/>
      <c r="Q1014" s="162">
        <f t="shared" si="115"/>
        <v>-341712.58000000007</v>
      </c>
      <c r="R1014" s="84">
        <f t="shared" si="116"/>
        <v>362.57927218557143</v>
      </c>
    </row>
    <row r="1015" spans="1:18">
      <c r="A1015" s="82">
        <v>6</v>
      </c>
      <c r="B1015" s="81" t="s">
        <v>350</v>
      </c>
      <c r="C1015" s="81" t="s">
        <v>1343</v>
      </c>
      <c r="D1015" s="81" t="s">
        <v>423</v>
      </c>
      <c r="E1015" s="81" t="s">
        <v>1344</v>
      </c>
      <c r="F1015" s="81" t="s">
        <v>483</v>
      </c>
      <c r="G1015" s="81" t="s">
        <v>1350</v>
      </c>
      <c r="H1015" s="86">
        <v>2309</v>
      </c>
      <c r="I1015" s="82">
        <v>2</v>
      </c>
      <c r="J1015" s="164">
        <f>นครพนม!F112</f>
        <v>423795.26</v>
      </c>
      <c r="K1015" s="170">
        <f>นครพนม!AL112</f>
        <v>467296.83</v>
      </c>
      <c r="L1015" s="87">
        <f>นครพนม!AM112</f>
        <v>1321801.79</v>
      </c>
      <c r="M1015" s="87">
        <f>นครพนม!AN112</f>
        <v>1314379.3799999999</v>
      </c>
      <c r="N1015" s="81"/>
      <c r="O1015" s="81"/>
      <c r="P1015" s="81"/>
      <c r="Q1015" s="162">
        <f t="shared" si="115"/>
        <v>7422.410000000149</v>
      </c>
      <c r="R1015" s="84">
        <f t="shared" si="116"/>
        <v>572.45638371589439</v>
      </c>
    </row>
    <row r="1016" spans="1:18">
      <c r="A1016" s="82">
        <v>7</v>
      </c>
      <c r="B1016" s="81" t="s">
        <v>350</v>
      </c>
      <c r="C1016" s="81" t="s">
        <v>1343</v>
      </c>
      <c r="D1016" s="81" t="s">
        <v>423</v>
      </c>
      <c r="E1016" s="81" t="s">
        <v>1344</v>
      </c>
      <c r="F1016" s="81" t="s">
        <v>483</v>
      </c>
      <c r="G1016" s="81" t="s">
        <v>1351</v>
      </c>
      <c r="H1016" s="86">
        <v>695</v>
      </c>
      <c r="I1016" s="82">
        <v>1</v>
      </c>
      <c r="J1016" s="164">
        <f>นครพนม!F113</f>
        <v>397806.66</v>
      </c>
      <c r="K1016" s="170">
        <f>นครพนม!AL113</f>
        <v>436639.79</v>
      </c>
      <c r="L1016" s="87">
        <f>นครพนม!AM113</f>
        <v>1243479.27</v>
      </c>
      <c r="M1016" s="87">
        <f>นครพนม!AN113</f>
        <v>1348476.04</v>
      </c>
      <c r="N1016" s="81"/>
      <c r="O1016" s="81"/>
      <c r="P1016" s="81"/>
      <c r="Q1016" s="162">
        <f t="shared" si="115"/>
        <v>-104996.77000000002</v>
      </c>
      <c r="R1016" s="84">
        <f t="shared" si="116"/>
        <v>1789.1788057553956</v>
      </c>
    </row>
    <row r="1017" spans="1:18">
      <c r="A1017" s="82">
        <v>8</v>
      </c>
      <c r="B1017" s="81" t="s">
        <v>350</v>
      </c>
      <c r="C1017" s="81" t="s">
        <v>1343</v>
      </c>
      <c r="D1017" s="81" t="s">
        <v>423</v>
      </c>
      <c r="E1017" s="81" t="s">
        <v>1344</v>
      </c>
      <c r="F1017" s="81" t="s">
        <v>483</v>
      </c>
      <c r="G1017" s="81" t="s">
        <v>1352</v>
      </c>
      <c r="H1017" s="86">
        <v>3575</v>
      </c>
      <c r="I1017" s="82">
        <v>3</v>
      </c>
      <c r="J1017" s="164">
        <f>นครพนม!F114</f>
        <v>201760.55</v>
      </c>
      <c r="K1017" s="170">
        <f>นครพนม!AL114</f>
        <v>-70495.089999999967</v>
      </c>
      <c r="L1017" s="87">
        <f>นครพนม!AM114</f>
        <v>1905010.81</v>
      </c>
      <c r="M1017" s="87">
        <f>นครพนม!AN114</f>
        <v>2203752.16</v>
      </c>
      <c r="N1017" s="81"/>
      <c r="O1017" s="81"/>
      <c r="P1017" s="81"/>
      <c r="Q1017" s="162">
        <f t="shared" si="115"/>
        <v>-298741.35000000009</v>
      </c>
      <c r="R1017" s="84">
        <f t="shared" si="116"/>
        <v>532.87015664335661</v>
      </c>
    </row>
    <row r="1018" spans="1:18">
      <c r="A1018" s="82">
        <v>9</v>
      </c>
      <c r="B1018" s="81" t="s">
        <v>350</v>
      </c>
      <c r="C1018" s="81" t="s">
        <v>1343</v>
      </c>
      <c r="D1018" s="81" t="s">
        <v>423</v>
      </c>
      <c r="E1018" s="81" t="s">
        <v>1344</v>
      </c>
      <c r="F1018" s="81" t="s">
        <v>483</v>
      </c>
      <c r="G1018" s="81" t="s">
        <v>1353</v>
      </c>
      <c r="H1018" s="86">
        <v>2443</v>
      </c>
      <c r="I1018" s="82">
        <v>2</v>
      </c>
      <c r="J1018" s="164">
        <f>นครพนม!F115</f>
        <v>366034.14</v>
      </c>
      <c r="K1018" s="170">
        <f>นครพนม!AL115</f>
        <v>365575.41000000003</v>
      </c>
      <c r="L1018" s="87">
        <f>นครพนม!AM115</f>
        <v>1844706.46</v>
      </c>
      <c r="M1018" s="87">
        <f>นครพนม!AN115</f>
        <v>1870439.7</v>
      </c>
      <c r="N1018" s="81"/>
      <c r="O1018" s="81"/>
      <c r="P1018" s="81"/>
      <c r="Q1018" s="162">
        <f t="shared" si="115"/>
        <v>-25733.239999999991</v>
      </c>
      <c r="R1018" s="84">
        <f t="shared" si="116"/>
        <v>755.09883749488336</v>
      </c>
    </row>
    <row r="1019" spans="1:18">
      <c r="A1019" s="82">
        <v>10</v>
      </c>
      <c r="B1019" s="81" t="s">
        <v>350</v>
      </c>
      <c r="C1019" s="81" t="s">
        <v>1343</v>
      </c>
      <c r="D1019" s="81" t="s">
        <v>423</v>
      </c>
      <c r="E1019" s="81" t="s">
        <v>1344</v>
      </c>
      <c r="F1019" s="81" t="s">
        <v>483</v>
      </c>
      <c r="G1019" s="81" t="s">
        <v>1354</v>
      </c>
      <c r="H1019" s="86">
        <v>1283</v>
      </c>
      <c r="I1019" s="82">
        <v>1</v>
      </c>
      <c r="J1019" s="164">
        <f>นครพนม!F116</f>
        <v>179574.1</v>
      </c>
      <c r="K1019" s="170">
        <f>นครพนม!AL116</f>
        <v>212628.32</v>
      </c>
      <c r="L1019" s="87">
        <f>นครพนม!AM116</f>
        <v>1053784.73</v>
      </c>
      <c r="M1019" s="87">
        <f>นครพนม!AN116</f>
        <v>1125367.58</v>
      </c>
      <c r="N1019" s="81"/>
      <c r="O1019" s="81"/>
      <c r="P1019" s="81"/>
      <c r="Q1019" s="162">
        <f t="shared" si="115"/>
        <v>-71582.850000000093</v>
      </c>
      <c r="R1019" s="84">
        <f t="shared" si="116"/>
        <v>821.34429462197977</v>
      </c>
    </row>
    <row r="1020" spans="1:18">
      <c r="A1020" s="82">
        <v>11</v>
      </c>
      <c r="B1020" s="81" t="s">
        <v>350</v>
      </c>
      <c r="C1020" s="81" t="s">
        <v>1343</v>
      </c>
      <c r="D1020" s="81" t="s">
        <v>423</v>
      </c>
      <c r="E1020" s="81" t="s">
        <v>1344</v>
      </c>
      <c r="F1020" s="81" t="s">
        <v>483</v>
      </c>
      <c r="G1020" s="81" t="s">
        <v>1355</v>
      </c>
      <c r="H1020" s="86">
        <v>3442</v>
      </c>
      <c r="I1020" s="82">
        <v>3</v>
      </c>
      <c r="J1020" s="164">
        <f>นครพนม!F117</f>
        <v>289974.39</v>
      </c>
      <c r="K1020" s="170">
        <f>นครพนม!AL117</f>
        <v>284737.40000000002</v>
      </c>
      <c r="L1020" s="87">
        <f>นครพนม!AM117</f>
        <v>1675231.1</v>
      </c>
      <c r="M1020" s="87">
        <f>นครพนม!AN117</f>
        <v>1867173.1500000001</v>
      </c>
      <c r="N1020" s="81"/>
      <c r="O1020" s="81"/>
      <c r="P1020" s="81"/>
      <c r="Q1020" s="162">
        <f t="shared" si="115"/>
        <v>-191942.05000000005</v>
      </c>
      <c r="R1020" s="84">
        <f t="shared" si="116"/>
        <v>486.70281812899481</v>
      </c>
    </row>
    <row r="1021" spans="1:18">
      <c r="A1021" s="82">
        <v>12</v>
      </c>
      <c r="B1021" s="81" t="s">
        <v>350</v>
      </c>
      <c r="C1021" s="81" t="s">
        <v>1343</v>
      </c>
      <c r="D1021" s="81" t="s">
        <v>423</v>
      </c>
      <c r="E1021" s="81" t="s">
        <v>1344</v>
      </c>
      <c r="F1021" s="81" t="s">
        <v>483</v>
      </c>
      <c r="G1021" s="81" t="s">
        <v>1356</v>
      </c>
      <c r="H1021" s="86">
        <v>1430</v>
      </c>
      <c r="I1021" s="82">
        <v>1</v>
      </c>
      <c r="J1021" s="164">
        <f>นครพนม!F118</f>
        <v>79307.179999999993</v>
      </c>
      <c r="K1021" s="170">
        <f>นครพนม!AL118</f>
        <v>95507.959999999992</v>
      </c>
      <c r="L1021" s="87">
        <f>นครพนม!AM118</f>
        <v>1496138.4500000002</v>
      </c>
      <c r="M1021" s="87">
        <f>นครพนม!AN118</f>
        <v>1623416.4300000002</v>
      </c>
      <c r="N1021" s="81"/>
      <c r="O1021" s="81"/>
      <c r="P1021" s="81"/>
      <c r="Q1021" s="162">
        <f t="shared" si="115"/>
        <v>-127277.97999999998</v>
      </c>
      <c r="R1021" s="84">
        <f t="shared" si="116"/>
        <v>1046.2506643356644</v>
      </c>
    </row>
    <row r="1022" spans="1:18">
      <c r="A1022" s="82">
        <v>13</v>
      </c>
      <c r="B1022" s="81" t="s">
        <v>350</v>
      </c>
      <c r="C1022" s="81" t="s">
        <v>1343</v>
      </c>
      <c r="D1022" s="81" t="s">
        <v>423</v>
      </c>
      <c r="E1022" s="81" t="s">
        <v>1344</v>
      </c>
      <c r="F1022" s="81" t="s">
        <v>483</v>
      </c>
      <c r="G1022" s="81" t="s">
        <v>1357</v>
      </c>
      <c r="H1022" s="86">
        <v>2018</v>
      </c>
      <c r="I1022" s="82">
        <v>2</v>
      </c>
      <c r="J1022" s="164">
        <f>นครพนม!F119</f>
        <v>114561.31</v>
      </c>
      <c r="K1022" s="170">
        <f>นครพนม!AL119</f>
        <v>170660.69</v>
      </c>
      <c r="L1022" s="87">
        <f>นครพนม!AM119</f>
        <v>1669422.48</v>
      </c>
      <c r="M1022" s="87">
        <f>นครพนม!AN119</f>
        <v>1763250.67</v>
      </c>
      <c r="N1022" s="81"/>
      <c r="O1022" s="81"/>
      <c r="P1022" s="81"/>
      <c r="Q1022" s="162">
        <f t="shared" si="115"/>
        <v>-93828.189999999944</v>
      </c>
      <c r="R1022" s="84">
        <f t="shared" si="116"/>
        <v>827.26584737363726</v>
      </c>
    </row>
    <row r="1023" spans="1:18">
      <c r="A1023" s="82">
        <v>14</v>
      </c>
      <c r="B1023" s="81" t="s">
        <v>350</v>
      </c>
      <c r="C1023" s="81" t="s">
        <v>1343</v>
      </c>
      <c r="D1023" s="81" t="s">
        <v>423</v>
      </c>
      <c r="E1023" s="81" t="s">
        <v>1344</v>
      </c>
      <c r="F1023" s="81" t="s">
        <v>483</v>
      </c>
      <c r="G1023" s="81" t="s">
        <v>1358</v>
      </c>
      <c r="H1023" s="86">
        <v>3034</v>
      </c>
      <c r="I1023" s="82">
        <v>3</v>
      </c>
      <c r="J1023" s="164">
        <f>นครพนม!F120</f>
        <v>492659.92</v>
      </c>
      <c r="K1023" s="170">
        <f>นครพนม!AL120</f>
        <v>504061.85000000003</v>
      </c>
      <c r="L1023" s="87">
        <f>นครพนม!AM120</f>
        <v>1414761.0699999998</v>
      </c>
      <c r="M1023" s="87">
        <f>นครพนม!AN120</f>
        <v>1349007.74</v>
      </c>
      <c r="N1023" s="81"/>
      <c r="O1023" s="81"/>
      <c r="P1023" s="81"/>
      <c r="Q1023" s="162">
        <f t="shared" si="115"/>
        <v>65753.329999999842</v>
      </c>
      <c r="R1023" s="84">
        <f t="shared" si="116"/>
        <v>466.30226433750818</v>
      </c>
    </row>
    <row r="1024" spans="1:18">
      <c r="A1024" s="82">
        <v>15</v>
      </c>
      <c r="B1024" s="81" t="s">
        <v>350</v>
      </c>
      <c r="C1024" s="81" t="s">
        <v>1343</v>
      </c>
      <c r="D1024" s="81" t="s">
        <v>423</v>
      </c>
      <c r="E1024" s="81" t="s">
        <v>1344</v>
      </c>
      <c r="F1024" s="81" t="s">
        <v>483</v>
      </c>
      <c r="G1024" s="81" t="s">
        <v>1359</v>
      </c>
      <c r="H1024" s="86">
        <v>2713</v>
      </c>
      <c r="I1024" s="82">
        <v>2</v>
      </c>
      <c r="J1024" s="164">
        <f>นครพนม!F121</f>
        <v>208261.76000000001</v>
      </c>
      <c r="K1024" s="170">
        <f>นครพนม!AL121</f>
        <v>73663.140000000014</v>
      </c>
      <c r="L1024" s="87">
        <f>นครพนม!AM121</f>
        <v>1458213.46</v>
      </c>
      <c r="M1024" s="87">
        <f>นครพนม!AN121</f>
        <v>1652468.7999999998</v>
      </c>
      <c r="N1024" s="81"/>
      <c r="O1024" s="81"/>
      <c r="P1024" s="81"/>
      <c r="Q1024" s="162">
        <f t="shared" si="115"/>
        <v>-194255.33999999985</v>
      </c>
      <c r="R1024" s="84">
        <f t="shared" si="116"/>
        <v>537.49113896056031</v>
      </c>
    </row>
    <row r="1025" spans="1:18">
      <c r="A1025" s="82">
        <v>16</v>
      </c>
      <c r="B1025" s="81" t="s">
        <v>350</v>
      </c>
      <c r="C1025" s="81" t="s">
        <v>1343</v>
      </c>
      <c r="D1025" s="81" t="s">
        <v>423</v>
      </c>
      <c r="E1025" s="81" t="s">
        <v>1344</v>
      </c>
      <c r="F1025" s="81" t="s">
        <v>483</v>
      </c>
      <c r="G1025" s="81" t="s">
        <v>1360</v>
      </c>
      <c r="H1025" s="86">
        <v>1977</v>
      </c>
      <c r="I1025" s="82">
        <v>2</v>
      </c>
      <c r="J1025" s="164">
        <f>นครพนม!F122</f>
        <v>317927.96999999997</v>
      </c>
      <c r="K1025" s="170">
        <f>นครพนม!AL122</f>
        <v>526597.73</v>
      </c>
      <c r="L1025" s="87">
        <f>นครพนม!AM122</f>
        <v>921209.39</v>
      </c>
      <c r="M1025" s="87">
        <f>นครพนม!AN122</f>
        <v>922833.97</v>
      </c>
      <c r="N1025" s="81"/>
      <c r="O1025" s="81"/>
      <c r="P1025" s="81"/>
      <c r="Q1025" s="162">
        <f t="shared" si="115"/>
        <v>-1624.5799999999581</v>
      </c>
      <c r="R1025" s="84">
        <f t="shared" si="116"/>
        <v>465.963272635306</v>
      </c>
    </row>
    <row r="1026" spans="1:18">
      <c r="A1026" s="82">
        <v>17</v>
      </c>
      <c r="B1026" s="81" t="s">
        <v>350</v>
      </c>
      <c r="C1026" s="81" t="s">
        <v>1343</v>
      </c>
      <c r="D1026" s="81" t="s">
        <v>423</v>
      </c>
      <c r="E1026" s="81" t="s">
        <v>1344</v>
      </c>
      <c r="F1026" s="81" t="s">
        <v>483</v>
      </c>
      <c r="G1026" s="81" t="s">
        <v>1361</v>
      </c>
      <c r="H1026" s="86">
        <v>2422</v>
      </c>
      <c r="I1026" s="82">
        <v>2</v>
      </c>
      <c r="J1026" s="164">
        <f>นครพนม!F123</f>
        <v>493044.87</v>
      </c>
      <c r="K1026" s="170">
        <f>นครพนม!AL123</f>
        <v>526832.82000000007</v>
      </c>
      <c r="L1026" s="87">
        <f>นครพนม!AM123</f>
        <v>1486908.62</v>
      </c>
      <c r="M1026" s="87">
        <f>นครพนม!AN123</f>
        <v>1496463.75</v>
      </c>
      <c r="N1026" s="81"/>
      <c r="O1026" s="81"/>
      <c r="P1026" s="81"/>
      <c r="Q1026" s="162">
        <f t="shared" si="115"/>
        <v>-9555.1299999998882</v>
      </c>
      <c r="R1026" s="84">
        <f t="shared" si="116"/>
        <v>613.91767960363336</v>
      </c>
    </row>
    <row r="1027" spans="1:18">
      <c r="A1027" s="82">
        <v>18</v>
      </c>
      <c r="B1027" s="81" t="s">
        <v>350</v>
      </c>
      <c r="C1027" s="81" t="s">
        <v>1343</v>
      </c>
      <c r="D1027" s="81" t="s">
        <v>423</v>
      </c>
      <c r="E1027" s="81" t="s">
        <v>1344</v>
      </c>
      <c r="F1027" s="81" t="s">
        <v>483</v>
      </c>
      <c r="G1027" s="81" t="s">
        <v>1362</v>
      </c>
      <c r="H1027" s="86">
        <v>1726</v>
      </c>
      <c r="I1027" s="82">
        <v>2</v>
      </c>
      <c r="J1027" s="164">
        <f>นครพนม!F124</f>
        <v>255706.85</v>
      </c>
      <c r="K1027" s="170">
        <f>นครพนม!AL124</f>
        <v>283972.84000000003</v>
      </c>
      <c r="L1027" s="87">
        <f>นครพนม!AM124</f>
        <v>1168470.6199999999</v>
      </c>
      <c r="M1027" s="87">
        <f>นครพนม!AN124</f>
        <v>1404671.1500000001</v>
      </c>
      <c r="N1027" s="81"/>
      <c r="O1027" s="81"/>
      <c r="P1027" s="81"/>
      <c r="Q1027" s="162">
        <f t="shared" si="115"/>
        <v>-236200.53000000026</v>
      </c>
      <c r="R1027" s="84">
        <f t="shared" si="116"/>
        <v>676.98181923522588</v>
      </c>
    </row>
    <row r="1028" spans="1:18">
      <c r="A1028" s="82">
        <v>19</v>
      </c>
      <c r="B1028" s="81" t="s">
        <v>350</v>
      </c>
      <c r="C1028" s="81" t="s">
        <v>1343</v>
      </c>
      <c r="D1028" s="81" t="s">
        <v>423</v>
      </c>
      <c r="E1028" s="81" t="s">
        <v>1344</v>
      </c>
      <c r="F1028" s="81" t="s">
        <v>483</v>
      </c>
      <c r="G1028" s="81" t="s">
        <v>1363</v>
      </c>
      <c r="H1028" s="86">
        <v>2174</v>
      </c>
      <c r="I1028" s="82">
        <v>2</v>
      </c>
      <c r="J1028" s="164">
        <f>นครพนม!F125</f>
        <v>161848.60999999999</v>
      </c>
      <c r="K1028" s="170">
        <f>นครพนม!AL125</f>
        <v>172579.97999999998</v>
      </c>
      <c r="L1028" s="87">
        <f>นครพนม!AM125</f>
        <v>1191075.0699999998</v>
      </c>
      <c r="M1028" s="87">
        <f>นครพนม!AN125</f>
        <v>1315812.92</v>
      </c>
      <c r="N1028" s="81"/>
      <c r="O1028" s="81"/>
      <c r="P1028" s="81"/>
      <c r="Q1028" s="162">
        <f t="shared" si="115"/>
        <v>-124737.85000000009</v>
      </c>
      <c r="R1028" s="84">
        <f t="shared" si="116"/>
        <v>547.87261729530815</v>
      </c>
    </row>
    <row r="1029" spans="1:18" s="22" customFormat="1">
      <c r="A1029" s="150">
        <v>8</v>
      </c>
      <c r="B1029" s="151" t="s">
        <v>350</v>
      </c>
      <c r="C1029" s="151"/>
      <c r="D1029" s="151"/>
      <c r="E1029" s="151" t="s">
        <v>379</v>
      </c>
      <c r="F1029" s="151"/>
      <c r="G1029" s="151" t="s">
        <v>1364</v>
      </c>
      <c r="H1029" s="153">
        <f>SUM(H1010:H1028)</f>
        <v>46103</v>
      </c>
      <c r="I1029" s="150"/>
      <c r="J1029" s="153">
        <f>SUM(J1010:J1028)</f>
        <v>5209472.3</v>
      </c>
      <c r="K1029" s="171">
        <f>SUM(K1010:K1028)</f>
        <v>5131558.57</v>
      </c>
      <c r="L1029" s="153">
        <f t="shared" ref="L1029:M1029" si="120">SUM(L1010:L1028)</f>
        <v>25791150.150000006</v>
      </c>
      <c r="M1029" s="153">
        <f t="shared" si="120"/>
        <v>28044154.079999998</v>
      </c>
      <c r="N1029" s="151">
        <v>18</v>
      </c>
      <c r="O1029" s="151">
        <v>18</v>
      </c>
      <c r="P1029" s="151">
        <f>N1029-O1029</f>
        <v>0</v>
      </c>
      <c r="Q1029" s="163">
        <f t="shared" si="115"/>
        <v>-2253003.9299999923</v>
      </c>
      <c r="R1029" s="161">
        <f>L1029/H1029</f>
        <v>559.42455263214993</v>
      </c>
    </row>
    <row r="1030" spans="1:18">
      <c r="A1030" s="82">
        <v>1</v>
      </c>
      <c r="B1030" s="81" t="s">
        <v>350</v>
      </c>
      <c r="C1030" s="81" t="s">
        <v>1365</v>
      </c>
      <c r="D1030" s="81" t="s">
        <v>429</v>
      </c>
      <c r="E1030" s="81" t="s">
        <v>1366</v>
      </c>
      <c r="F1030" s="81" t="s">
        <v>513</v>
      </c>
      <c r="G1030" s="81" t="s">
        <v>1367</v>
      </c>
      <c r="H1030" s="86"/>
      <c r="I1030" s="82"/>
      <c r="J1030" s="164"/>
      <c r="K1030" s="170"/>
      <c r="L1030" s="87"/>
      <c r="M1030" s="87"/>
      <c r="N1030" s="81"/>
      <c r="O1030" s="81"/>
      <c r="P1030" s="81"/>
    </row>
    <row r="1031" spans="1:18">
      <c r="A1031" s="82">
        <v>2</v>
      </c>
      <c r="B1031" s="81" t="s">
        <v>350</v>
      </c>
      <c r="C1031" s="81" t="s">
        <v>1365</v>
      </c>
      <c r="D1031" s="81" t="s">
        <v>429</v>
      </c>
      <c r="E1031" s="81" t="s">
        <v>1366</v>
      </c>
      <c r="F1031" s="81" t="s">
        <v>483</v>
      </c>
      <c r="G1031" s="81" t="s">
        <v>1368</v>
      </c>
      <c r="H1031" s="86">
        <v>3891</v>
      </c>
      <c r="I1031" s="82">
        <v>3</v>
      </c>
      <c r="J1031" s="164">
        <f>นครพนม!F126</f>
        <v>265674.65000000002</v>
      </c>
      <c r="K1031" s="170">
        <f>นครพนม!AL126</f>
        <v>458658.18000000005</v>
      </c>
      <c r="L1031" s="87">
        <f>นครพนม!AM126</f>
        <v>2156356.7199999997</v>
      </c>
      <c r="M1031" s="87">
        <f>นครพนม!AN126</f>
        <v>2469493.0299999998</v>
      </c>
      <c r="N1031" s="81"/>
      <c r="O1031" s="81"/>
      <c r="P1031" s="81"/>
      <c r="Q1031" s="162">
        <f t="shared" ref="Q1031:Q1068" si="121">L1031-M1031</f>
        <v>-313136.31000000006</v>
      </c>
      <c r="R1031" s="84">
        <f t="shared" ref="R1031:R1069" si="122">L1031/H1031</f>
        <v>554.19088152145969</v>
      </c>
    </row>
    <row r="1032" spans="1:18">
      <c r="A1032" s="82">
        <v>3</v>
      </c>
      <c r="B1032" s="81" t="s">
        <v>350</v>
      </c>
      <c r="C1032" s="81" t="s">
        <v>1365</v>
      </c>
      <c r="D1032" s="81" t="s">
        <v>429</v>
      </c>
      <c r="E1032" s="81" t="s">
        <v>1366</v>
      </c>
      <c r="F1032" s="81" t="s">
        <v>483</v>
      </c>
      <c r="G1032" s="81" t="s">
        <v>1369</v>
      </c>
      <c r="H1032" s="86">
        <v>1463</v>
      </c>
      <c r="I1032" s="82">
        <v>1</v>
      </c>
      <c r="J1032" s="164">
        <f>นครพนม!F127</f>
        <v>180818.66</v>
      </c>
      <c r="K1032" s="170">
        <f>นครพนม!AL127</f>
        <v>143687.26</v>
      </c>
      <c r="L1032" s="87">
        <f>นครพนม!AM127</f>
        <v>1172485.96</v>
      </c>
      <c r="M1032" s="87">
        <f>นครพนม!AN127</f>
        <v>1388498.69</v>
      </c>
      <c r="N1032" s="81"/>
      <c r="O1032" s="81"/>
      <c r="P1032" s="81"/>
      <c r="Q1032" s="162">
        <f t="shared" si="121"/>
        <v>-216012.72999999998</v>
      </c>
      <c r="R1032" s="84">
        <f t="shared" si="122"/>
        <v>801.42580997949415</v>
      </c>
    </row>
    <row r="1033" spans="1:18">
      <c r="A1033" s="82">
        <v>4</v>
      </c>
      <c r="B1033" s="81" t="s">
        <v>350</v>
      </c>
      <c r="C1033" s="81" t="s">
        <v>1365</v>
      </c>
      <c r="D1033" s="81" t="s">
        <v>429</v>
      </c>
      <c r="E1033" s="81" t="s">
        <v>1366</v>
      </c>
      <c r="F1033" s="81" t="s">
        <v>483</v>
      </c>
      <c r="G1033" s="81" t="s">
        <v>1370</v>
      </c>
      <c r="H1033" s="86">
        <v>1923</v>
      </c>
      <c r="I1033" s="82">
        <v>2</v>
      </c>
      <c r="J1033" s="164">
        <f>นครพนม!F128</f>
        <v>50445.75</v>
      </c>
      <c r="K1033" s="170">
        <f>นครพนม!AL128</f>
        <v>226299.7</v>
      </c>
      <c r="L1033" s="87">
        <f>นครพนม!AM128</f>
        <v>1220498.01</v>
      </c>
      <c r="M1033" s="87">
        <f>นครพนม!AN128</f>
        <v>1519780.05</v>
      </c>
      <c r="N1033" s="81"/>
      <c r="O1033" s="81"/>
      <c r="P1033" s="81"/>
      <c r="Q1033" s="162">
        <f t="shared" si="121"/>
        <v>-299282.04000000004</v>
      </c>
      <c r="R1033" s="84">
        <f t="shared" si="122"/>
        <v>634.68435257410295</v>
      </c>
    </row>
    <row r="1034" spans="1:18">
      <c r="A1034" s="82">
        <v>5</v>
      </c>
      <c r="B1034" s="81" t="s">
        <v>350</v>
      </c>
      <c r="C1034" s="81" t="s">
        <v>1365</v>
      </c>
      <c r="D1034" s="81" t="s">
        <v>429</v>
      </c>
      <c r="E1034" s="81" t="s">
        <v>1366</v>
      </c>
      <c r="F1034" s="81" t="s">
        <v>483</v>
      </c>
      <c r="G1034" s="81" t="s">
        <v>1371</v>
      </c>
      <c r="H1034" s="86">
        <v>2235</v>
      </c>
      <c r="I1034" s="82">
        <v>2</v>
      </c>
      <c r="J1034" s="164">
        <f>นครพนม!F129</f>
        <v>217770.03</v>
      </c>
      <c r="K1034" s="170">
        <f>นครพนม!AL129</f>
        <v>236864.49000000002</v>
      </c>
      <c r="L1034" s="87">
        <f>นครพนม!AM129</f>
        <v>1670090.6400000001</v>
      </c>
      <c r="M1034" s="87">
        <f>นครพนม!AN129</f>
        <v>1810261.68</v>
      </c>
      <c r="N1034" s="81"/>
      <c r="O1034" s="81"/>
      <c r="P1034" s="81"/>
      <c r="Q1034" s="162">
        <f t="shared" si="121"/>
        <v>-140171.0399999998</v>
      </c>
      <c r="R1034" s="84">
        <f t="shared" si="122"/>
        <v>747.24413422818793</v>
      </c>
    </row>
    <row r="1035" spans="1:18">
      <c r="A1035" s="82">
        <v>6</v>
      </c>
      <c r="B1035" s="81" t="s">
        <v>350</v>
      </c>
      <c r="C1035" s="81" t="s">
        <v>1365</v>
      </c>
      <c r="D1035" s="81" t="s">
        <v>429</v>
      </c>
      <c r="E1035" s="81" t="s">
        <v>1366</v>
      </c>
      <c r="F1035" s="81" t="s">
        <v>483</v>
      </c>
      <c r="G1035" s="81" t="s">
        <v>1580</v>
      </c>
      <c r="H1035" s="86">
        <v>2581</v>
      </c>
      <c r="I1035" s="82">
        <v>2</v>
      </c>
      <c r="J1035" s="164">
        <f>นครพนม!F130</f>
        <v>396458.03</v>
      </c>
      <c r="K1035" s="170">
        <f>นครพนม!AL130</f>
        <v>358804.91000000003</v>
      </c>
      <c r="L1035" s="87">
        <f>นครพนม!AM130</f>
        <v>1703471.51</v>
      </c>
      <c r="M1035" s="87">
        <f>นครพนม!AN130</f>
        <v>1875384.67</v>
      </c>
      <c r="N1035" s="81"/>
      <c r="O1035" s="81"/>
      <c r="P1035" s="81"/>
      <c r="Q1035" s="162">
        <f t="shared" si="121"/>
        <v>-171913.15999999992</v>
      </c>
      <c r="R1035" s="84">
        <f t="shared" si="122"/>
        <v>660.00445951181712</v>
      </c>
    </row>
    <row r="1036" spans="1:18">
      <c r="A1036" s="82">
        <v>7</v>
      </c>
      <c r="B1036" s="81" t="s">
        <v>350</v>
      </c>
      <c r="C1036" s="81" t="s">
        <v>1365</v>
      </c>
      <c r="D1036" s="81" t="s">
        <v>429</v>
      </c>
      <c r="E1036" s="81" t="s">
        <v>1366</v>
      </c>
      <c r="F1036" s="81" t="s">
        <v>483</v>
      </c>
      <c r="G1036" s="81" t="s">
        <v>1581</v>
      </c>
      <c r="H1036" s="86">
        <v>3503</v>
      </c>
      <c r="I1036" s="82">
        <v>3</v>
      </c>
      <c r="J1036" s="164">
        <f>นครพนม!F131</f>
        <v>5169.43</v>
      </c>
      <c r="K1036" s="170">
        <f>นครพนม!AL131</f>
        <v>19259.71</v>
      </c>
      <c r="L1036" s="87">
        <f>นครพนม!AM131</f>
        <v>1835635.06</v>
      </c>
      <c r="M1036" s="87">
        <f>นครพนม!AN131</f>
        <v>2104016.12</v>
      </c>
      <c r="N1036" s="81"/>
      <c r="O1036" s="81"/>
      <c r="P1036" s="81"/>
      <c r="Q1036" s="162">
        <f t="shared" si="121"/>
        <v>-268381.06000000006</v>
      </c>
      <c r="R1036" s="84">
        <f t="shared" si="122"/>
        <v>524.01800171281764</v>
      </c>
    </row>
    <row r="1037" spans="1:18">
      <c r="A1037" s="82">
        <v>8</v>
      </c>
      <c r="B1037" s="81" t="s">
        <v>350</v>
      </c>
      <c r="C1037" s="81" t="s">
        <v>1365</v>
      </c>
      <c r="D1037" s="81" t="s">
        <v>429</v>
      </c>
      <c r="E1037" s="81" t="s">
        <v>1366</v>
      </c>
      <c r="F1037" s="81" t="s">
        <v>483</v>
      </c>
      <c r="G1037" s="81" t="s">
        <v>1582</v>
      </c>
      <c r="H1037" s="86">
        <v>3612</v>
      </c>
      <c r="I1037" s="82">
        <v>3</v>
      </c>
      <c r="J1037" s="164">
        <f>นครพนม!F132</f>
        <v>152224.65</v>
      </c>
      <c r="K1037" s="170">
        <f>นครพนม!AL132</f>
        <v>119225.4</v>
      </c>
      <c r="L1037" s="87">
        <f>นครพนม!AM132</f>
        <v>1302490.4100000001</v>
      </c>
      <c r="M1037" s="87">
        <f>นครพนม!AN132</f>
        <v>1637878.24</v>
      </c>
      <c r="N1037" s="81"/>
      <c r="O1037" s="81"/>
      <c r="P1037" s="81"/>
      <c r="Q1037" s="162">
        <f t="shared" si="121"/>
        <v>-335387.82999999984</v>
      </c>
      <c r="R1037" s="84">
        <f t="shared" si="122"/>
        <v>360.600888704319</v>
      </c>
    </row>
    <row r="1038" spans="1:18">
      <c r="A1038" s="82">
        <v>9</v>
      </c>
      <c r="B1038" s="81" t="s">
        <v>350</v>
      </c>
      <c r="C1038" s="81" t="s">
        <v>1365</v>
      </c>
      <c r="D1038" s="81" t="s">
        <v>429</v>
      </c>
      <c r="E1038" s="81" t="s">
        <v>1366</v>
      </c>
      <c r="F1038" s="81" t="s">
        <v>483</v>
      </c>
      <c r="G1038" s="81" t="s">
        <v>1375</v>
      </c>
      <c r="H1038" s="86">
        <v>3665</v>
      </c>
      <c r="I1038" s="82">
        <v>3</v>
      </c>
      <c r="J1038" s="164">
        <f>นครพนม!F133</f>
        <v>158953.81</v>
      </c>
      <c r="K1038" s="170">
        <f>นครพนม!AL133</f>
        <v>221676.07</v>
      </c>
      <c r="L1038" s="87">
        <f>นครพนม!AM133</f>
        <v>1422467.3399999999</v>
      </c>
      <c r="M1038" s="87">
        <f>นครพนม!AN133</f>
        <v>1694771.75</v>
      </c>
      <c r="N1038" s="81"/>
      <c r="O1038" s="81"/>
      <c r="P1038" s="81"/>
      <c r="Q1038" s="162">
        <f t="shared" si="121"/>
        <v>-272304.41000000015</v>
      </c>
      <c r="R1038" s="84">
        <f t="shared" si="122"/>
        <v>388.12205729877212</v>
      </c>
    </row>
    <row r="1039" spans="1:18">
      <c r="A1039" s="82">
        <v>10</v>
      </c>
      <c r="B1039" s="81" t="s">
        <v>350</v>
      </c>
      <c r="C1039" s="81" t="s">
        <v>1365</v>
      </c>
      <c r="D1039" s="81" t="s">
        <v>429</v>
      </c>
      <c r="E1039" s="81" t="s">
        <v>1366</v>
      </c>
      <c r="F1039" s="81" t="s">
        <v>483</v>
      </c>
      <c r="G1039" s="81" t="s">
        <v>1376</v>
      </c>
      <c r="H1039" s="86">
        <v>4348</v>
      </c>
      <c r="I1039" s="82">
        <v>3</v>
      </c>
      <c r="J1039" s="164">
        <f>นครพนม!F134</f>
        <v>357274.56</v>
      </c>
      <c r="K1039" s="170">
        <f>นครพนม!AL134</f>
        <v>689441.38000000012</v>
      </c>
      <c r="L1039" s="87">
        <f>นครพนม!AM134</f>
        <v>1944732.51</v>
      </c>
      <c r="M1039" s="87">
        <f>นครพนม!AN134</f>
        <v>1984045.72</v>
      </c>
      <c r="N1039" s="81"/>
      <c r="O1039" s="81"/>
      <c r="P1039" s="81"/>
      <c r="Q1039" s="162">
        <f t="shared" si="121"/>
        <v>-39313.209999999963</v>
      </c>
      <c r="R1039" s="84">
        <f t="shared" si="122"/>
        <v>447.27058647654093</v>
      </c>
    </row>
    <row r="1040" spans="1:18" s="22" customFormat="1">
      <c r="A1040" s="150">
        <v>9</v>
      </c>
      <c r="B1040" s="151" t="s">
        <v>350</v>
      </c>
      <c r="C1040" s="151"/>
      <c r="D1040" s="151"/>
      <c r="E1040" s="151" t="s">
        <v>379</v>
      </c>
      <c r="F1040" s="151"/>
      <c r="G1040" s="151" t="s">
        <v>1377</v>
      </c>
      <c r="H1040" s="153">
        <f>SUM(H1030:H1039)</f>
        <v>27221</v>
      </c>
      <c r="I1040" s="150"/>
      <c r="J1040" s="153">
        <f>SUM(J1030:J1039)</f>
        <v>1784789.57</v>
      </c>
      <c r="K1040" s="171">
        <f>SUM(K1030:K1039)</f>
        <v>2473917.1</v>
      </c>
      <c r="L1040" s="153">
        <f t="shared" ref="L1040:M1040" si="123">SUM(L1030:L1039)</f>
        <v>14428228.16</v>
      </c>
      <c r="M1040" s="153">
        <f t="shared" si="123"/>
        <v>16484129.949999999</v>
      </c>
      <c r="N1040" s="151">
        <v>9</v>
      </c>
      <c r="O1040" s="151">
        <v>9</v>
      </c>
      <c r="P1040" s="151">
        <f>N1040-O1040</f>
        <v>0</v>
      </c>
      <c r="Q1040" s="163">
        <f t="shared" si="121"/>
        <v>-2055901.7899999991</v>
      </c>
      <c r="R1040" s="161">
        <f>L1040/H1040</f>
        <v>530.04034238271925</v>
      </c>
    </row>
    <row r="1041" spans="1:18">
      <c r="A1041" s="82">
        <v>1</v>
      </c>
      <c r="B1041" s="81" t="s">
        <v>350</v>
      </c>
      <c r="C1041" s="81" t="s">
        <v>1378</v>
      </c>
      <c r="D1041" s="81" t="s">
        <v>434</v>
      </c>
      <c r="E1041" s="81" t="s">
        <v>1379</v>
      </c>
      <c r="F1041" s="81" t="s">
        <v>513</v>
      </c>
      <c r="G1041" s="81" t="s">
        <v>1380</v>
      </c>
      <c r="H1041" s="86"/>
      <c r="I1041" s="82"/>
      <c r="J1041" s="164"/>
      <c r="K1041" s="170"/>
      <c r="L1041" s="87"/>
      <c r="M1041" s="87"/>
      <c r="N1041" s="81"/>
      <c r="O1041" s="81"/>
      <c r="P1041" s="81"/>
    </row>
    <row r="1042" spans="1:18">
      <c r="A1042" s="82">
        <v>2</v>
      </c>
      <c r="B1042" s="81" t="s">
        <v>350</v>
      </c>
      <c r="C1042" s="81" t="s">
        <v>1378</v>
      </c>
      <c r="D1042" s="81" t="s">
        <v>434</v>
      </c>
      <c r="E1042" s="81" t="s">
        <v>1379</v>
      </c>
      <c r="F1042" s="81" t="s">
        <v>483</v>
      </c>
      <c r="G1042" s="81" t="s">
        <v>1381</v>
      </c>
      <c r="H1042" s="86">
        <v>2229</v>
      </c>
      <c r="I1042" s="82">
        <v>2</v>
      </c>
      <c r="J1042" s="164">
        <f>นครพนม!F135</f>
        <v>253356.35</v>
      </c>
      <c r="K1042" s="170">
        <f>นครพนม!AL135</f>
        <v>735828.70000000007</v>
      </c>
      <c r="L1042" s="87">
        <f>นครพนม!AM135</f>
        <v>462801.26</v>
      </c>
      <c r="M1042" s="87">
        <f>นครพนม!AN135</f>
        <v>635131.25999999989</v>
      </c>
      <c r="N1042" s="81"/>
      <c r="O1042" s="81"/>
      <c r="P1042" s="81"/>
      <c r="R1042" s="84">
        <f t="shared" si="122"/>
        <v>207.62730372364288</v>
      </c>
    </row>
    <row r="1043" spans="1:18">
      <c r="A1043" s="82">
        <v>3</v>
      </c>
      <c r="B1043" s="81" t="s">
        <v>350</v>
      </c>
      <c r="C1043" s="81" t="s">
        <v>1378</v>
      </c>
      <c r="D1043" s="81" t="s">
        <v>434</v>
      </c>
      <c r="E1043" s="81" t="s">
        <v>1379</v>
      </c>
      <c r="F1043" s="81" t="s">
        <v>483</v>
      </c>
      <c r="G1043" s="81" t="s">
        <v>1382</v>
      </c>
      <c r="H1043" s="86">
        <v>3379</v>
      </c>
      <c r="I1043" s="82">
        <v>3</v>
      </c>
      <c r="J1043" s="164">
        <f>นครพนม!F136</f>
        <v>130029.56</v>
      </c>
      <c r="K1043" s="170">
        <f>นครพนม!AL136</f>
        <v>392818.20999999996</v>
      </c>
      <c r="L1043" s="87">
        <f>นครพนม!AM136</f>
        <v>719881.38</v>
      </c>
      <c r="M1043" s="87">
        <f>นครพนม!AN136</f>
        <v>604952.73</v>
      </c>
      <c r="N1043" s="81"/>
      <c r="O1043" s="81"/>
      <c r="P1043" s="81"/>
      <c r="Q1043" s="162">
        <f t="shared" si="121"/>
        <v>114928.65000000002</v>
      </c>
      <c r="R1043" s="84">
        <f t="shared" si="122"/>
        <v>213.0456880733945</v>
      </c>
    </row>
    <row r="1044" spans="1:18">
      <c r="A1044" s="82">
        <v>4</v>
      </c>
      <c r="B1044" s="81" t="s">
        <v>350</v>
      </c>
      <c r="C1044" s="81" t="s">
        <v>1378</v>
      </c>
      <c r="D1044" s="81" t="s">
        <v>434</v>
      </c>
      <c r="E1044" s="81" t="s">
        <v>1379</v>
      </c>
      <c r="F1044" s="81" t="s">
        <v>483</v>
      </c>
      <c r="G1044" s="81" t="s">
        <v>1383</v>
      </c>
      <c r="H1044" s="86">
        <v>1124</v>
      </c>
      <c r="I1044" s="82">
        <v>1</v>
      </c>
      <c r="J1044" s="164">
        <f>นครพนม!F137</f>
        <v>439749.68</v>
      </c>
      <c r="K1044" s="170">
        <f>นครพนม!AL137</f>
        <v>445413.62000000005</v>
      </c>
      <c r="L1044" s="87">
        <f>นครพนม!AM137</f>
        <v>1307360.28</v>
      </c>
      <c r="M1044" s="87">
        <f>นครพนม!AN137</f>
        <v>1134994.6199999999</v>
      </c>
      <c r="N1044" s="81"/>
      <c r="O1044" s="81"/>
      <c r="P1044" s="81"/>
      <c r="Q1044" s="162">
        <f t="shared" si="121"/>
        <v>172365.66000000015</v>
      </c>
      <c r="R1044" s="84">
        <f t="shared" si="122"/>
        <v>1163.131921708185</v>
      </c>
    </row>
    <row r="1045" spans="1:18">
      <c r="A1045" s="82">
        <v>5</v>
      </c>
      <c r="B1045" s="81" t="s">
        <v>350</v>
      </c>
      <c r="C1045" s="81" t="s">
        <v>1378</v>
      </c>
      <c r="D1045" s="81" t="s">
        <v>434</v>
      </c>
      <c r="E1045" s="81" t="s">
        <v>1379</v>
      </c>
      <c r="F1045" s="81" t="s">
        <v>483</v>
      </c>
      <c r="G1045" s="81" t="s">
        <v>1384</v>
      </c>
      <c r="H1045" s="86">
        <v>2111</v>
      </c>
      <c r="I1045" s="82">
        <v>2</v>
      </c>
      <c r="J1045" s="164">
        <f>นครพนม!F138</f>
        <v>273452.03999999998</v>
      </c>
      <c r="K1045" s="170">
        <f>นครพนม!AL138</f>
        <v>496508.88</v>
      </c>
      <c r="L1045" s="87">
        <f>นครพนม!AM138</f>
        <v>1598382.76</v>
      </c>
      <c r="M1045" s="87">
        <f>นครพนม!AN138</f>
        <v>1444194.99</v>
      </c>
      <c r="N1045" s="81"/>
      <c r="O1045" s="81"/>
      <c r="P1045" s="81"/>
      <c r="Q1045" s="162">
        <f t="shared" si="121"/>
        <v>154187.77000000002</v>
      </c>
      <c r="R1045" s="84">
        <f t="shared" si="122"/>
        <v>757.16852676456654</v>
      </c>
    </row>
    <row r="1046" spans="1:18">
      <c r="A1046" s="82">
        <v>6</v>
      </c>
      <c r="B1046" s="81" t="s">
        <v>350</v>
      </c>
      <c r="C1046" s="81" t="s">
        <v>1378</v>
      </c>
      <c r="D1046" s="81" t="s">
        <v>434</v>
      </c>
      <c r="E1046" s="81" t="s">
        <v>1379</v>
      </c>
      <c r="F1046" s="81" t="s">
        <v>483</v>
      </c>
      <c r="G1046" s="81" t="s">
        <v>1385</v>
      </c>
      <c r="H1046" s="86">
        <v>5066</v>
      </c>
      <c r="I1046" s="82">
        <v>4</v>
      </c>
      <c r="J1046" s="164">
        <f>นครพนม!F139</f>
        <v>704677.09</v>
      </c>
      <c r="K1046" s="170">
        <f>นครพนม!AL139</f>
        <v>805815.12999999989</v>
      </c>
      <c r="L1046" s="87">
        <f>นครพนม!AM139</f>
        <v>2184676.73</v>
      </c>
      <c r="M1046" s="87">
        <f>นครพนม!AN139</f>
        <v>1775982.6900000002</v>
      </c>
      <c r="N1046" s="81"/>
      <c r="O1046" s="81"/>
      <c r="P1046" s="81"/>
      <c r="Q1046" s="162">
        <f t="shared" si="121"/>
        <v>408694.0399999998</v>
      </c>
      <c r="R1046" s="84">
        <f t="shared" si="122"/>
        <v>431.24293920252666</v>
      </c>
    </row>
    <row r="1047" spans="1:18">
      <c r="A1047" s="82">
        <v>7</v>
      </c>
      <c r="B1047" s="81" t="s">
        <v>350</v>
      </c>
      <c r="C1047" s="81" t="s">
        <v>1378</v>
      </c>
      <c r="D1047" s="81" t="s">
        <v>434</v>
      </c>
      <c r="E1047" s="81" t="s">
        <v>1379</v>
      </c>
      <c r="F1047" s="81" t="s">
        <v>483</v>
      </c>
      <c r="G1047" s="81" t="s">
        <v>1386</v>
      </c>
      <c r="H1047" s="86">
        <v>4222</v>
      </c>
      <c r="I1047" s="82">
        <v>3</v>
      </c>
      <c r="J1047" s="164">
        <f>นครพนม!F140</f>
        <v>312549.01</v>
      </c>
      <c r="K1047" s="170">
        <f>นครพนม!AL140</f>
        <v>430917.92999999993</v>
      </c>
      <c r="L1047" s="87">
        <f>นครพนม!AM140</f>
        <v>1640964.3599999999</v>
      </c>
      <c r="M1047" s="87">
        <f>นครพนม!AN140</f>
        <v>1445101.27</v>
      </c>
      <c r="N1047" s="81"/>
      <c r="O1047" s="81"/>
      <c r="P1047" s="81"/>
      <c r="Q1047" s="162">
        <f t="shared" si="121"/>
        <v>195863.08999999985</v>
      </c>
      <c r="R1047" s="84">
        <f t="shared" si="122"/>
        <v>388.66990999526286</v>
      </c>
    </row>
    <row r="1048" spans="1:18">
      <c r="A1048" s="82">
        <v>8</v>
      </c>
      <c r="B1048" s="81" t="s">
        <v>350</v>
      </c>
      <c r="C1048" s="81" t="s">
        <v>1378</v>
      </c>
      <c r="D1048" s="81" t="s">
        <v>434</v>
      </c>
      <c r="E1048" s="81" t="s">
        <v>1379</v>
      </c>
      <c r="F1048" s="81" t="s">
        <v>483</v>
      </c>
      <c r="G1048" s="81" t="s">
        <v>1387</v>
      </c>
      <c r="H1048" s="86">
        <v>4394</v>
      </c>
      <c r="I1048" s="82">
        <v>3</v>
      </c>
      <c r="J1048" s="164">
        <f>นครพนม!F141</f>
        <v>486730.81</v>
      </c>
      <c r="K1048" s="170">
        <f>นครพนม!AL141</f>
        <v>895532.24</v>
      </c>
      <c r="L1048" s="87">
        <f>นครพนม!AM141</f>
        <v>1513233.88</v>
      </c>
      <c r="M1048" s="87">
        <f>นครพนม!AN141</f>
        <v>1587139.71</v>
      </c>
      <c r="N1048" s="81"/>
      <c r="O1048" s="81"/>
      <c r="P1048" s="81"/>
      <c r="Q1048" s="162">
        <f t="shared" si="121"/>
        <v>-73905.830000000075</v>
      </c>
      <c r="R1048" s="84">
        <f t="shared" si="122"/>
        <v>344.38640873918979</v>
      </c>
    </row>
    <row r="1049" spans="1:18">
      <c r="A1049" s="82">
        <v>9</v>
      </c>
      <c r="B1049" s="81" t="s">
        <v>350</v>
      </c>
      <c r="C1049" s="81" t="s">
        <v>1378</v>
      </c>
      <c r="D1049" s="81" t="s">
        <v>434</v>
      </c>
      <c r="E1049" s="81" t="s">
        <v>1379</v>
      </c>
      <c r="F1049" s="81" t="s">
        <v>483</v>
      </c>
      <c r="G1049" s="81" t="s">
        <v>1388</v>
      </c>
      <c r="H1049" s="86">
        <v>2566</v>
      </c>
      <c r="I1049" s="82">
        <v>2</v>
      </c>
      <c r="J1049" s="164">
        <f>นครพนม!F142</f>
        <v>455560.66</v>
      </c>
      <c r="K1049" s="170">
        <f>นครพนม!AL142</f>
        <v>701461.1</v>
      </c>
      <c r="L1049" s="87">
        <f>นครพนม!AM142</f>
        <v>1990354.88</v>
      </c>
      <c r="M1049" s="87">
        <f>นครพนม!AN142</f>
        <v>1902152.95</v>
      </c>
      <c r="N1049" s="81"/>
      <c r="O1049" s="81"/>
      <c r="P1049" s="81"/>
      <c r="Q1049" s="162">
        <f t="shared" si="121"/>
        <v>88201.929999999935</v>
      </c>
      <c r="R1049" s="84">
        <f t="shared" si="122"/>
        <v>775.66441153546373</v>
      </c>
    </row>
    <row r="1050" spans="1:18">
      <c r="A1050" s="82">
        <v>10</v>
      </c>
      <c r="B1050" s="81" t="s">
        <v>350</v>
      </c>
      <c r="C1050" s="81" t="s">
        <v>1378</v>
      </c>
      <c r="D1050" s="81" t="s">
        <v>434</v>
      </c>
      <c r="E1050" s="81" t="s">
        <v>1379</v>
      </c>
      <c r="F1050" s="81" t="s">
        <v>483</v>
      </c>
      <c r="G1050" s="81" t="s">
        <v>1389</v>
      </c>
      <c r="H1050" s="86">
        <v>3150</v>
      </c>
      <c r="I1050" s="82">
        <v>3</v>
      </c>
      <c r="J1050" s="164">
        <f>นครพนม!F143</f>
        <v>351917.37</v>
      </c>
      <c r="K1050" s="170">
        <f>นครพนม!AL143</f>
        <v>724126.41</v>
      </c>
      <c r="L1050" s="87">
        <f>นครพนม!AM143</f>
        <v>1965324.27</v>
      </c>
      <c r="M1050" s="87">
        <f>นครพนม!AN143</f>
        <v>2061514.6700000002</v>
      </c>
      <c r="N1050" s="81"/>
      <c r="O1050" s="81"/>
      <c r="P1050" s="81"/>
      <c r="Q1050" s="162">
        <f t="shared" si="121"/>
        <v>-96190.40000000014</v>
      </c>
      <c r="R1050" s="84">
        <f t="shared" si="122"/>
        <v>623.91246666666666</v>
      </c>
    </row>
    <row r="1051" spans="1:18">
      <c r="A1051" s="82">
        <v>11</v>
      </c>
      <c r="B1051" s="81" t="s">
        <v>350</v>
      </c>
      <c r="C1051" s="81" t="s">
        <v>1378</v>
      </c>
      <c r="D1051" s="81" t="s">
        <v>434</v>
      </c>
      <c r="E1051" s="81" t="s">
        <v>1379</v>
      </c>
      <c r="F1051" s="81" t="s">
        <v>483</v>
      </c>
      <c r="G1051" s="81" t="s">
        <v>1390</v>
      </c>
      <c r="H1051" s="86">
        <v>3472</v>
      </c>
      <c r="I1051" s="82">
        <v>3</v>
      </c>
      <c r="J1051" s="164">
        <f>นครพนม!F144</f>
        <v>76629.990000000005</v>
      </c>
      <c r="K1051" s="170">
        <f>นครพนม!AL144</f>
        <v>622878.53</v>
      </c>
      <c r="L1051" s="87">
        <f>นครพนม!AM144</f>
        <v>1288381.6399999999</v>
      </c>
      <c r="M1051" s="87">
        <f>นครพนม!AN144</f>
        <v>1253714.06</v>
      </c>
      <c r="N1051" s="81"/>
      <c r="O1051" s="81"/>
      <c r="P1051" s="81"/>
      <c r="Q1051" s="162">
        <f t="shared" si="121"/>
        <v>34667.579999999842</v>
      </c>
      <c r="R1051" s="84">
        <f t="shared" si="122"/>
        <v>371.07766129032257</v>
      </c>
    </row>
    <row r="1052" spans="1:18">
      <c r="A1052" s="82">
        <v>12</v>
      </c>
      <c r="B1052" s="81" t="s">
        <v>350</v>
      </c>
      <c r="C1052" s="81" t="s">
        <v>1378</v>
      </c>
      <c r="D1052" s="81" t="s">
        <v>434</v>
      </c>
      <c r="E1052" s="81" t="s">
        <v>1379</v>
      </c>
      <c r="F1052" s="81" t="s">
        <v>483</v>
      </c>
      <c r="G1052" s="81" t="s">
        <v>1391</v>
      </c>
      <c r="H1052" s="86">
        <v>3396</v>
      </c>
      <c r="I1052" s="82">
        <v>3</v>
      </c>
      <c r="J1052" s="164">
        <f>นครพนม!F145</f>
        <v>482880.43</v>
      </c>
      <c r="K1052" s="170">
        <f>นครพนม!AL145</f>
        <v>736756.72</v>
      </c>
      <c r="L1052" s="87">
        <f>นครพนม!AM145</f>
        <v>1476964.66</v>
      </c>
      <c r="M1052" s="87">
        <f>นครพนม!AN145</f>
        <v>1334993.3900000001</v>
      </c>
      <c r="N1052" s="81"/>
      <c r="O1052" s="81"/>
      <c r="P1052" s="81"/>
      <c r="Q1052" s="162">
        <f t="shared" si="121"/>
        <v>141971.26999999979</v>
      </c>
      <c r="R1052" s="84">
        <f t="shared" si="122"/>
        <v>434.91303297997644</v>
      </c>
    </row>
    <row r="1053" spans="1:18" s="22" customFormat="1">
      <c r="A1053" s="150">
        <v>10</v>
      </c>
      <c r="B1053" s="151" t="s">
        <v>350</v>
      </c>
      <c r="C1053" s="151"/>
      <c r="D1053" s="151"/>
      <c r="E1053" s="151" t="s">
        <v>379</v>
      </c>
      <c r="F1053" s="151"/>
      <c r="G1053" s="151" t="s">
        <v>1392</v>
      </c>
      <c r="H1053" s="153">
        <f>SUM(H1041:H1052)</f>
        <v>35109</v>
      </c>
      <c r="I1053" s="150"/>
      <c r="J1053" s="153">
        <f>SUM(J1041:J1052)</f>
        <v>3967532.9900000012</v>
      </c>
      <c r="K1053" s="171">
        <f>SUM(K1041:K1052)</f>
        <v>6988057.4699999997</v>
      </c>
      <c r="L1053" s="153">
        <f t="shared" ref="L1053:M1053" si="124">SUM(L1041:L1052)</f>
        <v>16148326.099999998</v>
      </c>
      <c r="M1053" s="153">
        <f t="shared" si="124"/>
        <v>15179872.34</v>
      </c>
      <c r="N1053" s="151">
        <v>11</v>
      </c>
      <c r="O1053" s="151">
        <v>11</v>
      </c>
      <c r="P1053" s="151">
        <f>N1053-O1053</f>
        <v>0</v>
      </c>
      <c r="Q1053" s="163">
        <f t="shared" si="121"/>
        <v>968453.75999999791</v>
      </c>
      <c r="R1053" s="161">
        <f>L1053/H1053</f>
        <v>459.9483351847104</v>
      </c>
    </row>
    <row r="1054" spans="1:18">
      <c r="A1054" s="82">
        <v>1</v>
      </c>
      <c r="B1054" s="81" t="s">
        <v>350</v>
      </c>
      <c r="C1054" s="81" t="s">
        <v>1393</v>
      </c>
      <c r="D1054" s="81" t="s">
        <v>402</v>
      </c>
      <c r="E1054" s="81" t="s">
        <v>1394</v>
      </c>
      <c r="F1054" s="81" t="s">
        <v>513</v>
      </c>
      <c r="G1054" s="81" t="s">
        <v>1395</v>
      </c>
      <c r="H1054" s="86"/>
      <c r="I1054" s="82"/>
      <c r="J1054" s="164"/>
      <c r="K1054" s="170"/>
      <c r="L1054" s="87"/>
      <c r="M1054" s="87"/>
      <c r="N1054" s="81"/>
      <c r="O1054" s="81"/>
      <c r="P1054" s="81"/>
    </row>
    <row r="1055" spans="1:18">
      <c r="A1055" s="82">
        <v>2</v>
      </c>
      <c r="B1055" s="81" t="s">
        <v>350</v>
      </c>
      <c r="C1055" s="81" t="s">
        <v>1393</v>
      </c>
      <c r="D1055" s="81" t="s">
        <v>402</v>
      </c>
      <c r="E1055" s="81" t="s">
        <v>1394</v>
      </c>
      <c r="F1055" s="81" t="s">
        <v>483</v>
      </c>
      <c r="G1055" s="81" t="s">
        <v>1396</v>
      </c>
      <c r="H1055" s="86">
        <v>2291</v>
      </c>
      <c r="I1055" s="82">
        <v>2</v>
      </c>
      <c r="J1055" s="164">
        <f>นครพนม!F146</f>
        <v>191972.19</v>
      </c>
      <c r="K1055" s="170">
        <f>นครพนม!AL146</f>
        <v>425585.02</v>
      </c>
      <c r="L1055" s="87">
        <f>นครพนม!AM146</f>
        <v>1223352.6200000001</v>
      </c>
      <c r="M1055" s="87">
        <f>นครพนม!AN146</f>
        <v>1265263.8500000001</v>
      </c>
      <c r="N1055" s="81"/>
      <c r="O1055" s="81"/>
      <c r="P1055" s="81"/>
      <c r="Q1055" s="162">
        <f t="shared" si="121"/>
        <v>-41911.229999999981</v>
      </c>
      <c r="R1055" s="84">
        <f t="shared" si="122"/>
        <v>533.9819380183327</v>
      </c>
    </row>
    <row r="1056" spans="1:18">
      <c r="A1056" s="82">
        <v>3</v>
      </c>
      <c r="B1056" s="81" t="s">
        <v>350</v>
      </c>
      <c r="C1056" s="81" t="s">
        <v>1393</v>
      </c>
      <c r="D1056" s="81" t="s">
        <v>402</v>
      </c>
      <c r="E1056" s="81" t="s">
        <v>1394</v>
      </c>
      <c r="F1056" s="81" t="s">
        <v>483</v>
      </c>
      <c r="G1056" s="81" t="s">
        <v>1583</v>
      </c>
      <c r="H1056" s="86">
        <v>3595</v>
      </c>
      <c r="I1056" s="82">
        <v>3</v>
      </c>
      <c r="J1056" s="164">
        <f>นครพนม!F147</f>
        <v>531003.46</v>
      </c>
      <c r="K1056" s="170">
        <f>นครพนม!AL147</f>
        <v>940865.42999999993</v>
      </c>
      <c r="L1056" s="87">
        <f>นครพนม!AM147</f>
        <v>2227015.13</v>
      </c>
      <c r="M1056" s="87">
        <f>นครพนม!AN147</f>
        <v>2037544.5399999998</v>
      </c>
      <c r="N1056" s="81"/>
      <c r="O1056" s="81"/>
      <c r="P1056" s="81"/>
      <c r="Q1056" s="162">
        <f t="shared" si="121"/>
        <v>189470.59000000008</v>
      </c>
      <c r="R1056" s="84">
        <f t="shared" si="122"/>
        <v>619.47569680111258</v>
      </c>
    </row>
    <row r="1057" spans="1:18">
      <c r="A1057" s="82">
        <v>4</v>
      </c>
      <c r="B1057" s="81" t="s">
        <v>350</v>
      </c>
      <c r="C1057" s="81" t="s">
        <v>1393</v>
      </c>
      <c r="D1057" s="81" t="s">
        <v>402</v>
      </c>
      <c r="E1057" s="81" t="s">
        <v>1394</v>
      </c>
      <c r="F1057" s="81" t="s">
        <v>483</v>
      </c>
      <c r="G1057" s="81" t="s">
        <v>1398</v>
      </c>
      <c r="H1057" s="86">
        <v>5030</v>
      </c>
      <c r="I1057" s="82">
        <v>4</v>
      </c>
      <c r="J1057" s="164">
        <f>นครพนม!F148</f>
        <v>177995.98</v>
      </c>
      <c r="K1057" s="170">
        <f>นครพนม!AL148</f>
        <v>250781.55</v>
      </c>
      <c r="L1057" s="87">
        <f>นครพนม!AM148</f>
        <v>1738246.42</v>
      </c>
      <c r="M1057" s="87">
        <f>นครพนม!AN148</f>
        <v>1851490.4100000001</v>
      </c>
      <c r="N1057" s="81"/>
      <c r="O1057" s="81"/>
      <c r="P1057" s="81"/>
      <c r="Q1057" s="162">
        <f t="shared" si="121"/>
        <v>-113243.99000000022</v>
      </c>
      <c r="R1057" s="84">
        <f t="shared" si="122"/>
        <v>345.57582902584494</v>
      </c>
    </row>
    <row r="1058" spans="1:18">
      <c r="A1058" s="82">
        <v>5</v>
      </c>
      <c r="B1058" s="81" t="s">
        <v>350</v>
      </c>
      <c r="C1058" s="81" t="s">
        <v>1399</v>
      </c>
      <c r="D1058" s="81" t="s">
        <v>402</v>
      </c>
      <c r="E1058" s="81" t="s">
        <v>1394</v>
      </c>
      <c r="F1058" s="81" t="s">
        <v>483</v>
      </c>
      <c r="G1058" s="81" t="s">
        <v>1400</v>
      </c>
      <c r="H1058" s="86">
        <v>1995</v>
      </c>
      <c r="I1058" s="82">
        <v>2</v>
      </c>
      <c r="J1058" s="164">
        <f>นครพนม!F149</f>
        <v>165615.88</v>
      </c>
      <c r="K1058" s="170">
        <f>นครพนม!AL149</f>
        <v>404702.83999999997</v>
      </c>
      <c r="L1058" s="87">
        <f>นครพนม!AM149</f>
        <v>1295472</v>
      </c>
      <c r="M1058" s="87">
        <f>นครพนม!AN149</f>
        <v>1494778.62</v>
      </c>
      <c r="N1058" s="81"/>
      <c r="O1058" s="81"/>
      <c r="P1058" s="81"/>
      <c r="Q1058" s="162">
        <f t="shared" si="121"/>
        <v>-199306.62000000011</v>
      </c>
      <c r="R1058" s="84">
        <f t="shared" si="122"/>
        <v>649.3593984962406</v>
      </c>
    </row>
    <row r="1059" spans="1:18">
      <c r="A1059" s="82">
        <v>6</v>
      </c>
      <c r="B1059" s="81" t="s">
        <v>350</v>
      </c>
      <c r="C1059" s="81" t="s">
        <v>1401</v>
      </c>
      <c r="D1059" s="81" t="s">
        <v>402</v>
      </c>
      <c r="E1059" s="81" t="s">
        <v>1394</v>
      </c>
      <c r="F1059" s="81" t="s">
        <v>483</v>
      </c>
      <c r="G1059" s="81" t="s">
        <v>1402</v>
      </c>
      <c r="H1059" s="86">
        <v>1972</v>
      </c>
      <c r="I1059" s="82">
        <v>2</v>
      </c>
      <c r="J1059" s="164">
        <f>นครพนม!F150</f>
        <v>165823.56</v>
      </c>
      <c r="K1059" s="170">
        <f>นครพนม!AL150</f>
        <v>677020.42</v>
      </c>
      <c r="L1059" s="87">
        <f>นครพนม!AM150</f>
        <v>1228495.5699999998</v>
      </c>
      <c r="M1059" s="87">
        <f>นครพนม!AN150</f>
        <v>1364547.7200000002</v>
      </c>
      <c r="N1059" s="81"/>
      <c r="O1059" s="81"/>
      <c r="P1059" s="81"/>
      <c r="Q1059" s="162">
        <f t="shared" si="121"/>
        <v>-136052.15000000037</v>
      </c>
      <c r="R1059" s="84">
        <f t="shared" si="122"/>
        <v>622.96935598377274</v>
      </c>
    </row>
    <row r="1060" spans="1:18" s="22" customFormat="1">
      <c r="A1060" s="150">
        <v>11</v>
      </c>
      <c r="B1060" s="151" t="s">
        <v>350</v>
      </c>
      <c r="C1060" s="151"/>
      <c r="D1060" s="151"/>
      <c r="E1060" s="151" t="s">
        <v>379</v>
      </c>
      <c r="F1060" s="151"/>
      <c r="G1060" s="151" t="s">
        <v>1403</v>
      </c>
      <c r="H1060" s="152">
        <f>SUM(H1055:H1059)</f>
        <v>14883</v>
      </c>
      <c r="I1060" s="150"/>
      <c r="J1060" s="153">
        <f>SUM(J1054:J1059)</f>
        <v>1232411.0699999998</v>
      </c>
      <c r="K1060" s="171">
        <f>SUM(K1054:K1059)</f>
        <v>2698955.26</v>
      </c>
      <c r="L1060" s="153">
        <f t="shared" ref="L1060:M1060" si="125">SUM(L1055:L1059)</f>
        <v>7712581.7400000002</v>
      </c>
      <c r="M1060" s="153">
        <f t="shared" si="125"/>
        <v>8013625.1400000006</v>
      </c>
      <c r="N1060" s="151">
        <v>5</v>
      </c>
      <c r="O1060" s="151">
        <v>5</v>
      </c>
      <c r="P1060" s="151">
        <f>N1060-O1060</f>
        <v>0</v>
      </c>
      <c r="Q1060" s="163">
        <f t="shared" si="121"/>
        <v>-301043.40000000037</v>
      </c>
      <c r="R1060" s="161">
        <f>L1060/H1060</f>
        <v>518.21418665591614</v>
      </c>
    </row>
    <row r="1061" spans="1:18">
      <c r="A1061" s="82">
        <v>1</v>
      </c>
      <c r="B1061" s="81" t="s">
        <v>350</v>
      </c>
      <c r="C1061" s="81" t="s">
        <v>1320</v>
      </c>
      <c r="D1061" s="81" t="s">
        <v>416</v>
      </c>
      <c r="E1061" s="81" t="s">
        <v>1404</v>
      </c>
      <c r="F1061" s="81" t="s">
        <v>513</v>
      </c>
      <c r="G1061" s="81" t="s">
        <v>1405</v>
      </c>
      <c r="H1061" s="86"/>
      <c r="I1061" s="82"/>
      <c r="J1061" s="164"/>
      <c r="K1061" s="170"/>
      <c r="L1061" s="87"/>
      <c r="M1061" s="87"/>
      <c r="N1061" s="81"/>
      <c r="O1061" s="81"/>
      <c r="P1061" s="81"/>
    </row>
    <row r="1062" spans="1:18">
      <c r="A1062" s="82">
        <v>2</v>
      </c>
      <c r="B1062" s="81" t="s">
        <v>350</v>
      </c>
      <c r="C1062" s="81" t="s">
        <v>1320</v>
      </c>
      <c r="D1062" s="81" t="s">
        <v>416</v>
      </c>
      <c r="E1062" s="81" t="s">
        <v>1404</v>
      </c>
      <c r="F1062" s="81" t="s">
        <v>483</v>
      </c>
      <c r="G1062" s="81" t="s">
        <v>1406</v>
      </c>
      <c r="H1062" s="86">
        <v>2413</v>
      </c>
      <c r="I1062" s="82">
        <v>2</v>
      </c>
      <c r="J1062" s="164">
        <f>นครพนม!F151</f>
        <v>38824.81</v>
      </c>
      <c r="K1062" s="170">
        <f>นครพนม!AL151</f>
        <v>127774.12</v>
      </c>
      <c r="L1062" s="87">
        <f>นครพนม!AM151</f>
        <v>1641018.96</v>
      </c>
      <c r="M1062" s="87">
        <f>นครพนม!AN151</f>
        <v>1752972.0299999998</v>
      </c>
      <c r="N1062" s="81"/>
      <c r="O1062" s="81"/>
      <c r="P1062" s="81"/>
      <c r="Q1062" s="162">
        <f t="shared" si="121"/>
        <v>-111953.06999999983</v>
      </c>
      <c r="R1062" s="84">
        <f t="shared" si="122"/>
        <v>680.07416493990877</v>
      </c>
    </row>
    <row r="1063" spans="1:18">
      <c r="A1063" s="82">
        <v>3</v>
      </c>
      <c r="B1063" s="81" t="s">
        <v>350</v>
      </c>
      <c r="C1063" s="81" t="s">
        <v>1320</v>
      </c>
      <c r="D1063" s="81" t="s">
        <v>416</v>
      </c>
      <c r="E1063" s="81" t="s">
        <v>1404</v>
      </c>
      <c r="F1063" s="81" t="s">
        <v>483</v>
      </c>
      <c r="G1063" s="81" t="s">
        <v>1407</v>
      </c>
      <c r="H1063" s="86">
        <v>766</v>
      </c>
      <c r="I1063" s="82">
        <v>1</v>
      </c>
      <c r="J1063" s="164">
        <f>นครพนม!F152</f>
        <v>111977.5</v>
      </c>
      <c r="K1063" s="170">
        <f>นครพนม!AL152</f>
        <v>184875.5</v>
      </c>
      <c r="L1063" s="87">
        <f>นครพนม!AM152</f>
        <v>1057600.22</v>
      </c>
      <c r="M1063" s="87">
        <f>นครพนม!AN152</f>
        <v>1228189.29</v>
      </c>
      <c r="N1063" s="81"/>
      <c r="O1063" s="81"/>
      <c r="P1063" s="81"/>
      <c r="Q1063" s="162">
        <f t="shared" si="121"/>
        <v>-170589.07000000007</v>
      </c>
      <c r="R1063" s="84">
        <f t="shared" si="122"/>
        <v>1380.679138381201</v>
      </c>
    </row>
    <row r="1064" spans="1:18">
      <c r="A1064" s="82">
        <v>4</v>
      </c>
      <c r="B1064" s="81" t="s">
        <v>350</v>
      </c>
      <c r="C1064" s="81" t="s">
        <v>1320</v>
      </c>
      <c r="D1064" s="81" t="s">
        <v>416</v>
      </c>
      <c r="E1064" s="81" t="s">
        <v>1404</v>
      </c>
      <c r="F1064" s="81" t="s">
        <v>483</v>
      </c>
      <c r="G1064" s="81" t="s">
        <v>1408</v>
      </c>
      <c r="H1064" s="86">
        <v>3544</v>
      </c>
      <c r="I1064" s="82">
        <v>3</v>
      </c>
      <c r="J1064" s="164">
        <f>นครพนม!F153</f>
        <v>35208.339999999997</v>
      </c>
      <c r="K1064" s="170">
        <f>นครพนม!AL153</f>
        <v>176064.23</v>
      </c>
      <c r="L1064" s="87">
        <f>นครพนม!AM153</f>
        <v>1698469.9</v>
      </c>
      <c r="M1064" s="87">
        <f>นครพนม!AN153</f>
        <v>1882662.1099999999</v>
      </c>
      <c r="N1064" s="81"/>
      <c r="O1064" s="81"/>
      <c r="P1064" s="81"/>
      <c r="Q1064" s="162">
        <f t="shared" si="121"/>
        <v>-184192.20999999996</v>
      </c>
      <c r="R1064" s="84">
        <f t="shared" si="122"/>
        <v>479.2522291196388</v>
      </c>
    </row>
    <row r="1065" spans="1:18">
      <c r="A1065" s="82">
        <v>5</v>
      </c>
      <c r="B1065" s="81" t="s">
        <v>350</v>
      </c>
      <c r="C1065" s="81" t="s">
        <v>1320</v>
      </c>
      <c r="D1065" s="81" t="s">
        <v>416</v>
      </c>
      <c r="E1065" s="81" t="s">
        <v>1404</v>
      </c>
      <c r="F1065" s="81" t="s">
        <v>483</v>
      </c>
      <c r="G1065" s="81" t="s">
        <v>1409</v>
      </c>
      <c r="H1065" s="86">
        <v>1646</v>
      </c>
      <c r="I1065" s="82">
        <v>2</v>
      </c>
      <c r="J1065" s="164">
        <f>นครพนม!F154</f>
        <v>8022.05</v>
      </c>
      <c r="K1065" s="170">
        <f>นครพนม!AL154</f>
        <v>26077.599999999999</v>
      </c>
      <c r="L1065" s="87">
        <f>นครพนม!AM154</f>
        <v>1600572.13</v>
      </c>
      <c r="M1065" s="87">
        <f>นครพนม!AN154</f>
        <v>1781125.6099999999</v>
      </c>
      <c r="N1065" s="81"/>
      <c r="O1065" s="81"/>
      <c r="P1065" s="81"/>
      <c r="Q1065" s="162">
        <f t="shared" si="121"/>
        <v>-180553.47999999998</v>
      </c>
      <c r="R1065" s="84">
        <f t="shared" si="122"/>
        <v>972.40105103280678</v>
      </c>
    </row>
    <row r="1066" spans="1:18" s="22" customFormat="1">
      <c r="A1066" s="150">
        <v>12</v>
      </c>
      <c r="B1066" s="151" t="s">
        <v>350</v>
      </c>
      <c r="C1066" s="151"/>
      <c r="D1066" s="151"/>
      <c r="E1066" s="151" t="s">
        <v>379</v>
      </c>
      <c r="F1066" s="151"/>
      <c r="G1066" s="151" t="s">
        <v>1410</v>
      </c>
      <c r="H1066" s="232">
        <f>SUM(H1062:H1065)</f>
        <v>8369</v>
      </c>
      <c r="I1066" s="150"/>
      <c r="J1066" s="153">
        <f>SUM(J1061:J1065)</f>
        <v>194032.69999999998</v>
      </c>
      <c r="K1066" s="171">
        <f>SUM(K1061:K1065)</f>
        <v>514791.44999999995</v>
      </c>
      <c r="L1066" s="153">
        <f>SUM(L1061:L1065)</f>
        <v>5997661.21</v>
      </c>
      <c r="M1066" s="153">
        <f>SUM(M1061:M1065)</f>
        <v>6644949.0399999991</v>
      </c>
      <c r="N1066" s="151">
        <v>4</v>
      </c>
      <c r="O1066" s="151">
        <v>4</v>
      </c>
      <c r="P1066" s="151">
        <f>N1066-O1066</f>
        <v>0</v>
      </c>
      <c r="Q1066" s="163">
        <f t="shared" si="121"/>
        <v>-647287.82999999914</v>
      </c>
      <c r="R1066" s="161">
        <f t="shared" si="122"/>
        <v>716.65207432190221</v>
      </c>
    </row>
    <row r="1067" spans="1:18" s="22" customFormat="1">
      <c r="A1067" s="93"/>
      <c r="B1067" s="94" t="s">
        <v>350</v>
      </c>
      <c r="C1067" s="94" t="s">
        <v>350</v>
      </c>
      <c r="D1067" s="94" t="s">
        <v>350</v>
      </c>
      <c r="E1067" s="94" t="s">
        <v>350</v>
      </c>
      <c r="F1067" s="94"/>
      <c r="G1067" s="94" t="s">
        <v>1411</v>
      </c>
      <c r="H1067" s="251">
        <f t="shared" ref="H1067:O1067" si="126">H918+H929+H948+H959+H976+H988+H1009+H1029+H1040+H1053+H1060+H1066</f>
        <v>431819</v>
      </c>
      <c r="I1067" s="93"/>
      <c r="J1067" s="168">
        <f t="shared" si="126"/>
        <v>53337982.07</v>
      </c>
      <c r="K1067" s="177">
        <f t="shared" si="126"/>
        <v>60108703.020000003</v>
      </c>
      <c r="L1067" s="168">
        <f t="shared" si="126"/>
        <v>222225590.10000002</v>
      </c>
      <c r="M1067" s="168">
        <f t="shared" si="126"/>
        <v>233623092.16000006</v>
      </c>
      <c r="N1067" s="94">
        <f>N918+N929+N948+N959+N976+N988+N1009+N1029+N1040+N1053+N1060+N1066</f>
        <v>151</v>
      </c>
      <c r="O1067" s="94">
        <f t="shared" si="126"/>
        <v>151</v>
      </c>
      <c r="P1067" s="94">
        <f>N1067-O1067</f>
        <v>0</v>
      </c>
      <c r="Q1067" s="163">
        <f t="shared" si="121"/>
        <v>-11397502.060000032</v>
      </c>
      <c r="R1067" s="161">
        <f t="shared" si="122"/>
        <v>514.62670725466</v>
      </c>
    </row>
    <row r="1068" spans="1:18">
      <c r="A1068" s="205"/>
      <c r="B1068" s="206"/>
      <c r="C1068" s="206"/>
      <c r="D1068" s="206"/>
      <c r="E1068" s="336" t="s">
        <v>1412</v>
      </c>
      <c r="F1068" s="337"/>
      <c r="G1068" s="338"/>
      <c r="H1068" s="206"/>
      <c r="I1068" s="205"/>
      <c r="J1068" s="195">
        <f>J1067/O1067</f>
        <v>353231.66933774838</v>
      </c>
      <c r="K1068" s="196">
        <f>K1067/O1067</f>
        <v>398070.88092715235</v>
      </c>
      <c r="L1068" s="195">
        <f>L1067/O1067</f>
        <v>1471692.6496688742</v>
      </c>
      <c r="M1068" s="195">
        <f>M1067/O1067</f>
        <v>1547172.7957615897</v>
      </c>
      <c r="N1068" s="207"/>
      <c r="O1068" s="207"/>
      <c r="P1068" s="206"/>
      <c r="Q1068" s="162">
        <f t="shared" si="121"/>
        <v>-75480.14609271544</v>
      </c>
      <c r="R1068" s="161"/>
    </row>
    <row r="1069" spans="1:18" s="22" customFormat="1">
      <c r="A1069" s="207"/>
      <c r="B1069" s="207"/>
      <c r="C1069" s="207"/>
      <c r="D1069" s="207"/>
      <c r="E1069" s="313" t="s">
        <v>1463</v>
      </c>
      <c r="F1069" s="314"/>
      <c r="G1069" s="315"/>
      <c r="H1069" s="252">
        <f>H82+H179+H433+H590+H684+H890+H1067</f>
        <v>3434339</v>
      </c>
      <c r="I1069" s="229"/>
      <c r="J1069" s="195">
        <f>J82+J179+J433+J590+J684+J890+J1067</f>
        <v>446704831.83999997</v>
      </c>
      <c r="K1069" s="196">
        <f t="shared" ref="K1069:P1069" si="127">K82+K179+K433+K590+K684+K890+K1067</f>
        <v>466949455.85999995</v>
      </c>
      <c r="L1069" s="195">
        <f>L82+L179+L433+L590+L684+L890+L1067</f>
        <v>1882530243.3299999</v>
      </c>
      <c r="M1069" s="195">
        <f t="shared" si="127"/>
        <v>1925012532.49</v>
      </c>
      <c r="N1069" s="230">
        <f t="shared" si="127"/>
        <v>874</v>
      </c>
      <c r="O1069" s="230">
        <f t="shared" si="127"/>
        <v>869</v>
      </c>
      <c r="P1069" s="230">
        <f t="shared" si="127"/>
        <v>5</v>
      </c>
      <c r="Q1069" s="163">
        <f>L1069-M1069</f>
        <v>-42482289.160000086</v>
      </c>
      <c r="R1069" s="161">
        <f t="shared" si="122"/>
        <v>548.14921978581606</v>
      </c>
    </row>
    <row r="1070" spans="1:18" s="22" customFormat="1">
      <c r="A1070" s="207"/>
      <c r="B1070" s="207"/>
      <c r="C1070" s="207"/>
      <c r="D1070" s="207"/>
      <c r="E1070" s="313" t="s">
        <v>1464</v>
      </c>
      <c r="F1070" s="314"/>
      <c r="G1070" s="315"/>
      <c r="H1070" s="207"/>
      <c r="I1070" s="229"/>
      <c r="J1070" s="195">
        <f>J1069/O1069</f>
        <v>514044.68566168007</v>
      </c>
      <c r="K1070" s="195">
        <f>K1069/O1069</f>
        <v>537341.14598388947</v>
      </c>
      <c r="L1070" s="195">
        <f>L1069/O1069</f>
        <v>2166317.8864556961</v>
      </c>
      <c r="M1070" s="195">
        <f>M1069/O1069</f>
        <v>2215204.2951553511</v>
      </c>
      <c r="N1070" s="207"/>
      <c r="O1070" s="207"/>
      <c r="P1070" s="207"/>
      <c r="Q1070" s="163">
        <f>L1070-M1070</f>
        <v>-48886.408699654974</v>
      </c>
      <c r="R1070" s="161"/>
    </row>
    <row r="1073" spans="11:13">
      <c r="K1073" s="231"/>
      <c r="L1073" s="231"/>
      <c r="M1073" s="231"/>
    </row>
    <row r="1074" spans="11:13">
      <c r="K1074" s="231"/>
      <c r="L1074" s="231"/>
      <c r="M1074" s="231"/>
    </row>
    <row r="1075" spans="11:13">
      <c r="K1075" s="231"/>
      <c r="L1075" s="231"/>
      <c r="M1075" s="231"/>
    </row>
    <row r="1076" spans="11:13">
      <c r="K1076" s="231"/>
      <c r="L1076" s="231"/>
      <c r="M1076" s="231"/>
    </row>
    <row r="1077" spans="11:13">
      <c r="K1077" s="231"/>
      <c r="L1077" s="231"/>
      <c r="M1077" s="231"/>
    </row>
    <row r="1078" spans="11:13">
      <c r="K1078" s="231"/>
      <c r="L1078" s="231"/>
      <c r="M1078" s="231"/>
    </row>
    <row r="1079" spans="11:13">
      <c r="K1079" s="231"/>
      <c r="L1079" s="231"/>
      <c r="M1079" s="231"/>
    </row>
    <row r="1080" spans="11:13">
      <c r="K1080" s="231"/>
      <c r="L1080" s="231"/>
      <c r="M1080" s="231"/>
    </row>
    <row r="1081" spans="11:13">
      <c r="K1081" s="231"/>
      <c r="L1081" s="231"/>
      <c r="M1081" s="231"/>
    </row>
  </sheetData>
  <autoFilter ref="A4:WVN1070"/>
  <mergeCells count="28"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</mergeCells>
  <conditionalFormatting sqref="L1061:M1061 L21:M33 L35:M46 L48:M51 L53:M57 L59:M65 L67:M73 L75:M80 L84:M104 L106:M118 L120:M134 L136:M153 L155:M168 L170:M177 L181:M209 L211:M222 L224:M235 L237:M254 L267:M281 L283:M289 L291:M295 L297:M309 L311:M321 L323:M338 L340:M360 L362:M371 L388:M393 L395:M399 L401:M410 L412:M416 L420:M425 L427:M431 L435:M454 L456:M461 L463:M477 L479:M489 L491:M504 L506:M511 L513:M519 L521:M530 L532:M549 L551:M556 L558:M563 L565:M571 L573:M581 L583:M588 L592:M609 L611:M621 L623:M638 L640:M646 L648:M653 L655:M658 L660:M667 L669:M675 L677:M682 L686:M710 L712:M718 L720:M725 L752:M761 L763:M767 L769:M787 L789:M795 L797:M807 L809:M820 L822:M842 L844:M848 L850:M854 L856:M861 L863:M869 L871:M878 L880:M888 L892:M917 L919:M928 L930:M947 L949:M958 L960:M975 L977:M987 L989:M1008 L1010:M1028 L1030:M1039 L1041:M1052 L1054:M1059 L1071:M1048576 L418:M418 L256:M265 L3:M19 L373:M386 L727:M741 L743:M750">
    <cfRule type="containsText" dxfId="1" priority="5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0" priority="1" operator="containsText" text="น้อยกว่ากลุ่ม">
      <formula>NOT(ISERROR(SEARCH("น้อยกว่ากลุ่ม",L1062)))</formula>
    </cfRule>
  </conditionalFormatting>
  <pageMargins left="0.23622047244094491" right="3.937007874015748E-2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1"/>
  <sheetViews>
    <sheetView zoomScaleNormal="94" zoomScaleSheetLayoutView="96" workbookViewId="0">
      <selection activeCell="G14" sqref="G14"/>
    </sheetView>
  </sheetViews>
  <sheetFormatPr defaultRowHeight="12.75"/>
  <cols>
    <col min="1" max="1" width="11.125" style="260" customWidth="1"/>
    <col min="2" max="2" width="40.75" style="260" customWidth="1"/>
    <col min="3" max="4" width="14.5" style="260" customWidth="1"/>
    <col min="5" max="253" width="9" style="260"/>
    <col min="254" max="254" width="14.5" style="260" customWidth="1"/>
    <col min="255" max="255" width="7.25" style="260" customWidth="1"/>
    <col min="256" max="256" width="24.75" style="260" customWidth="1"/>
    <col min="257" max="257" width="11.125" style="260" customWidth="1"/>
    <col min="258" max="258" width="40.75" style="260" customWidth="1"/>
    <col min="259" max="260" width="14.5" style="260" customWidth="1"/>
    <col min="261" max="509" width="9" style="260"/>
    <col min="510" max="510" width="14.5" style="260" customWidth="1"/>
    <col min="511" max="511" width="7.25" style="260" customWidth="1"/>
    <col min="512" max="512" width="24.75" style="260" customWidth="1"/>
    <col min="513" max="513" width="11.125" style="260" customWidth="1"/>
    <col min="514" max="514" width="40.75" style="260" customWidth="1"/>
    <col min="515" max="516" width="14.5" style="260" customWidth="1"/>
    <col min="517" max="765" width="9" style="260"/>
    <col min="766" max="766" width="14.5" style="260" customWidth="1"/>
    <col min="767" max="767" width="7.25" style="260" customWidth="1"/>
    <col min="768" max="768" width="24.75" style="260" customWidth="1"/>
    <col min="769" max="769" width="11.125" style="260" customWidth="1"/>
    <col min="770" max="770" width="40.75" style="260" customWidth="1"/>
    <col min="771" max="772" width="14.5" style="260" customWidth="1"/>
    <col min="773" max="1021" width="9" style="260"/>
    <col min="1022" max="1022" width="14.5" style="260" customWidth="1"/>
    <col min="1023" max="1023" width="7.25" style="260" customWidth="1"/>
    <col min="1024" max="1024" width="24.75" style="260" customWidth="1"/>
    <col min="1025" max="1025" width="11.125" style="260" customWidth="1"/>
    <col min="1026" max="1026" width="40.75" style="260" customWidth="1"/>
    <col min="1027" max="1028" width="14.5" style="260" customWidth="1"/>
    <col min="1029" max="1277" width="9" style="260"/>
    <col min="1278" max="1278" width="14.5" style="260" customWidth="1"/>
    <col min="1279" max="1279" width="7.25" style="260" customWidth="1"/>
    <col min="1280" max="1280" width="24.75" style="260" customWidth="1"/>
    <col min="1281" max="1281" width="11.125" style="260" customWidth="1"/>
    <col min="1282" max="1282" width="40.75" style="260" customWidth="1"/>
    <col min="1283" max="1284" width="14.5" style="260" customWidth="1"/>
    <col min="1285" max="1533" width="9" style="260"/>
    <col min="1534" max="1534" width="14.5" style="260" customWidth="1"/>
    <col min="1535" max="1535" width="7.25" style="260" customWidth="1"/>
    <col min="1536" max="1536" width="24.75" style="260" customWidth="1"/>
    <col min="1537" max="1537" width="11.125" style="260" customWidth="1"/>
    <col min="1538" max="1538" width="40.75" style="260" customWidth="1"/>
    <col min="1539" max="1540" width="14.5" style="260" customWidth="1"/>
    <col min="1541" max="1789" width="9" style="260"/>
    <col min="1790" max="1790" width="14.5" style="260" customWidth="1"/>
    <col min="1791" max="1791" width="7.25" style="260" customWidth="1"/>
    <col min="1792" max="1792" width="24.75" style="260" customWidth="1"/>
    <col min="1793" max="1793" width="11.125" style="260" customWidth="1"/>
    <col min="1794" max="1794" width="40.75" style="260" customWidth="1"/>
    <col min="1795" max="1796" width="14.5" style="260" customWidth="1"/>
    <col min="1797" max="2045" width="9" style="260"/>
    <col min="2046" max="2046" width="14.5" style="260" customWidth="1"/>
    <col min="2047" max="2047" width="7.25" style="260" customWidth="1"/>
    <col min="2048" max="2048" width="24.75" style="260" customWidth="1"/>
    <col min="2049" max="2049" width="11.125" style="260" customWidth="1"/>
    <col min="2050" max="2050" width="40.75" style="260" customWidth="1"/>
    <col min="2051" max="2052" width="14.5" style="260" customWidth="1"/>
    <col min="2053" max="2301" width="9" style="260"/>
    <col min="2302" max="2302" width="14.5" style="260" customWidth="1"/>
    <col min="2303" max="2303" width="7.25" style="260" customWidth="1"/>
    <col min="2304" max="2304" width="24.75" style="260" customWidth="1"/>
    <col min="2305" max="2305" width="11.125" style="260" customWidth="1"/>
    <col min="2306" max="2306" width="40.75" style="260" customWidth="1"/>
    <col min="2307" max="2308" width="14.5" style="260" customWidth="1"/>
    <col min="2309" max="2557" width="9" style="260"/>
    <col min="2558" max="2558" width="14.5" style="260" customWidth="1"/>
    <col min="2559" max="2559" width="7.25" style="260" customWidth="1"/>
    <col min="2560" max="2560" width="24.75" style="260" customWidth="1"/>
    <col min="2561" max="2561" width="11.125" style="260" customWidth="1"/>
    <col min="2562" max="2562" width="40.75" style="260" customWidth="1"/>
    <col min="2563" max="2564" width="14.5" style="260" customWidth="1"/>
    <col min="2565" max="2813" width="9" style="260"/>
    <col min="2814" max="2814" width="14.5" style="260" customWidth="1"/>
    <col min="2815" max="2815" width="7.25" style="260" customWidth="1"/>
    <col min="2816" max="2816" width="24.75" style="260" customWidth="1"/>
    <col min="2817" max="2817" width="11.125" style="260" customWidth="1"/>
    <col min="2818" max="2818" width="40.75" style="260" customWidth="1"/>
    <col min="2819" max="2820" width="14.5" style="260" customWidth="1"/>
    <col min="2821" max="3069" width="9" style="260"/>
    <col min="3070" max="3070" width="14.5" style="260" customWidth="1"/>
    <col min="3071" max="3071" width="7.25" style="260" customWidth="1"/>
    <col min="3072" max="3072" width="24.75" style="260" customWidth="1"/>
    <col min="3073" max="3073" width="11.125" style="260" customWidth="1"/>
    <col min="3074" max="3074" width="40.75" style="260" customWidth="1"/>
    <col min="3075" max="3076" width="14.5" style="260" customWidth="1"/>
    <col min="3077" max="3325" width="9" style="260"/>
    <col min="3326" max="3326" width="14.5" style="260" customWidth="1"/>
    <col min="3327" max="3327" width="7.25" style="260" customWidth="1"/>
    <col min="3328" max="3328" width="24.75" style="260" customWidth="1"/>
    <col min="3329" max="3329" width="11.125" style="260" customWidth="1"/>
    <col min="3330" max="3330" width="40.75" style="260" customWidth="1"/>
    <col min="3331" max="3332" width="14.5" style="260" customWidth="1"/>
    <col min="3333" max="3581" width="9" style="260"/>
    <col min="3582" max="3582" width="14.5" style="260" customWidth="1"/>
    <col min="3583" max="3583" width="7.25" style="260" customWidth="1"/>
    <col min="3584" max="3584" width="24.75" style="260" customWidth="1"/>
    <col min="3585" max="3585" width="11.125" style="260" customWidth="1"/>
    <col min="3586" max="3586" width="40.75" style="260" customWidth="1"/>
    <col min="3587" max="3588" width="14.5" style="260" customWidth="1"/>
    <col min="3589" max="3837" width="9" style="260"/>
    <col min="3838" max="3838" width="14.5" style="260" customWidth="1"/>
    <col min="3839" max="3839" width="7.25" style="260" customWidth="1"/>
    <col min="3840" max="3840" width="24.75" style="260" customWidth="1"/>
    <col min="3841" max="3841" width="11.125" style="260" customWidth="1"/>
    <col min="3842" max="3842" width="40.75" style="260" customWidth="1"/>
    <col min="3843" max="3844" width="14.5" style="260" customWidth="1"/>
    <col min="3845" max="4093" width="9" style="260"/>
    <col min="4094" max="4094" width="14.5" style="260" customWidth="1"/>
    <col min="4095" max="4095" width="7.25" style="260" customWidth="1"/>
    <col min="4096" max="4096" width="24.75" style="260" customWidth="1"/>
    <col min="4097" max="4097" width="11.125" style="260" customWidth="1"/>
    <col min="4098" max="4098" width="40.75" style="260" customWidth="1"/>
    <col min="4099" max="4100" width="14.5" style="260" customWidth="1"/>
    <col min="4101" max="4349" width="9" style="260"/>
    <col min="4350" max="4350" width="14.5" style="260" customWidth="1"/>
    <col min="4351" max="4351" width="7.25" style="260" customWidth="1"/>
    <col min="4352" max="4352" width="24.75" style="260" customWidth="1"/>
    <col min="4353" max="4353" width="11.125" style="260" customWidth="1"/>
    <col min="4354" max="4354" width="40.75" style="260" customWidth="1"/>
    <col min="4355" max="4356" width="14.5" style="260" customWidth="1"/>
    <col min="4357" max="4605" width="9" style="260"/>
    <col min="4606" max="4606" width="14.5" style="260" customWidth="1"/>
    <col min="4607" max="4607" width="7.25" style="260" customWidth="1"/>
    <col min="4608" max="4608" width="24.75" style="260" customWidth="1"/>
    <col min="4609" max="4609" width="11.125" style="260" customWidth="1"/>
    <col min="4610" max="4610" width="40.75" style="260" customWidth="1"/>
    <col min="4611" max="4612" width="14.5" style="260" customWidth="1"/>
    <col min="4613" max="4861" width="9" style="260"/>
    <col min="4862" max="4862" width="14.5" style="260" customWidth="1"/>
    <col min="4863" max="4863" width="7.25" style="260" customWidth="1"/>
    <col min="4864" max="4864" width="24.75" style="260" customWidth="1"/>
    <col min="4865" max="4865" width="11.125" style="260" customWidth="1"/>
    <col min="4866" max="4866" width="40.75" style="260" customWidth="1"/>
    <col min="4867" max="4868" width="14.5" style="260" customWidth="1"/>
    <col min="4869" max="5117" width="9" style="260"/>
    <col min="5118" max="5118" width="14.5" style="260" customWidth="1"/>
    <col min="5119" max="5119" width="7.25" style="260" customWidth="1"/>
    <col min="5120" max="5120" width="24.75" style="260" customWidth="1"/>
    <col min="5121" max="5121" width="11.125" style="260" customWidth="1"/>
    <col min="5122" max="5122" width="40.75" style="260" customWidth="1"/>
    <col min="5123" max="5124" width="14.5" style="260" customWidth="1"/>
    <col min="5125" max="5373" width="9" style="260"/>
    <col min="5374" max="5374" width="14.5" style="260" customWidth="1"/>
    <col min="5375" max="5375" width="7.25" style="260" customWidth="1"/>
    <col min="5376" max="5376" width="24.75" style="260" customWidth="1"/>
    <col min="5377" max="5377" width="11.125" style="260" customWidth="1"/>
    <col min="5378" max="5378" width="40.75" style="260" customWidth="1"/>
    <col min="5379" max="5380" width="14.5" style="260" customWidth="1"/>
    <col min="5381" max="5629" width="9" style="260"/>
    <col min="5630" max="5630" width="14.5" style="260" customWidth="1"/>
    <col min="5631" max="5631" width="7.25" style="260" customWidth="1"/>
    <col min="5632" max="5632" width="24.75" style="260" customWidth="1"/>
    <col min="5633" max="5633" width="11.125" style="260" customWidth="1"/>
    <col min="5634" max="5634" width="40.75" style="260" customWidth="1"/>
    <col min="5635" max="5636" width="14.5" style="260" customWidth="1"/>
    <col min="5637" max="5885" width="9" style="260"/>
    <col min="5886" max="5886" width="14.5" style="260" customWidth="1"/>
    <col min="5887" max="5887" width="7.25" style="260" customWidth="1"/>
    <col min="5888" max="5888" width="24.75" style="260" customWidth="1"/>
    <col min="5889" max="5889" width="11.125" style="260" customWidth="1"/>
    <col min="5890" max="5890" width="40.75" style="260" customWidth="1"/>
    <col min="5891" max="5892" width="14.5" style="260" customWidth="1"/>
    <col min="5893" max="6141" width="9" style="260"/>
    <col min="6142" max="6142" width="14.5" style="260" customWidth="1"/>
    <col min="6143" max="6143" width="7.25" style="260" customWidth="1"/>
    <col min="6144" max="6144" width="24.75" style="260" customWidth="1"/>
    <col min="6145" max="6145" width="11.125" style="260" customWidth="1"/>
    <col min="6146" max="6146" width="40.75" style="260" customWidth="1"/>
    <col min="6147" max="6148" width="14.5" style="260" customWidth="1"/>
    <col min="6149" max="6397" width="9" style="260"/>
    <col min="6398" max="6398" width="14.5" style="260" customWidth="1"/>
    <col min="6399" max="6399" width="7.25" style="260" customWidth="1"/>
    <col min="6400" max="6400" width="24.75" style="260" customWidth="1"/>
    <col min="6401" max="6401" width="11.125" style="260" customWidth="1"/>
    <col min="6402" max="6402" width="40.75" style="260" customWidth="1"/>
    <col min="6403" max="6404" width="14.5" style="260" customWidth="1"/>
    <col min="6405" max="6653" width="9" style="260"/>
    <col min="6654" max="6654" width="14.5" style="260" customWidth="1"/>
    <col min="6655" max="6655" width="7.25" style="260" customWidth="1"/>
    <col min="6656" max="6656" width="24.75" style="260" customWidth="1"/>
    <col min="6657" max="6657" width="11.125" style="260" customWidth="1"/>
    <col min="6658" max="6658" width="40.75" style="260" customWidth="1"/>
    <col min="6659" max="6660" width="14.5" style="260" customWidth="1"/>
    <col min="6661" max="6909" width="9" style="260"/>
    <col min="6910" max="6910" width="14.5" style="260" customWidth="1"/>
    <col min="6911" max="6911" width="7.25" style="260" customWidth="1"/>
    <col min="6912" max="6912" width="24.75" style="260" customWidth="1"/>
    <col min="6913" max="6913" width="11.125" style="260" customWidth="1"/>
    <col min="6914" max="6914" width="40.75" style="260" customWidth="1"/>
    <col min="6915" max="6916" width="14.5" style="260" customWidth="1"/>
    <col min="6917" max="7165" width="9" style="260"/>
    <col min="7166" max="7166" width="14.5" style="260" customWidth="1"/>
    <col min="7167" max="7167" width="7.25" style="260" customWidth="1"/>
    <col min="7168" max="7168" width="24.75" style="260" customWidth="1"/>
    <col min="7169" max="7169" width="11.125" style="260" customWidth="1"/>
    <col min="7170" max="7170" width="40.75" style="260" customWidth="1"/>
    <col min="7171" max="7172" width="14.5" style="260" customWidth="1"/>
    <col min="7173" max="7421" width="9" style="260"/>
    <col min="7422" max="7422" width="14.5" style="260" customWidth="1"/>
    <col min="7423" max="7423" width="7.25" style="260" customWidth="1"/>
    <col min="7424" max="7424" width="24.75" style="260" customWidth="1"/>
    <col min="7425" max="7425" width="11.125" style="260" customWidth="1"/>
    <col min="7426" max="7426" width="40.75" style="260" customWidth="1"/>
    <col min="7427" max="7428" width="14.5" style="260" customWidth="1"/>
    <col min="7429" max="7677" width="9" style="260"/>
    <col min="7678" max="7678" width="14.5" style="260" customWidth="1"/>
    <col min="7679" max="7679" width="7.25" style="260" customWidth="1"/>
    <col min="7680" max="7680" width="24.75" style="260" customWidth="1"/>
    <col min="7681" max="7681" width="11.125" style="260" customWidth="1"/>
    <col min="7682" max="7682" width="40.75" style="260" customWidth="1"/>
    <col min="7683" max="7684" width="14.5" style="260" customWidth="1"/>
    <col min="7685" max="7933" width="9" style="260"/>
    <col min="7934" max="7934" width="14.5" style="260" customWidth="1"/>
    <col min="7935" max="7935" width="7.25" style="260" customWidth="1"/>
    <col min="7936" max="7936" width="24.75" style="260" customWidth="1"/>
    <col min="7937" max="7937" width="11.125" style="260" customWidth="1"/>
    <col min="7938" max="7938" width="40.75" style="260" customWidth="1"/>
    <col min="7939" max="7940" width="14.5" style="260" customWidth="1"/>
    <col min="7941" max="8189" width="9" style="260"/>
    <col min="8190" max="8190" width="14.5" style="260" customWidth="1"/>
    <col min="8191" max="8191" width="7.25" style="260" customWidth="1"/>
    <col min="8192" max="8192" width="24.75" style="260" customWidth="1"/>
    <col min="8193" max="8193" width="11.125" style="260" customWidth="1"/>
    <col min="8194" max="8194" width="40.75" style="260" customWidth="1"/>
    <col min="8195" max="8196" width="14.5" style="260" customWidth="1"/>
    <col min="8197" max="8445" width="9" style="260"/>
    <col min="8446" max="8446" width="14.5" style="260" customWidth="1"/>
    <col min="8447" max="8447" width="7.25" style="260" customWidth="1"/>
    <col min="8448" max="8448" width="24.75" style="260" customWidth="1"/>
    <col min="8449" max="8449" width="11.125" style="260" customWidth="1"/>
    <col min="8450" max="8450" width="40.75" style="260" customWidth="1"/>
    <col min="8451" max="8452" width="14.5" style="260" customWidth="1"/>
    <col min="8453" max="8701" width="9" style="260"/>
    <col min="8702" max="8702" width="14.5" style="260" customWidth="1"/>
    <col min="8703" max="8703" width="7.25" style="260" customWidth="1"/>
    <col min="8704" max="8704" width="24.75" style="260" customWidth="1"/>
    <col min="8705" max="8705" width="11.125" style="260" customWidth="1"/>
    <col min="8706" max="8706" width="40.75" style="260" customWidth="1"/>
    <col min="8707" max="8708" width="14.5" style="260" customWidth="1"/>
    <col min="8709" max="8957" width="9" style="260"/>
    <col min="8958" max="8958" width="14.5" style="260" customWidth="1"/>
    <col min="8959" max="8959" width="7.25" style="260" customWidth="1"/>
    <col min="8960" max="8960" width="24.75" style="260" customWidth="1"/>
    <col min="8961" max="8961" width="11.125" style="260" customWidth="1"/>
    <col min="8962" max="8962" width="40.75" style="260" customWidth="1"/>
    <col min="8963" max="8964" width="14.5" style="260" customWidth="1"/>
    <col min="8965" max="9213" width="9" style="260"/>
    <col min="9214" max="9214" width="14.5" style="260" customWidth="1"/>
    <col min="9215" max="9215" width="7.25" style="260" customWidth="1"/>
    <col min="9216" max="9216" width="24.75" style="260" customWidth="1"/>
    <col min="9217" max="9217" width="11.125" style="260" customWidth="1"/>
    <col min="9218" max="9218" width="40.75" style="260" customWidth="1"/>
    <col min="9219" max="9220" width="14.5" style="260" customWidth="1"/>
    <col min="9221" max="9469" width="9" style="260"/>
    <col min="9470" max="9470" width="14.5" style="260" customWidth="1"/>
    <col min="9471" max="9471" width="7.25" style="260" customWidth="1"/>
    <col min="9472" max="9472" width="24.75" style="260" customWidth="1"/>
    <col min="9473" max="9473" width="11.125" style="260" customWidth="1"/>
    <col min="9474" max="9474" width="40.75" style="260" customWidth="1"/>
    <col min="9475" max="9476" width="14.5" style="260" customWidth="1"/>
    <col min="9477" max="9725" width="9" style="260"/>
    <col min="9726" max="9726" width="14.5" style="260" customWidth="1"/>
    <col min="9727" max="9727" width="7.25" style="260" customWidth="1"/>
    <col min="9728" max="9728" width="24.75" style="260" customWidth="1"/>
    <col min="9729" max="9729" width="11.125" style="260" customWidth="1"/>
    <col min="9730" max="9730" width="40.75" style="260" customWidth="1"/>
    <col min="9731" max="9732" width="14.5" style="260" customWidth="1"/>
    <col min="9733" max="9981" width="9" style="260"/>
    <col min="9982" max="9982" width="14.5" style="260" customWidth="1"/>
    <col min="9983" max="9983" width="7.25" style="260" customWidth="1"/>
    <col min="9984" max="9984" width="24.75" style="260" customWidth="1"/>
    <col min="9985" max="9985" width="11.125" style="260" customWidth="1"/>
    <col min="9986" max="9986" width="40.75" style="260" customWidth="1"/>
    <col min="9987" max="9988" width="14.5" style="260" customWidth="1"/>
    <col min="9989" max="10237" width="9" style="260"/>
    <col min="10238" max="10238" width="14.5" style="260" customWidth="1"/>
    <col min="10239" max="10239" width="7.25" style="260" customWidth="1"/>
    <col min="10240" max="10240" width="24.75" style="260" customWidth="1"/>
    <col min="10241" max="10241" width="11.125" style="260" customWidth="1"/>
    <col min="10242" max="10242" width="40.75" style="260" customWidth="1"/>
    <col min="10243" max="10244" width="14.5" style="260" customWidth="1"/>
    <col min="10245" max="10493" width="9" style="260"/>
    <col min="10494" max="10494" width="14.5" style="260" customWidth="1"/>
    <col min="10495" max="10495" width="7.25" style="260" customWidth="1"/>
    <col min="10496" max="10496" width="24.75" style="260" customWidth="1"/>
    <col min="10497" max="10497" width="11.125" style="260" customWidth="1"/>
    <col min="10498" max="10498" width="40.75" style="260" customWidth="1"/>
    <col min="10499" max="10500" width="14.5" style="260" customWidth="1"/>
    <col min="10501" max="10749" width="9" style="260"/>
    <col min="10750" max="10750" width="14.5" style="260" customWidth="1"/>
    <col min="10751" max="10751" width="7.25" style="260" customWidth="1"/>
    <col min="10752" max="10752" width="24.75" style="260" customWidth="1"/>
    <col min="10753" max="10753" width="11.125" style="260" customWidth="1"/>
    <col min="10754" max="10754" width="40.75" style="260" customWidth="1"/>
    <col min="10755" max="10756" width="14.5" style="260" customWidth="1"/>
    <col min="10757" max="11005" width="9" style="260"/>
    <col min="11006" max="11006" width="14.5" style="260" customWidth="1"/>
    <col min="11007" max="11007" width="7.25" style="260" customWidth="1"/>
    <col min="11008" max="11008" width="24.75" style="260" customWidth="1"/>
    <col min="11009" max="11009" width="11.125" style="260" customWidth="1"/>
    <col min="11010" max="11010" width="40.75" style="260" customWidth="1"/>
    <col min="11011" max="11012" width="14.5" style="260" customWidth="1"/>
    <col min="11013" max="11261" width="9" style="260"/>
    <col min="11262" max="11262" width="14.5" style="260" customWidth="1"/>
    <col min="11263" max="11263" width="7.25" style="260" customWidth="1"/>
    <col min="11264" max="11264" width="24.75" style="260" customWidth="1"/>
    <col min="11265" max="11265" width="11.125" style="260" customWidth="1"/>
    <col min="11266" max="11266" width="40.75" style="260" customWidth="1"/>
    <col min="11267" max="11268" width="14.5" style="260" customWidth="1"/>
    <col min="11269" max="11517" width="9" style="260"/>
    <col min="11518" max="11518" width="14.5" style="260" customWidth="1"/>
    <col min="11519" max="11519" width="7.25" style="260" customWidth="1"/>
    <col min="11520" max="11520" width="24.75" style="260" customWidth="1"/>
    <col min="11521" max="11521" width="11.125" style="260" customWidth="1"/>
    <col min="11522" max="11522" width="40.75" style="260" customWidth="1"/>
    <col min="11523" max="11524" width="14.5" style="260" customWidth="1"/>
    <col min="11525" max="11773" width="9" style="260"/>
    <col min="11774" max="11774" width="14.5" style="260" customWidth="1"/>
    <col min="11775" max="11775" width="7.25" style="260" customWidth="1"/>
    <col min="11776" max="11776" width="24.75" style="260" customWidth="1"/>
    <col min="11777" max="11777" width="11.125" style="260" customWidth="1"/>
    <col min="11778" max="11778" width="40.75" style="260" customWidth="1"/>
    <col min="11779" max="11780" width="14.5" style="260" customWidth="1"/>
    <col min="11781" max="12029" width="9" style="260"/>
    <col min="12030" max="12030" width="14.5" style="260" customWidth="1"/>
    <col min="12031" max="12031" width="7.25" style="260" customWidth="1"/>
    <col min="12032" max="12032" width="24.75" style="260" customWidth="1"/>
    <col min="12033" max="12033" width="11.125" style="260" customWidth="1"/>
    <col min="12034" max="12034" width="40.75" style="260" customWidth="1"/>
    <col min="12035" max="12036" width="14.5" style="260" customWidth="1"/>
    <col min="12037" max="12285" width="9" style="260"/>
    <col min="12286" max="12286" width="14.5" style="260" customWidth="1"/>
    <col min="12287" max="12287" width="7.25" style="260" customWidth="1"/>
    <col min="12288" max="12288" width="24.75" style="260" customWidth="1"/>
    <col min="12289" max="12289" width="11.125" style="260" customWidth="1"/>
    <col min="12290" max="12290" width="40.75" style="260" customWidth="1"/>
    <col min="12291" max="12292" width="14.5" style="260" customWidth="1"/>
    <col min="12293" max="12541" width="9" style="260"/>
    <col min="12542" max="12542" width="14.5" style="260" customWidth="1"/>
    <col min="12543" max="12543" width="7.25" style="260" customWidth="1"/>
    <col min="12544" max="12544" width="24.75" style="260" customWidth="1"/>
    <col min="12545" max="12545" width="11.125" style="260" customWidth="1"/>
    <col min="12546" max="12546" width="40.75" style="260" customWidth="1"/>
    <col min="12547" max="12548" width="14.5" style="260" customWidth="1"/>
    <col min="12549" max="12797" width="9" style="260"/>
    <col min="12798" max="12798" width="14.5" style="260" customWidth="1"/>
    <col min="12799" max="12799" width="7.25" style="260" customWidth="1"/>
    <col min="12800" max="12800" width="24.75" style="260" customWidth="1"/>
    <col min="12801" max="12801" width="11.125" style="260" customWidth="1"/>
    <col min="12802" max="12802" width="40.75" style="260" customWidth="1"/>
    <col min="12803" max="12804" width="14.5" style="260" customWidth="1"/>
    <col min="12805" max="13053" width="9" style="260"/>
    <col min="13054" max="13054" width="14.5" style="260" customWidth="1"/>
    <col min="13055" max="13055" width="7.25" style="260" customWidth="1"/>
    <col min="13056" max="13056" width="24.75" style="260" customWidth="1"/>
    <col min="13057" max="13057" width="11.125" style="260" customWidth="1"/>
    <col min="13058" max="13058" width="40.75" style="260" customWidth="1"/>
    <col min="13059" max="13060" width="14.5" style="260" customWidth="1"/>
    <col min="13061" max="13309" width="9" style="260"/>
    <col min="13310" max="13310" width="14.5" style="260" customWidth="1"/>
    <col min="13311" max="13311" width="7.25" style="260" customWidth="1"/>
    <col min="13312" max="13312" width="24.75" style="260" customWidth="1"/>
    <col min="13313" max="13313" width="11.125" style="260" customWidth="1"/>
    <col min="13314" max="13314" width="40.75" style="260" customWidth="1"/>
    <col min="13315" max="13316" width="14.5" style="260" customWidth="1"/>
    <col min="13317" max="13565" width="9" style="260"/>
    <col min="13566" max="13566" width="14.5" style="260" customWidth="1"/>
    <col min="13567" max="13567" width="7.25" style="260" customWidth="1"/>
    <col min="13568" max="13568" width="24.75" style="260" customWidth="1"/>
    <col min="13569" max="13569" width="11.125" style="260" customWidth="1"/>
    <col min="13570" max="13570" width="40.75" style="260" customWidth="1"/>
    <col min="13571" max="13572" width="14.5" style="260" customWidth="1"/>
    <col min="13573" max="13821" width="9" style="260"/>
    <col min="13822" max="13822" width="14.5" style="260" customWidth="1"/>
    <col min="13823" max="13823" width="7.25" style="260" customWidth="1"/>
    <col min="13824" max="13824" width="24.75" style="260" customWidth="1"/>
    <col min="13825" max="13825" width="11.125" style="260" customWidth="1"/>
    <col min="13826" max="13826" width="40.75" style="260" customWidth="1"/>
    <col min="13827" max="13828" width="14.5" style="260" customWidth="1"/>
    <col min="13829" max="14077" width="9" style="260"/>
    <col min="14078" max="14078" width="14.5" style="260" customWidth="1"/>
    <col min="14079" max="14079" width="7.25" style="260" customWidth="1"/>
    <col min="14080" max="14080" width="24.75" style="260" customWidth="1"/>
    <col min="14081" max="14081" width="11.125" style="260" customWidth="1"/>
    <col min="14082" max="14082" width="40.75" style="260" customWidth="1"/>
    <col min="14083" max="14084" width="14.5" style="260" customWidth="1"/>
    <col min="14085" max="14333" width="9" style="260"/>
    <col min="14334" max="14334" width="14.5" style="260" customWidth="1"/>
    <col min="14335" max="14335" width="7.25" style="260" customWidth="1"/>
    <col min="14336" max="14336" width="24.75" style="260" customWidth="1"/>
    <col min="14337" max="14337" width="11.125" style="260" customWidth="1"/>
    <col min="14338" max="14338" width="40.75" style="260" customWidth="1"/>
    <col min="14339" max="14340" width="14.5" style="260" customWidth="1"/>
    <col min="14341" max="14589" width="9" style="260"/>
    <col min="14590" max="14590" width="14.5" style="260" customWidth="1"/>
    <col min="14591" max="14591" width="7.25" style="260" customWidth="1"/>
    <col min="14592" max="14592" width="24.75" style="260" customWidth="1"/>
    <col min="14593" max="14593" width="11.125" style="260" customWidth="1"/>
    <col min="14594" max="14594" width="40.75" style="260" customWidth="1"/>
    <col min="14595" max="14596" width="14.5" style="260" customWidth="1"/>
    <col min="14597" max="14845" width="9" style="260"/>
    <col min="14846" max="14846" width="14.5" style="260" customWidth="1"/>
    <col min="14847" max="14847" width="7.25" style="260" customWidth="1"/>
    <col min="14848" max="14848" width="24.75" style="260" customWidth="1"/>
    <col min="14849" max="14849" width="11.125" style="260" customWidth="1"/>
    <col min="14850" max="14850" width="40.75" style="260" customWidth="1"/>
    <col min="14851" max="14852" width="14.5" style="260" customWidth="1"/>
    <col min="14853" max="15101" width="9" style="260"/>
    <col min="15102" max="15102" width="14.5" style="260" customWidth="1"/>
    <col min="15103" max="15103" width="7.25" style="260" customWidth="1"/>
    <col min="15104" max="15104" width="24.75" style="260" customWidth="1"/>
    <col min="15105" max="15105" width="11.125" style="260" customWidth="1"/>
    <col min="15106" max="15106" width="40.75" style="260" customWidth="1"/>
    <col min="15107" max="15108" width="14.5" style="260" customWidth="1"/>
    <col min="15109" max="15357" width="9" style="260"/>
    <col min="15358" max="15358" width="14.5" style="260" customWidth="1"/>
    <col min="15359" max="15359" width="7.25" style="260" customWidth="1"/>
    <col min="15360" max="15360" width="24.75" style="260" customWidth="1"/>
    <col min="15361" max="15361" width="11.125" style="260" customWidth="1"/>
    <col min="15362" max="15362" width="40.75" style="260" customWidth="1"/>
    <col min="15363" max="15364" width="14.5" style="260" customWidth="1"/>
    <col min="15365" max="15613" width="9" style="260"/>
    <col min="15614" max="15614" width="14.5" style="260" customWidth="1"/>
    <col min="15615" max="15615" width="7.25" style="260" customWidth="1"/>
    <col min="15616" max="15616" width="24.75" style="260" customWidth="1"/>
    <col min="15617" max="15617" width="11.125" style="260" customWidth="1"/>
    <col min="15618" max="15618" width="40.75" style="260" customWidth="1"/>
    <col min="15619" max="15620" width="14.5" style="260" customWidth="1"/>
    <col min="15621" max="15869" width="9" style="260"/>
    <col min="15870" max="15870" width="14.5" style="260" customWidth="1"/>
    <col min="15871" max="15871" width="7.25" style="260" customWidth="1"/>
    <col min="15872" max="15872" width="24.75" style="260" customWidth="1"/>
    <col min="15873" max="15873" width="11.125" style="260" customWidth="1"/>
    <col min="15874" max="15874" width="40.75" style="260" customWidth="1"/>
    <col min="15875" max="15876" width="14.5" style="260" customWidth="1"/>
    <col min="15877" max="16125" width="9" style="260"/>
    <col min="16126" max="16126" width="14.5" style="260" customWidth="1"/>
    <col min="16127" max="16127" width="7.25" style="260" customWidth="1"/>
    <col min="16128" max="16128" width="24.75" style="260" customWidth="1"/>
    <col min="16129" max="16129" width="11.125" style="260" customWidth="1"/>
    <col min="16130" max="16130" width="40.75" style="260" customWidth="1"/>
    <col min="16131" max="16132" width="14.5" style="260" customWidth="1"/>
    <col min="16133" max="16384" width="9" style="260"/>
  </cols>
  <sheetData>
    <row r="1" spans="1:4" ht="12.75" customHeight="1">
      <c r="A1" s="259" t="s">
        <v>1694</v>
      </c>
      <c r="B1" s="259" t="s">
        <v>1695</v>
      </c>
      <c r="C1" s="259" t="s">
        <v>1696</v>
      </c>
      <c r="D1" s="259" t="s">
        <v>1697</v>
      </c>
    </row>
    <row r="2" spans="1:4" ht="19.899999999999999" customHeight="1">
      <c r="A2" s="261" t="s">
        <v>1698</v>
      </c>
      <c r="B2" s="261" t="s">
        <v>1699</v>
      </c>
      <c r="C2" s="262">
        <v>100</v>
      </c>
      <c r="D2" s="262">
        <v>50</v>
      </c>
    </row>
    <row r="3" spans="1:4" ht="19.899999999999999" customHeight="1">
      <c r="A3" s="261" t="s">
        <v>1700</v>
      </c>
      <c r="B3" s="261" t="s">
        <v>1701</v>
      </c>
      <c r="C3" s="262">
        <v>100</v>
      </c>
      <c r="D3" s="262">
        <v>30</v>
      </c>
    </row>
    <row r="4" spans="1:4" ht="19.899999999999999" customHeight="1">
      <c r="A4" s="261" t="s">
        <v>1702</v>
      </c>
      <c r="B4" s="261" t="s">
        <v>1703</v>
      </c>
      <c r="C4" s="262">
        <v>100</v>
      </c>
      <c r="D4" s="262">
        <v>40</v>
      </c>
    </row>
    <row r="5" spans="1:4" ht="19.899999999999999" customHeight="1">
      <c r="A5" s="261" t="s">
        <v>1704</v>
      </c>
      <c r="B5" s="261" t="s">
        <v>1705</v>
      </c>
      <c r="C5" s="262">
        <v>100</v>
      </c>
      <c r="D5" s="262">
        <v>50</v>
      </c>
    </row>
    <row r="6" spans="1:4" ht="19.899999999999999" customHeight="1">
      <c r="A6" s="261" t="s">
        <v>1706</v>
      </c>
      <c r="B6" s="261" t="s">
        <v>1707</v>
      </c>
      <c r="C6" s="262">
        <v>100</v>
      </c>
      <c r="D6" s="262">
        <v>50</v>
      </c>
    </row>
    <row r="7" spans="1:4" ht="19.899999999999999" customHeight="1">
      <c r="A7" s="261" t="s">
        <v>1708</v>
      </c>
      <c r="B7" s="261" t="s">
        <v>1709</v>
      </c>
      <c r="C7" s="262">
        <v>100</v>
      </c>
      <c r="D7" s="262">
        <v>50</v>
      </c>
    </row>
    <row r="8" spans="1:4" ht="19.899999999999999" customHeight="1">
      <c r="A8" s="261" t="s">
        <v>1710</v>
      </c>
      <c r="B8" s="261" t="s">
        <v>1711</v>
      </c>
      <c r="C8" s="262">
        <v>100</v>
      </c>
      <c r="D8" s="262">
        <v>40</v>
      </c>
    </row>
    <row r="9" spans="1:4" ht="19.899999999999999" customHeight="1">
      <c r="A9" s="261" t="s">
        <v>1712</v>
      </c>
      <c r="B9" s="261" t="s">
        <v>1713</v>
      </c>
      <c r="C9" s="262">
        <v>100</v>
      </c>
      <c r="D9" s="262">
        <v>50</v>
      </c>
    </row>
    <row r="10" spans="1:4" ht="19.899999999999999" customHeight="1">
      <c r="A10" s="261" t="s">
        <v>1714</v>
      </c>
      <c r="B10" s="261" t="s">
        <v>1715</v>
      </c>
      <c r="C10" s="262">
        <v>100</v>
      </c>
      <c r="D10" s="262">
        <v>50</v>
      </c>
    </row>
    <row r="11" spans="1:4" ht="19.899999999999999" customHeight="1">
      <c r="A11" s="261" t="s">
        <v>1716</v>
      </c>
      <c r="B11" s="261" t="s">
        <v>1717</v>
      </c>
      <c r="C11" s="262">
        <v>100</v>
      </c>
      <c r="D11" s="262">
        <v>25</v>
      </c>
    </row>
    <row r="12" spans="1:4" ht="19.899999999999999" customHeight="1">
      <c r="A12" s="261" t="s">
        <v>1718</v>
      </c>
      <c r="B12" s="261" t="s">
        <v>1719</v>
      </c>
      <c r="C12" s="262">
        <v>100</v>
      </c>
      <c r="D12" s="262">
        <v>50</v>
      </c>
    </row>
    <row r="13" spans="1:4" ht="19.899999999999999" customHeight="1">
      <c r="A13" s="261" t="s">
        <v>1720</v>
      </c>
      <c r="B13" s="261" t="s">
        <v>1721</v>
      </c>
      <c r="C13" s="262">
        <v>90</v>
      </c>
      <c r="D13" s="262">
        <v>30</v>
      </c>
    </row>
    <row r="14" spans="1:4" ht="19.899999999999999" customHeight="1">
      <c r="A14" s="261" t="s">
        <v>1722</v>
      </c>
      <c r="B14" s="261" t="s">
        <v>1723</v>
      </c>
      <c r="C14" s="262">
        <v>100</v>
      </c>
      <c r="D14" s="262">
        <v>45</v>
      </c>
    </row>
    <row r="15" spans="1:4" ht="19.899999999999999" customHeight="1">
      <c r="A15" s="261" t="s">
        <v>1724</v>
      </c>
      <c r="B15" s="261" t="s">
        <v>1725</v>
      </c>
      <c r="C15" s="262">
        <v>100</v>
      </c>
      <c r="D15" s="262">
        <v>40</v>
      </c>
    </row>
    <row r="16" spans="1:4" ht="19.899999999999999" customHeight="1">
      <c r="A16" s="261" t="s">
        <v>1726</v>
      </c>
      <c r="B16" s="261" t="s">
        <v>1727</v>
      </c>
      <c r="C16" s="262">
        <v>100</v>
      </c>
      <c r="D16" s="262">
        <v>50</v>
      </c>
    </row>
    <row r="17" spans="1:4" ht="19.899999999999999" customHeight="1">
      <c r="A17" s="261" t="s">
        <v>1728</v>
      </c>
      <c r="B17" s="261" t="s">
        <v>1729</v>
      </c>
      <c r="C17" s="262">
        <v>95</v>
      </c>
      <c r="D17" s="262">
        <v>30</v>
      </c>
    </row>
    <row r="18" spans="1:4" ht="19.899999999999999" customHeight="1">
      <c r="A18" s="261" t="s">
        <v>1730</v>
      </c>
      <c r="B18" s="261" t="s">
        <v>1731</v>
      </c>
      <c r="C18" s="262">
        <v>95</v>
      </c>
      <c r="D18" s="262">
        <v>45</v>
      </c>
    </row>
    <row r="19" spans="1:4" ht="19.899999999999999" customHeight="1">
      <c r="A19" s="261" t="s">
        <v>1732</v>
      </c>
      <c r="B19" s="261" t="s">
        <v>1733</v>
      </c>
      <c r="C19" s="262">
        <v>100</v>
      </c>
      <c r="D19" s="262">
        <v>50</v>
      </c>
    </row>
    <row r="20" spans="1:4" ht="19.899999999999999" customHeight="1">
      <c r="A20" s="261" t="s">
        <v>1734</v>
      </c>
      <c r="B20" s="261" t="s">
        <v>1735</v>
      </c>
      <c r="C20" s="262">
        <v>100</v>
      </c>
      <c r="D20" s="262">
        <v>50</v>
      </c>
    </row>
    <row r="21" spans="1:4" ht="19.899999999999999" customHeight="1">
      <c r="A21" s="261" t="s">
        <v>1736</v>
      </c>
      <c r="B21" s="261" t="s">
        <v>1737</v>
      </c>
      <c r="C21" s="262">
        <v>95</v>
      </c>
      <c r="D21" s="262">
        <v>30</v>
      </c>
    </row>
    <row r="22" spans="1:4" ht="19.899999999999999" customHeight="1">
      <c r="A22" s="261" t="s">
        <v>1738</v>
      </c>
      <c r="B22" s="261" t="s">
        <v>1739</v>
      </c>
      <c r="C22" s="262">
        <v>100</v>
      </c>
      <c r="D22" s="262">
        <v>50</v>
      </c>
    </row>
    <row r="23" spans="1:4" ht="19.899999999999999" customHeight="1">
      <c r="A23" s="261" t="s">
        <v>1740</v>
      </c>
      <c r="B23" s="261" t="s">
        <v>1741</v>
      </c>
      <c r="C23" s="262">
        <v>100</v>
      </c>
      <c r="D23" s="262">
        <v>50</v>
      </c>
    </row>
    <row r="24" spans="1:4" ht="19.899999999999999" customHeight="1">
      <c r="A24" s="261" t="s">
        <v>1742</v>
      </c>
      <c r="B24" s="261" t="s">
        <v>1743</v>
      </c>
      <c r="C24" s="262">
        <v>95</v>
      </c>
      <c r="D24" s="262">
        <v>50</v>
      </c>
    </row>
    <row r="25" spans="1:4" ht="19.899999999999999" customHeight="1">
      <c r="A25" s="261" t="s">
        <v>1744</v>
      </c>
      <c r="B25" s="261" t="s">
        <v>1745</v>
      </c>
      <c r="C25" s="262">
        <v>100</v>
      </c>
      <c r="D25" s="262">
        <v>50</v>
      </c>
    </row>
    <row r="26" spans="1:4" ht="19.899999999999999" customHeight="1">
      <c r="A26" s="261" t="s">
        <v>1746</v>
      </c>
      <c r="B26" s="261" t="s">
        <v>1747</v>
      </c>
      <c r="C26" s="262">
        <v>100</v>
      </c>
      <c r="D26" s="262">
        <v>50</v>
      </c>
    </row>
    <row r="27" spans="1:4" ht="19.899999999999999" customHeight="1">
      <c r="A27" s="261" t="s">
        <v>1748</v>
      </c>
      <c r="B27" s="261" t="s">
        <v>1749</v>
      </c>
      <c r="C27" s="262">
        <v>100</v>
      </c>
      <c r="D27" s="262">
        <v>50</v>
      </c>
    </row>
    <row r="28" spans="1:4" ht="19.899999999999999" customHeight="1">
      <c r="A28" s="261" t="s">
        <v>1750</v>
      </c>
      <c r="B28" s="261" t="s">
        <v>1751</v>
      </c>
      <c r="C28" s="262">
        <v>100</v>
      </c>
      <c r="D28" s="262">
        <v>50</v>
      </c>
    </row>
    <row r="29" spans="1:4" ht="19.899999999999999" customHeight="1">
      <c r="A29" s="261" t="s">
        <v>1752</v>
      </c>
      <c r="B29" s="261" t="s">
        <v>1753</v>
      </c>
      <c r="C29" s="262">
        <v>100</v>
      </c>
      <c r="D29" s="262">
        <v>50</v>
      </c>
    </row>
    <row r="30" spans="1:4" ht="19.899999999999999" customHeight="1">
      <c r="A30" s="261" t="s">
        <v>1754</v>
      </c>
      <c r="B30" s="261" t="s">
        <v>1755</v>
      </c>
      <c r="C30" s="262">
        <v>100</v>
      </c>
      <c r="D30" s="262">
        <v>50</v>
      </c>
    </row>
    <row r="31" spans="1:4" ht="19.899999999999999" customHeight="1">
      <c r="A31" s="261" t="s">
        <v>1756</v>
      </c>
      <c r="B31" s="261" t="s">
        <v>1757</v>
      </c>
      <c r="C31" s="262">
        <v>100</v>
      </c>
      <c r="D31" s="262">
        <v>50</v>
      </c>
    </row>
    <row r="32" spans="1:4" ht="19.899999999999999" customHeight="1">
      <c r="A32" s="261" t="s">
        <v>1758</v>
      </c>
      <c r="B32" s="261" t="s">
        <v>1759</v>
      </c>
      <c r="C32" s="262">
        <v>95</v>
      </c>
      <c r="D32" s="262">
        <v>50</v>
      </c>
    </row>
    <row r="33" spans="1:4" ht="19.899999999999999" customHeight="1">
      <c r="A33" s="261" t="s">
        <v>1760</v>
      </c>
      <c r="B33" s="261" t="s">
        <v>1761</v>
      </c>
      <c r="C33" s="262">
        <v>90</v>
      </c>
      <c r="D33" s="262">
        <v>50</v>
      </c>
    </row>
    <row r="34" spans="1:4" ht="19.899999999999999" customHeight="1">
      <c r="A34" s="261" t="s">
        <v>1762</v>
      </c>
      <c r="B34" s="261" t="s">
        <v>1763</v>
      </c>
      <c r="C34" s="262">
        <v>100</v>
      </c>
      <c r="D34" s="262">
        <v>50</v>
      </c>
    </row>
    <row r="35" spans="1:4" ht="19.899999999999999" customHeight="1">
      <c r="A35" s="261" t="s">
        <v>1764</v>
      </c>
      <c r="B35" s="261" t="s">
        <v>1765</v>
      </c>
      <c r="C35" s="262">
        <v>100</v>
      </c>
      <c r="D35" s="262">
        <v>50</v>
      </c>
    </row>
    <row r="36" spans="1:4" ht="19.899999999999999" customHeight="1">
      <c r="A36" s="261" t="s">
        <v>1766</v>
      </c>
      <c r="B36" s="261" t="s">
        <v>1767</v>
      </c>
      <c r="C36" s="262">
        <v>100</v>
      </c>
      <c r="D36" s="262">
        <v>50</v>
      </c>
    </row>
    <row r="37" spans="1:4" ht="19.899999999999999" customHeight="1">
      <c r="A37" s="261" t="s">
        <v>1768</v>
      </c>
      <c r="B37" s="261" t="s">
        <v>1769</v>
      </c>
      <c r="C37" s="262">
        <v>100</v>
      </c>
      <c r="D37" s="262">
        <v>50</v>
      </c>
    </row>
    <row r="38" spans="1:4" ht="19.899999999999999" customHeight="1">
      <c r="A38" s="261" t="s">
        <v>1770</v>
      </c>
      <c r="B38" s="261" t="s">
        <v>1771</v>
      </c>
      <c r="C38" s="262">
        <v>100</v>
      </c>
      <c r="D38" s="262">
        <v>50</v>
      </c>
    </row>
    <row r="39" spans="1:4" ht="19.899999999999999" customHeight="1">
      <c r="A39" s="261" t="s">
        <v>1772</v>
      </c>
      <c r="B39" s="261" t="s">
        <v>1773</v>
      </c>
      <c r="C39" s="262">
        <v>95</v>
      </c>
      <c r="D39" s="262">
        <v>45</v>
      </c>
    </row>
    <row r="40" spans="1:4" ht="19.899999999999999" customHeight="1">
      <c r="A40" s="261" t="s">
        <v>1774</v>
      </c>
      <c r="B40" s="261" t="s">
        <v>1775</v>
      </c>
      <c r="C40" s="262">
        <v>100</v>
      </c>
      <c r="D40" s="262">
        <v>50</v>
      </c>
    </row>
    <row r="41" spans="1:4" ht="19.899999999999999" customHeight="1">
      <c r="A41" s="261" t="s">
        <v>1776</v>
      </c>
      <c r="B41" s="261" t="s">
        <v>1777</v>
      </c>
      <c r="C41" s="262">
        <v>100</v>
      </c>
      <c r="D41" s="262">
        <v>50</v>
      </c>
    </row>
    <row r="42" spans="1:4" ht="19.899999999999999" customHeight="1">
      <c r="A42" s="261" t="s">
        <v>1778</v>
      </c>
      <c r="B42" s="261" t="s">
        <v>1779</v>
      </c>
      <c r="C42" s="262">
        <v>100</v>
      </c>
      <c r="D42" s="262">
        <v>50</v>
      </c>
    </row>
    <row r="43" spans="1:4" ht="19.899999999999999" customHeight="1">
      <c r="A43" s="261" t="s">
        <v>1780</v>
      </c>
      <c r="B43" s="261" t="s">
        <v>1781</v>
      </c>
      <c r="C43" s="262">
        <v>100</v>
      </c>
      <c r="D43" s="262">
        <v>50</v>
      </c>
    </row>
    <row r="44" spans="1:4" ht="19.899999999999999" customHeight="1">
      <c r="A44" s="261" t="s">
        <v>1782</v>
      </c>
      <c r="B44" s="261" t="s">
        <v>1783</v>
      </c>
      <c r="C44" s="262">
        <v>100</v>
      </c>
      <c r="D44" s="262">
        <v>50</v>
      </c>
    </row>
    <row r="45" spans="1:4" ht="19.899999999999999" customHeight="1">
      <c r="A45" s="261" t="s">
        <v>1784</v>
      </c>
      <c r="B45" s="261" t="s">
        <v>1785</v>
      </c>
      <c r="C45" s="262">
        <v>100</v>
      </c>
      <c r="D45" s="262">
        <v>50</v>
      </c>
    </row>
    <row r="46" spans="1:4" ht="19.899999999999999" customHeight="1">
      <c r="A46" s="261" t="s">
        <v>1786</v>
      </c>
      <c r="B46" s="261" t="s">
        <v>1787</v>
      </c>
      <c r="C46" s="262">
        <v>100</v>
      </c>
      <c r="D46" s="262">
        <v>50</v>
      </c>
    </row>
    <row r="47" spans="1:4" ht="19.899999999999999" customHeight="1">
      <c r="A47" s="261" t="s">
        <v>1788</v>
      </c>
      <c r="B47" s="261" t="s">
        <v>1789</v>
      </c>
      <c r="C47" s="262">
        <v>100</v>
      </c>
      <c r="D47" s="262">
        <v>50</v>
      </c>
    </row>
    <row r="48" spans="1:4" ht="19.899999999999999" customHeight="1">
      <c r="A48" s="261" t="s">
        <v>1790</v>
      </c>
      <c r="B48" s="261" t="s">
        <v>1791</v>
      </c>
      <c r="C48" s="262">
        <v>100</v>
      </c>
      <c r="D48" s="262">
        <v>50</v>
      </c>
    </row>
    <row r="49" spans="1:4" ht="19.899999999999999" customHeight="1">
      <c r="A49" s="261" t="s">
        <v>1792</v>
      </c>
      <c r="B49" s="261" t="s">
        <v>1793</v>
      </c>
      <c r="C49" s="262">
        <v>100</v>
      </c>
      <c r="D49" s="262">
        <v>50</v>
      </c>
    </row>
    <row r="50" spans="1:4" ht="19.899999999999999" customHeight="1">
      <c r="A50" s="261" t="s">
        <v>1794</v>
      </c>
      <c r="B50" s="261" t="s">
        <v>1795</v>
      </c>
      <c r="C50" s="262">
        <v>100</v>
      </c>
      <c r="D50" s="262">
        <v>50</v>
      </c>
    </row>
    <row r="51" spans="1:4" ht="19.899999999999999" customHeight="1">
      <c r="A51" s="261" t="s">
        <v>1796</v>
      </c>
      <c r="B51" s="261" t="s">
        <v>1797</v>
      </c>
      <c r="C51" s="262">
        <v>100</v>
      </c>
      <c r="D51" s="262">
        <v>50</v>
      </c>
    </row>
    <row r="52" spans="1:4" ht="19.899999999999999" customHeight="1">
      <c r="A52" s="261" t="s">
        <v>1798</v>
      </c>
      <c r="B52" s="261" t="s">
        <v>1799</v>
      </c>
      <c r="C52" s="262">
        <v>100</v>
      </c>
      <c r="D52" s="262">
        <v>50</v>
      </c>
    </row>
    <row r="53" spans="1:4" ht="19.899999999999999" customHeight="1">
      <c r="A53" s="261" t="s">
        <v>1800</v>
      </c>
      <c r="B53" s="261" t="s">
        <v>1801</v>
      </c>
      <c r="C53" s="262">
        <v>100</v>
      </c>
      <c r="D53" s="262">
        <v>50</v>
      </c>
    </row>
    <row r="54" spans="1:4" ht="19.899999999999999" customHeight="1">
      <c r="A54" s="261" t="s">
        <v>1802</v>
      </c>
      <c r="B54" s="261" t="s">
        <v>1803</v>
      </c>
      <c r="C54" s="262">
        <v>100</v>
      </c>
      <c r="D54" s="262">
        <v>50</v>
      </c>
    </row>
    <row r="55" spans="1:4" ht="19.899999999999999" customHeight="1">
      <c r="A55" s="261" t="s">
        <v>1804</v>
      </c>
      <c r="B55" s="261" t="s">
        <v>1805</v>
      </c>
      <c r="C55" s="262">
        <v>100</v>
      </c>
      <c r="D55" s="262">
        <v>50</v>
      </c>
    </row>
    <row r="56" spans="1:4" ht="19.899999999999999" customHeight="1">
      <c r="A56" s="261" t="s">
        <v>1806</v>
      </c>
      <c r="B56" s="261" t="s">
        <v>1807</v>
      </c>
      <c r="C56" s="262">
        <v>100</v>
      </c>
      <c r="D56" s="262">
        <v>50</v>
      </c>
    </row>
    <row r="57" spans="1:4" ht="19.899999999999999" customHeight="1">
      <c r="A57" s="261" t="s">
        <v>1808</v>
      </c>
      <c r="B57" s="261" t="s">
        <v>1809</v>
      </c>
      <c r="C57" s="262">
        <v>100</v>
      </c>
      <c r="D57" s="262">
        <v>50</v>
      </c>
    </row>
    <row r="58" spans="1:4" ht="19.899999999999999" customHeight="1">
      <c r="A58" s="261" t="s">
        <v>1810</v>
      </c>
      <c r="B58" s="261" t="s">
        <v>1811</v>
      </c>
      <c r="C58" s="262">
        <v>100</v>
      </c>
      <c r="D58" s="262">
        <v>50</v>
      </c>
    </row>
    <row r="59" spans="1:4" ht="19.899999999999999" customHeight="1">
      <c r="A59" s="261" t="s">
        <v>1812</v>
      </c>
      <c r="B59" s="261" t="s">
        <v>1813</v>
      </c>
      <c r="C59" s="262">
        <v>100</v>
      </c>
      <c r="D59" s="262">
        <v>50</v>
      </c>
    </row>
    <row r="60" spans="1:4" ht="19.899999999999999" customHeight="1">
      <c r="A60" s="261" t="s">
        <v>1814</v>
      </c>
      <c r="B60" s="261" t="s">
        <v>1815</v>
      </c>
      <c r="C60" s="262">
        <v>100</v>
      </c>
      <c r="D60" s="262">
        <v>45</v>
      </c>
    </row>
    <row r="61" spans="1:4" ht="19.899999999999999" customHeight="1">
      <c r="A61" s="261" t="s">
        <v>1816</v>
      </c>
      <c r="B61" s="261" t="s">
        <v>1817</v>
      </c>
      <c r="C61" s="262">
        <v>100</v>
      </c>
      <c r="D61" s="262">
        <v>50</v>
      </c>
    </row>
    <row r="62" spans="1:4" ht="19.899999999999999" customHeight="1">
      <c r="A62" s="261" t="s">
        <v>1818</v>
      </c>
      <c r="B62" s="261" t="s">
        <v>1819</v>
      </c>
      <c r="C62" s="262">
        <v>100</v>
      </c>
      <c r="D62" s="262">
        <v>50</v>
      </c>
    </row>
    <row r="63" spans="1:4" ht="19.899999999999999" customHeight="1">
      <c r="A63" s="261" t="s">
        <v>1820</v>
      </c>
      <c r="B63" s="261" t="s">
        <v>1821</v>
      </c>
      <c r="C63" s="262">
        <v>100</v>
      </c>
      <c r="D63" s="262">
        <v>50</v>
      </c>
    </row>
    <row r="64" spans="1:4" ht="19.899999999999999" customHeight="1">
      <c r="A64" s="261" t="s">
        <v>1822</v>
      </c>
      <c r="B64" s="261" t="s">
        <v>1823</v>
      </c>
      <c r="C64" s="262">
        <v>100</v>
      </c>
      <c r="D64" s="262">
        <v>50</v>
      </c>
    </row>
    <row r="65" spans="1:4" ht="19.899999999999999" customHeight="1">
      <c r="A65" s="261" t="s">
        <v>1824</v>
      </c>
      <c r="B65" s="261" t="s">
        <v>1825</v>
      </c>
      <c r="C65" s="262">
        <v>100</v>
      </c>
      <c r="D65" s="262">
        <v>50</v>
      </c>
    </row>
    <row r="66" spans="1:4" ht="19.899999999999999" customHeight="1">
      <c r="A66" s="261" t="s">
        <v>1826</v>
      </c>
      <c r="B66" s="261" t="s">
        <v>1827</v>
      </c>
      <c r="C66" s="262">
        <v>100</v>
      </c>
      <c r="D66" s="262">
        <v>50</v>
      </c>
    </row>
    <row r="67" spans="1:4" ht="19.899999999999999" customHeight="1">
      <c r="A67" s="261" t="s">
        <v>1828</v>
      </c>
      <c r="B67" s="261" t="s">
        <v>1829</v>
      </c>
      <c r="C67" s="262">
        <v>100</v>
      </c>
      <c r="D67" s="262">
        <v>50</v>
      </c>
    </row>
    <row r="68" spans="1:4" ht="19.899999999999999" customHeight="1">
      <c r="A68" s="261" t="s">
        <v>1830</v>
      </c>
      <c r="B68" s="261" t="s">
        <v>1831</v>
      </c>
      <c r="C68" s="262">
        <v>100</v>
      </c>
      <c r="D68" s="262">
        <v>50</v>
      </c>
    </row>
    <row r="69" spans="1:4" ht="19.899999999999999" customHeight="1">
      <c r="A69" s="261" t="s">
        <v>1832</v>
      </c>
      <c r="B69" s="261" t="s">
        <v>1833</v>
      </c>
      <c r="C69" s="262">
        <v>100</v>
      </c>
      <c r="D69" s="262">
        <v>50</v>
      </c>
    </row>
    <row r="70" spans="1:4" ht="19.899999999999999" customHeight="1">
      <c r="A70" s="261" t="s">
        <v>1834</v>
      </c>
      <c r="B70" s="261" t="s">
        <v>1835</v>
      </c>
      <c r="C70" s="262">
        <v>85</v>
      </c>
      <c r="D70" s="262">
        <v>35</v>
      </c>
    </row>
    <row r="71" spans="1:4" ht="19.899999999999999" customHeight="1">
      <c r="A71" s="261" t="s">
        <v>1836</v>
      </c>
      <c r="B71" s="261" t="s">
        <v>1837</v>
      </c>
      <c r="C71" s="262">
        <v>100</v>
      </c>
      <c r="D71" s="262">
        <v>20</v>
      </c>
    </row>
    <row r="72" spans="1:4" ht="19.899999999999999" customHeight="1">
      <c r="A72" s="261" t="s">
        <v>1838</v>
      </c>
      <c r="B72" s="261" t="s">
        <v>1839</v>
      </c>
      <c r="C72" s="262">
        <v>100</v>
      </c>
      <c r="D72" s="262">
        <v>45</v>
      </c>
    </row>
    <row r="73" spans="1:4" ht="19.899999999999999" customHeight="1">
      <c r="A73" s="261" t="s">
        <v>1840</v>
      </c>
      <c r="B73" s="261" t="s">
        <v>1841</v>
      </c>
      <c r="C73" s="262">
        <v>95</v>
      </c>
      <c r="D73" s="262">
        <v>0</v>
      </c>
    </row>
    <row r="74" spans="1:4" ht="19.899999999999999" customHeight="1">
      <c r="A74" s="261" t="s">
        <v>1842</v>
      </c>
      <c r="B74" s="261" t="s">
        <v>1843</v>
      </c>
      <c r="C74" s="262">
        <v>100</v>
      </c>
      <c r="D74" s="262">
        <v>35</v>
      </c>
    </row>
    <row r="75" spans="1:4" ht="19.899999999999999" customHeight="1">
      <c r="A75" s="261" t="s">
        <v>1844</v>
      </c>
      <c r="B75" s="261" t="s">
        <v>1845</v>
      </c>
      <c r="C75" s="262">
        <v>100</v>
      </c>
      <c r="D75" s="262">
        <v>40</v>
      </c>
    </row>
    <row r="76" spans="1:4" ht="19.899999999999999" customHeight="1">
      <c r="A76" s="261" t="s">
        <v>1846</v>
      </c>
      <c r="B76" s="261" t="s">
        <v>1847</v>
      </c>
      <c r="C76" s="262">
        <v>100</v>
      </c>
      <c r="D76" s="262">
        <v>50</v>
      </c>
    </row>
    <row r="77" spans="1:4" ht="19.899999999999999" customHeight="1">
      <c r="A77" s="261" t="s">
        <v>1848</v>
      </c>
      <c r="B77" s="261" t="s">
        <v>1849</v>
      </c>
      <c r="C77" s="262">
        <v>100</v>
      </c>
      <c r="D77" s="262">
        <v>50</v>
      </c>
    </row>
    <row r="78" spans="1:4" ht="19.899999999999999" customHeight="1">
      <c r="A78" s="261" t="s">
        <v>1850</v>
      </c>
      <c r="B78" s="261" t="s">
        <v>1851</v>
      </c>
      <c r="C78" s="262">
        <v>100</v>
      </c>
      <c r="D78" s="262">
        <v>50</v>
      </c>
    </row>
    <row r="79" spans="1:4" ht="19.899999999999999" customHeight="1">
      <c r="A79" s="261" t="s">
        <v>1852</v>
      </c>
      <c r="B79" s="261" t="s">
        <v>1853</v>
      </c>
      <c r="C79" s="262">
        <v>100</v>
      </c>
      <c r="D79" s="262">
        <v>50</v>
      </c>
    </row>
    <row r="80" spans="1:4" ht="19.899999999999999" customHeight="1">
      <c r="A80" s="261" t="s">
        <v>1854</v>
      </c>
      <c r="B80" s="261" t="s">
        <v>1855</v>
      </c>
      <c r="C80" s="262">
        <v>100</v>
      </c>
      <c r="D80" s="262">
        <v>30</v>
      </c>
    </row>
    <row r="81" spans="1:4" ht="19.899999999999999" customHeight="1">
      <c r="A81" s="261" t="s">
        <v>1856</v>
      </c>
      <c r="B81" s="261" t="s">
        <v>1857</v>
      </c>
      <c r="C81" s="262">
        <v>100</v>
      </c>
      <c r="D81" s="262">
        <v>50</v>
      </c>
    </row>
    <row r="82" spans="1:4" ht="19.899999999999999" customHeight="1">
      <c r="A82" s="261" t="s">
        <v>1858</v>
      </c>
      <c r="B82" s="261" t="s">
        <v>1859</v>
      </c>
      <c r="C82" s="262">
        <v>100</v>
      </c>
      <c r="D82" s="262">
        <v>50</v>
      </c>
    </row>
    <row r="83" spans="1:4" ht="19.899999999999999" customHeight="1">
      <c r="A83" s="261" t="s">
        <v>1860</v>
      </c>
      <c r="B83" s="261" t="s">
        <v>1861</v>
      </c>
      <c r="C83" s="262">
        <v>100</v>
      </c>
      <c r="D83" s="262">
        <v>50</v>
      </c>
    </row>
    <row r="84" spans="1:4" ht="19.899999999999999" customHeight="1">
      <c r="A84" s="261" t="s">
        <v>1862</v>
      </c>
      <c r="B84" s="261" t="s">
        <v>1863</v>
      </c>
      <c r="C84" s="262">
        <v>95</v>
      </c>
      <c r="D84" s="262">
        <v>40</v>
      </c>
    </row>
    <row r="85" spans="1:4" ht="19.899999999999999" customHeight="1">
      <c r="A85" s="261" t="s">
        <v>1864</v>
      </c>
      <c r="B85" s="261" t="s">
        <v>1865</v>
      </c>
      <c r="C85" s="262">
        <v>100</v>
      </c>
      <c r="D85" s="262">
        <v>30</v>
      </c>
    </row>
    <row r="86" spans="1:4" ht="19.899999999999999" customHeight="1">
      <c r="A86" s="261" t="s">
        <v>1866</v>
      </c>
      <c r="B86" s="261" t="s">
        <v>1867</v>
      </c>
      <c r="C86" s="262">
        <v>100</v>
      </c>
      <c r="D86" s="262">
        <v>45</v>
      </c>
    </row>
    <row r="87" spans="1:4" ht="19.899999999999999" customHeight="1">
      <c r="A87" s="261" t="s">
        <v>1868</v>
      </c>
      <c r="B87" s="261" t="s">
        <v>1869</v>
      </c>
      <c r="C87" s="262">
        <v>100</v>
      </c>
      <c r="D87" s="262">
        <v>50</v>
      </c>
    </row>
    <row r="88" spans="1:4" ht="19.899999999999999" customHeight="1">
      <c r="A88" s="261" t="s">
        <v>1870</v>
      </c>
      <c r="B88" s="261" t="s">
        <v>1871</v>
      </c>
      <c r="C88" s="262">
        <v>100</v>
      </c>
      <c r="D88" s="262">
        <v>35</v>
      </c>
    </row>
    <row r="89" spans="1:4" ht="19.899999999999999" customHeight="1">
      <c r="A89" s="261" t="s">
        <v>1872</v>
      </c>
      <c r="B89" s="261" t="s">
        <v>1873</v>
      </c>
      <c r="C89" s="262">
        <v>100</v>
      </c>
      <c r="D89" s="262">
        <v>50</v>
      </c>
    </row>
    <row r="90" spans="1:4" ht="19.899999999999999" customHeight="1">
      <c r="A90" s="261" t="s">
        <v>1698</v>
      </c>
      <c r="B90" s="261" t="s">
        <v>1699</v>
      </c>
      <c r="C90" s="262">
        <v>100</v>
      </c>
      <c r="D90" s="262">
        <v>50</v>
      </c>
    </row>
    <row r="91" spans="1:4" ht="19.899999999999999" customHeight="1">
      <c r="A91" s="261" t="s">
        <v>1700</v>
      </c>
      <c r="B91" s="261" t="s">
        <v>1701</v>
      </c>
      <c r="C91" s="262">
        <v>100</v>
      </c>
      <c r="D91" s="262">
        <v>40</v>
      </c>
    </row>
    <row r="92" spans="1:4" ht="19.899999999999999" customHeight="1">
      <c r="A92" s="261" t="s">
        <v>1702</v>
      </c>
      <c r="B92" s="261" t="s">
        <v>1703</v>
      </c>
      <c r="C92" s="262">
        <v>100</v>
      </c>
      <c r="D92" s="262">
        <v>40</v>
      </c>
    </row>
    <row r="93" spans="1:4" ht="19.899999999999999" customHeight="1">
      <c r="A93" s="261" t="s">
        <v>1704</v>
      </c>
      <c r="B93" s="261" t="s">
        <v>1705</v>
      </c>
      <c r="C93" s="262">
        <v>100</v>
      </c>
      <c r="D93" s="262">
        <v>50</v>
      </c>
    </row>
    <row r="94" spans="1:4" ht="19.899999999999999" customHeight="1">
      <c r="A94" s="261" t="s">
        <v>1706</v>
      </c>
      <c r="B94" s="261" t="s">
        <v>1707</v>
      </c>
      <c r="C94" s="262">
        <v>100</v>
      </c>
      <c r="D94" s="262">
        <v>50</v>
      </c>
    </row>
    <row r="95" spans="1:4" ht="19.899999999999999" customHeight="1">
      <c r="A95" s="261" t="s">
        <v>1708</v>
      </c>
      <c r="B95" s="261" t="s">
        <v>1709</v>
      </c>
      <c r="C95" s="262">
        <v>100</v>
      </c>
      <c r="D95" s="262">
        <v>50</v>
      </c>
    </row>
    <row r="96" spans="1:4" ht="19.899999999999999" customHeight="1">
      <c r="A96" s="261" t="s">
        <v>1710</v>
      </c>
      <c r="B96" s="261" t="s">
        <v>1711</v>
      </c>
      <c r="C96" s="262">
        <v>100</v>
      </c>
      <c r="D96" s="262">
        <v>50</v>
      </c>
    </row>
    <row r="97" spans="1:4" ht="19.899999999999999" customHeight="1">
      <c r="A97" s="261" t="s">
        <v>1712</v>
      </c>
      <c r="B97" s="261" t="s">
        <v>1713</v>
      </c>
      <c r="C97" s="262">
        <v>100</v>
      </c>
      <c r="D97" s="262">
        <v>50</v>
      </c>
    </row>
    <row r="98" spans="1:4" ht="19.899999999999999" customHeight="1">
      <c r="A98" s="261" t="s">
        <v>1714</v>
      </c>
      <c r="B98" s="261" t="s">
        <v>1715</v>
      </c>
      <c r="C98" s="262">
        <v>100</v>
      </c>
      <c r="D98" s="262">
        <v>50</v>
      </c>
    </row>
    <row r="99" spans="1:4" ht="19.899999999999999" customHeight="1">
      <c r="A99" s="261" t="s">
        <v>1716</v>
      </c>
      <c r="B99" s="261" t="s">
        <v>1717</v>
      </c>
      <c r="C99" s="262">
        <v>100</v>
      </c>
      <c r="D99" s="262">
        <v>25</v>
      </c>
    </row>
    <row r="100" spans="1:4" ht="19.899999999999999" customHeight="1">
      <c r="A100" s="261" t="s">
        <v>1718</v>
      </c>
      <c r="B100" s="261" t="s">
        <v>1719</v>
      </c>
      <c r="C100" s="262">
        <v>100</v>
      </c>
      <c r="D100" s="262">
        <v>40</v>
      </c>
    </row>
    <row r="101" spans="1:4" ht="19.899999999999999" customHeight="1">
      <c r="A101" s="261" t="s">
        <v>1720</v>
      </c>
      <c r="B101" s="261" t="s">
        <v>1721</v>
      </c>
      <c r="C101" s="262">
        <v>80</v>
      </c>
      <c r="D101" s="262">
        <v>45</v>
      </c>
    </row>
    <row r="102" spans="1:4" ht="19.899999999999999" customHeight="1">
      <c r="A102" s="261" t="s">
        <v>1722</v>
      </c>
      <c r="B102" s="261" t="s">
        <v>1723</v>
      </c>
      <c r="C102" s="262">
        <v>100</v>
      </c>
      <c r="D102" s="262">
        <v>45</v>
      </c>
    </row>
    <row r="103" spans="1:4" ht="19.899999999999999" customHeight="1">
      <c r="A103" s="261" t="s">
        <v>1724</v>
      </c>
      <c r="B103" s="261" t="s">
        <v>1725</v>
      </c>
      <c r="C103" s="262">
        <v>100</v>
      </c>
      <c r="D103" s="262">
        <v>40</v>
      </c>
    </row>
    <row r="104" spans="1:4" ht="19.899999999999999" customHeight="1">
      <c r="A104" s="261" t="s">
        <v>1726</v>
      </c>
      <c r="B104" s="261" t="s">
        <v>1727</v>
      </c>
      <c r="C104" s="262">
        <v>100</v>
      </c>
      <c r="D104" s="262">
        <v>50</v>
      </c>
    </row>
    <row r="105" spans="1:4" ht="19.899999999999999" customHeight="1">
      <c r="A105" s="261" t="s">
        <v>1728</v>
      </c>
      <c r="B105" s="261" t="s">
        <v>1729</v>
      </c>
      <c r="C105" s="262">
        <v>95</v>
      </c>
      <c r="D105" s="262">
        <v>30</v>
      </c>
    </row>
    <row r="106" spans="1:4" ht="19.899999999999999" customHeight="1">
      <c r="A106" s="261" t="s">
        <v>1730</v>
      </c>
      <c r="B106" s="261" t="s">
        <v>1731</v>
      </c>
      <c r="C106" s="262">
        <v>95</v>
      </c>
      <c r="D106" s="262">
        <v>30</v>
      </c>
    </row>
    <row r="107" spans="1:4" ht="19.899999999999999" customHeight="1">
      <c r="A107" s="261" t="s">
        <v>1732</v>
      </c>
      <c r="B107" s="261" t="s">
        <v>1733</v>
      </c>
      <c r="C107" s="262">
        <v>100</v>
      </c>
      <c r="D107" s="262">
        <v>45</v>
      </c>
    </row>
    <row r="108" spans="1:4" ht="19.899999999999999" customHeight="1">
      <c r="A108" s="261" t="s">
        <v>1734</v>
      </c>
      <c r="B108" s="261" t="s">
        <v>1735</v>
      </c>
      <c r="C108" s="262">
        <v>100</v>
      </c>
      <c r="D108" s="262">
        <v>50</v>
      </c>
    </row>
    <row r="109" spans="1:4" ht="19.899999999999999" customHeight="1">
      <c r="A109" s="261" t="s">
        <v>1736</v>
      </c>
      <c r="B109" s="261" t="s">
        <v>1737</v>
      </c>
      <c r="C109" s="262">
        <v>95</v>
      </c>
      <c r="D109" s="262">
        <v>35</v>
      </c>
    </row>
    <row r="110" spans="1:4" ht="19.899999999999999" customHeight="1">
      <c r="A110" s="261" t="s">
        <v>1738</v>
      </c>
      <c r="B110" s="261" t="s">
        <v>1739</v>
      </c>
      <c r="C110" s="262">
        <v>100</v>
      </c>
      <c r="D110" s="262">
        <v>50</v>
      </c>
    </row>
    <row r="111" spans="1:4" ht="19.899999999999999" customHeight="1">
      <c r="A111" s="261" t="s">
        <v>1740</v>
      </c>
      <c r="B111" s="261" t="s">
        <v>1741</v>
      </c>
      <c r="C111" s="262">
        <v>100</v>
      </c>
      <c r="D111" s="262">
        <v>50</v>
      </c>
    </row>
    <row r="112" spans="1:4" ht="19.899999999999999" customHeight="1">
      <c r="A112" s="261" t="s">
        <v>1742</v>
      </c>
      <c r="B112" s="261" t="s">
        <v>1743</v>
      </c>
      <c r="C112" s="262">
        <v>100</v>
      </c>
      <c r="D112" s="262">
        <v>50</v>
      </c>
    </row>
    <row r="113" spans="1:4" ht="19.899999999999999" customHeight="1">
      <c r="A113" s="261" t="s">
        <v>1744</v>
      </c>
      <c r="B113" s="261" t="s">
        <v>1745</v>
      </c>
      <c r="C113" s="262">
        <v>100</v>
      </c>
      <c r="D113" s="262">
        <v>50</v>
      </c>
    </row>
    <row r="114" spans="1:4" ht="19.899999999999999" customHeight="1">
      <c r="A114" s="261" t="s">
        <v>1746</v>
      </c>
      <c r="B114" s="261" t="s">
        <v>1747</v>
      </c>
      <c r="C114" s="262">
        <v>100</v>
      </c>
      <c r="D114" s="262">
        <v>50</v>
      </c>
    </row>
    <row r="115" spans="1:4" ht="19.899999999999999" customHeight="1">
      <c r="A115" s="261" t="s">
        <v>1748</v>
      </c>
      <c r="B115" s="261" t="s">
        <v>1749</v>
      </c>
      <c r="C115" s="262">
        <v>100</v>
      </c>
      <c r="D115" s="262">
        <v>50</v>
      </c>
    </row>
    <row r="116" spans="1:4" ht="19.899999999999999" customHeight="1">
      <c r="A116" s="261" t="s">
        <v>1750</v>
      </c>
      <c r="B116" s="261" t="s">
        <v>1751</v>
      </c>
      <c r="C116" s="262">
        <v>100</v>
      </c>
      <c r="D116" s="262">
        <v>50</v>
      </c>
    </row>
    <row r="117" spans="1:4" ht="19.899999999999999" customHeight="1">
      <c r="A117" s="261" t="s">
        <v>1752</v>
      </c>
      <c r="B117" s="261" t="s">
        <v>1753</v>
      </c>
      <c r="C117" s="262">
        <v>100</v>
      </c>
      <c r="D117" s="262">
        <v>50</v>
      </c>
    </row>
    <row r="118" spans="1:4" ht="19.899999999999999" customHeight="1">
      <c r="A118" s="261" t="s">
        <v>1754</v>
      </c>
      <c r="B118" s="261" t="s">
        <v>1755</v>
      </c>
      <c r="C118" s="262">
        <v>100</v>
      </c>
      <c r="D118" s="262">
        <v>50</v>
      </c>
    </row>
    <row r="119" spans="1:4" ht="19.899999999999999" customHeight="1">
      <c r="A119" s="261" t="s">
        <v>1756</v>
      </c>
      <c r="B119" s="261" t="s">
        <v>1757</v>
      </c>
      <c r="C119" s="262">
        <v>100</v>
      </c>
      <c r="D119" s="262">
        <v>50</v>
      </c>
    </row>
    <row r="120" spans="1:4" ht="19.899999999999999" customHeight="1">
      <c r="A120" s="261" t="s">
        <v>1758</v>
      </c>
      <c r="B120" s="261" t="s">
        <v>1759</v>
      </c>
      <c r="C120" s="262">
        <v>100</v>
      </c>
      <c r="D120" s="262">
        <v>50</v>
      </c>
    </row>
    <row r="121" spans="1:4" ht="19.899999999999999" customHeight="1">
      <c r="A121" s="261" t="s">
        <v>1760</v>
      </c>
      <c r="B121" s="261" t="s">
        <v>1761</v>
      </c>
      <c r="C121" s="262">
        <v>100</v>
      </c>
      <c r="D121" s="262">
        <v>50</v>
      </c>
    </row>
    <row r="122" spans="1:4" ht="19.899999999999999" customHeight="1">
      <c r="A122" s="261" t="s">
        <v>1762</v>
      </c>
      <c r="B122" s="261" t="s">
        <v>1763</v>
      </c>
      <c r="C122" s="262">
        <v>100</v>
      </c>
      <c r="D122" s="262">
        <v>50</v>
      </c>
    </row>
    <row r="123" spans="1:4" ht="19.899999999999999" customHeight="1">
      <c r="A123" s="261" t="s">
        <v>1764</v>
      </c>
      <c r="B123" s="261" t="s">
        <v>1765</v>
      </c>
      <c r="C123" s="262">
        <v>100</v>
      </c>
      <c r="D123" s="262">
        <v>50</v>
      </c>
    </row>
    <row r="124" spans="1:4" ht="19.899999999999999" customHeight="1">
      <c r="A124" s="261" t="s">
        <v>1766</v>
      </c>
      <c r="B124" s="261" t="s">
        <v>1767</v>
      </c>
      <c r="C124" s="262">
        <v>100</v>
      </c>
      <c r="D124" s="262">
        <v>50</v>
      </c>
    </row>
    <row r="125" spans="1:4" ht="19.899999999999999" customHeight="1">
      <c r="A125" s="261" t="s">
        <v>1768</v>
      </c>
      <c r="B125" s="261" t="s">
        <v>1769</v>
      </c>
      <c r="C125" s="262">
        <v>100</v>
      </c>
      <c r="D125" s="262">
        <v>50</v>
      </c>
    </row>
    <row r="126" spans="1:4" ht="19.899999999999999" customHeight="1">
      <c r="A126" s="261" t="s">
        <v>1770</v>
      </c>
      <c r="B126" s="261" t="s">
        <v>1771</v>
      </c>
      <c r="C126" s="262">
        <v>100</v>
      </c>
      <c r="D126" s="262">
        <v>50</v>
      </c>
    </row>
    <row r="127" spans="1:4" ht="19.899999999999999" customHeight="1">
      <c r="A127" s="261" t="s">
        <v>1772</v>
      </c>
      <c r="B127" s="261" t="s">
        <v>1773</v>
      </c>
      <c r="C127" s="262">
        <v>95</v>
      </c>
      <c r="D127" s="262">
        <v>45</v>
      </c>
    </row>
    <row r="128" spans="1:4" ht="19.899999999999999" customHeight="1">
      <c r="A128" s="261" t="s">
        <v>1774</v>
      </c>
      <c r="B128" s="261" t="s">
        <v>1775</v>
      </c>
      <c r="C128" s="262">
        <v>100</v>
      </c>
      <c r="D128" s="262">
        <v>50</v>
      </c>
    </row>
    <row r="129" spans="1:4" ht="19.899999999999999" customHeight="1">
      <c r="A129" s="261" t="s">
        <v>1776</v>
      </c>
      <c r="B129" s="261" t="s">
        <v>1777</v>
      </c>
      <c r="C129" s="262">
        <v>100</v>
      </c>
      <c r="D129" s="262">
        <v>50</v>
      </c>
    </row>
    <row r="130" spans="1:4" ht="19.899999999999999" customHeight="1">
      <c r="A130" s="261" t="s">
        <v>1778</v>
      </c>
      <c r="B130" s="261" t="s">
        <v>1779</v>
      </c>
      <c r="C130" s="262">
        <v>100</v>
      </c>
      <c r="D130" s="262">
        <v>50</v>
      </c>
    </row>
    <row r="131" spans="1:4" ht="19.899999999999999" customHeight="1">
      <c r="A131" s="261" t="s">
        <v>1780</v>
      </c>
      <c r="B131" s="261" t="s">
        <v>1781</v>
      </c>
      <c r="C131" s="262">
        <v>100</v>
      </c>
      <c r="D131" s="262">
        <v>50</v>
      </c>
    </row>
    <row r="132" spans="1:4" ht="19.899999999999999" customHeight="1">
      <c r="A132" s="261" t="s">
        <v>1782</v>
      </c>
      <c r="B132" s="261" t="s">
        <v>1783</v>
      </c>
      <c r="C132" s="262">
        <v>100</v>
      </c>
      <c r="D132" s="262">
        <v>50</v>
      </c>
    </row>
    <row r="133" spans="1:4" ht="19.899999999999999" customHeight="1">
      <c r="A133" s="261" t="s">
        <v>1784</v>
      </c>
      <c r="B133" s="261" t="s">
        <v>1785</v>
      </c>
      <c r="C133" s="262">
        <v>100</v>
      </c>
      <c r="D133" s="262">
        <v>50</v>
      </c>
    </row>
    <row r="134" spans="1:4" ht="19.899999999999999" customHeight="1">
      <c r="A134" s="261" t="s">
        <v>1786</v>
      </c>
      <c r="B134" s="261" t="s">
        <v>1787</v>
      </c>
      <c r="C134" s="262">
        <v>100</v>
      </c>
      <c r="D134" s="262">
        <v>50</v>
      </c>
    </row>
    <row r="135" spans="1:4" ht="19.899999999999999" customHeight="1">
      <c r="A135" s="261" t="s">
        <v>1788</v>
      </c>
      <c r="B135" s="261" t="s">
        <v>1789</v>
      </c>
      <c r="C135" s="262">
        <v>100</v>
      </c>
      <c r="D135" s="262">
        <v>50</v>
      </c>
    </row>
    <row r="136" spans="1:4" ht="19.899999999999999" customHeight="1">
      <c r="A136" s="261" t="s">
        <v>1790</v>
      </c>
      <c r="B136" s="261" t="s">
        <v>1791</v>
      </c>
      <c r="C136" s="262">
        <v>100</v>
      </c>
      <c r="D136" s="262">
        <v>50</v>
      </c>
    </row>
    <row r="137" spans="1:4" ht="19.899999999999999" customHeight="1">
      <c r="A137" s="261" t="s">
        <v>1792</v>
      </c>
      <c r="B137" s="261" t="s">
        <v>1793</v>
      </c>
      <c r="C137" s="262">
        <v>100</v>
      </c>
      <c r="D137" s="262">
        <v>50</v>
      </c>
    </row>
    <row r="138" spans="1:4" ht="19.899999999999999" customHeight="1">
      <c r="A138" s="261" t="s">
        <v>1794</v>
      </c>
      <c r="B138" s="261" t="s">
        <v>1795</v>
      </c>
      <c r="C138" s="262">
        <v>100</v>
      </c>
      <c r="D138" s="262">
        <v>50</v>
      </c>
    </row>
    <row r="139" spans="1:4" ht="19.899999999999999" customHeight="1">
      <c r="A139" s="261" t="s">
        <v>1796</v>
      </c>
      <c r="B139" s="261" t="s">
        <v>1797</v>
      </c>
      <c r="C139" s="262">
        <v>100</v>
      </c>
      <c r="D139" s="262">
        <v>50</v>
      </c>
    </row>
    <row r="140" spans="1:4" ht="19.899999999999999" customHeight="1">
      <c r="A140" s="261" t="s">
        <v>1798</v>
      </c>
      <c r="B140" s="261" t="s">
        <v>1799</v>
      </c>
      <c r="C140" s="262">
        <v>100</v>
      </c>
      <c r="D140" s="262">
        <v>50</v>
      </c>
    </row>
    <row r="141" spans="1:4" ht="19.899999999999999" customHeight="1">
      <c r="A141" s="261" t="s">
        <v>1800</v>
      </c>
      <c r="B141" s="261" t="s">
        <v>1801</v>
      </c>
      <c r="C141" s="262">
        <v>100</v>
      </c>
      <c r="D141" s="262">
        <v>50</v>
      </c>
    </row>
    <row r="142" spans="1:4" ht="19.899999999999999" customHeight="1">
      <c r="A142" s="261" t="s">
        <v>1802</v>
      </c>
      <c r="B142" s="261" t="s">
        <v>1803</v>
      </c>
      <c r="C142" s="262">
        <v>100</v>
      </c>
      <c r="D142" s="262">
        <v>50</v>
      </c>
    </row>
    <row r="143" spans="1:4" ht="19.899999999999999" customHeight="1">
      <c r="A143" s="261" t="s">
        <v>1804</v>
      </c>
      <c r="B143" s="261" t="s">
        <v>1805</v>
      </c>
      <c r="C143" s="262">
        <v>100</v>
      </c>
      <c r="D143" s="262">
        <v>50</v>
      </c>
    </row>
    <row r="144" spans="1:4" ht="19.899999999999999" customHeight="1">
      <c r="A144" s="261" t="s">
        <v>1806</v>
      </c>
      <c r="B144" s="261" t="s">
        <v>1807</v>
      </c>
      <c r="C144" s="262">
        <v>100</v>
      </c>
      <c r="D144" s="262">
        <v>50</v>
      </c>
    </row>
    <row r="145" spans="1:4" ht="19.899999999999999" customHeight="1">
      <c r="A145" s="261" t="s">
        <v>1808</v>
      </c>
      <c r="B145" s="261" t="s">
        <v>1809</v>
      </c>
      <c r="C145" s="262">
        <v>100</v>
      </c>
      <c r="D145" s="262">
        <v>50</v>
      </c>
    </row>
    <row r="146" spans="1:4" ht="19.899999999999999" customHeight="1">
      <c r="A146" s="261" t="s">
        <v>1810</v>
      </c>
      <c r="B146" s="261" t="s">
        <v>1811</v>
      </c>
      <c r="C146" s="262">
        <v>100</v>
      </c>
      <c r="D146" s="262">
        <v>50</v>
      </c>
    </row>
    <row r="147" spans="1:4" ht="19.899999999999999" customHeight="1">
      <c r="A147" s="261" t="s">
        <v>1812</v>
      </c>
      <c r="B147" s="261" t="s">
        <v>1813</v>
      </c>
      <c r="C147" s="262">
        <v>100</v>
      </c>
      <c r="D147" s="262">
        <v>50</v>
      </c>
    </row>
    <row r="148" spans="1:4" ht="19.899999999999999" customHeight="1">
      <c r="A148" s="261" t="s">
        <v>1814</v>
      </c>
      <c r="B148" s="261" t="s">
        <v>1815</v>
      </c>
      <c r="C148" s="262">
        <v>100</v>
      </c>
      <c r="D148" s="262">
        <v>45</v>
      </c>
    </row>
    <row r="149" spans="1:4" ht="19.899999999999999" customHeight="1">
      <c r="A149" s="261" t="s">
        <v>1816</v>
      </c>
      <c r="B149" s="261" t="s">
        <v>1817</v>
      </c>
      <c r="C149" s="262">
        <v>100</v>
      </c>
      <c r="D149" s="262">
        <v>50</v>
      </c>
    </row>
    <row r="150" spans="1:4" ht="19.899999999999999" customHeight="1">
      <c r="A150" s="261" t="s">
        <v>1818</v>
      </c>
      <c r="B150" s="261" t="s">
        <v>1819</v>
      </c>
      <c r="C150" s="262">
        <v>100</v>
      </c>
      <c r="D150" s="262">
        <v>50</v>
      </c>
    </row>
    <row r="151" spans="1:4" ht="19.899999999999999" customHeight="1">
      <c r="A151" s="261" t="s">
        <v>1820</v>
      </c>
      <c r="B151" s="261" t="s">
        <v>1821</v>
      </c>
      <c r="C151" s="262">
        <v>100</v>
      </c>
      <c r="D151" s="262">
        <v>50</v>
      </c>
    </row>
    <row r="152" spans="1:4" ht="19.899999999999999" customHeight="1">
      <c r="A152" s="261" t="s">
        <v>1822</v>
      </c>
      <c r="B152" s="261" t="s">
        <v>1823</v>
      </c>
      <c r="C152" s="262">
        <v>100</v>
      </c>
      <c r="D152" s="262">
        <v>50</v>
      </c>
    </row>
    <row r="153" spans="1:4" ht="19.899999999999999" customHeight="1">
      <c r="A153" s="261" t="s">
        <v>1824</v>
      </c>
      <c r="B153" s="261" t="s">
        <v>1825</v>
      </c>
      <c r="C153" s="262">
        <v>100</v>
      </c>
      <c r="D153" s="262">
        <v>50</v>
      </c>
    </row>
    <row r="154" spans="1:4" ht="19.899999999999999" customHeight="1">
      <c r="A154" s="261" t="s">
        <v>1826</v>
      </c>
      <c r="B154" s="261" t="s">
        <v>1827</v>
      </c>
      <c r="C154" s="262">
        <v>100</v>
      </c>
      <c r="D154" s="262">
        <v>50</v>
      </c>
    </row>
    <row r="155" spans="1:4" ht="19.899999999999999" customHeight="1">
      <c r="A155" s="261" t="s">
        <v>1828</v>
      </c>
      <c r="B155" s="261" t="s">
        <v>1829</v>
      </c>
      <c r="C155" s="262">
        <v>100</v>
      </c>
      <c r="D155" s="262">
        <v>50</v>
      </c>
    </row>
    <row r="156" spans="1:4" ht="19.899999999999999" customHeight="1">
      <c r="A156" s="261" t="s">
        <v>1830</v>
      </c>
      <c r="B156" s="261" t="s">
        <v>1831</v>
      </c>
      <c r="C156" s="262">
        <v>100</v>
      </c>
      <c r="D156" s="262">
        <v>50</v>
      </c>
    </row>
    <row r="157" spans="1:4" ht="19.899999999999999" customHeight="1">
      <c r="A157" s="261" t="s">
        <v>1832</v>
      </c>
      <c r="B157" s="261" t="s">
        <v>1833</v>
      </c>
      <c r="C157" s="262">
        <v>100</v>
      </c>
      <c r="D157" s="262">
        <v>50</v>
      </c>
    </row>
    <row r="158" spans="1:4" ht="19.899999999999999" customHeight="1">
      <c r="A158" s="261" t="s">
        <v>1834</v>
      </c>
      <c r="B158" s="261" t="s">
        <v>1835</v>
      </c>
      <c r="C158" s="262">
        <v>90</v>
      </c>
      <c r="D158" s="262">
        <v>35</v>
      </c>
    </row>
    <row r="159" spans="1:4" ht="19.899999999999999" customHeight="1">
      <c r="A159" s="261" t="s">
        <v>1836</v>
      </c>
      <c r="B159" s="261" t="s">
        <v>1837</v>
      </c>
      <c r="C159" s="262">
        <v>100</v>
      </c>
      <c r="D159" s="262">
        <v>20</v>
      </c>
    </row>
    <row r="160" spans="1:4" ht="19.899999999999999" customHeight="1">
      <c r="A160" s="261" t="s">
        <v>1838</v>
      </c>
      <c r="B160" s="261" t="s">
        <v>1839</v>
      </c>
      <c r="C160" s="262">
        <v>100</v>
      </c>
      <c r="D160" s="262">
        <v>35</v>
      </c>
    </row>
    <row r="161" spans="1:4" ht="19.899999999999999" customHeight="1">
      <c r="A161" s="261" t="s">
        <v>1840</v>
      </c>
      <c r="B161" s="261" t="s">
        <v>1841</v>
      </c>
      <c r="C161" s="262">
        <v>95</v>
      </c>
      <c r="D161" s="262">
        <v>0</v>
      </c>
    </row>
    <row r="162" spans="1:4" ht="19.899999999999999" customHeight="1">
      <c r="A162" s="261" t="s">
        <v>1842</v>
      </c>
      <c r="B162" s="261" t="s">
        <v>1843</v>
      </c>
      <c r="C162" s="262">
        <v>90</v>
      </c>
      <c r="D162" s="262">
        <v>35</v>
      </c>
    </row>
    <row r="163" spans="1:4" ht="19.899999999999999" customHeight="1">
      <c r="A163" s="261" t="s">
        <v>1844</v>
      </c>
      <c r="B163" s="261" t="s">
        <v>1845</v>
      </c>
      <c r="C163" s="262">
        <v>100</v>
      </c>
      <c r="D163" s="262">
        <v>50</v>
      </c>
    </row>
    <row r="164" spans="1:4" ht="19.899999999999999" customHeight="1">
      <c r="A164" s="261" t="s">
        <v>1846</v>
      </c>
      <c r="B164" s="261" t="s">
        <v>1847</v>
      </c>
      <c r="C164" s="262">
        <v>100</v>
      </c>
      <c r="D164" s="262">
        <v>50</v>
      </c>
    </row>
    <row r="165" spans="1:4" ht="19.899999999999999" customHeight="1">
      <c r="A165" s="261" t="s">
        <v>1848</v>
      </c>
      <c r="B165" s="261" t="s">
        <v>1849</v>
      </c>
      <c r="C165" s="262">
        <v>100</v>
      </c>
      <c r="D165" s="262">
        <v>50</v>
      </c>
    </row>
    <row r="166" spans="1:4" ht="19.899999999999999" customHeight="1">
      <c r="A166" s="261" t="s">
        <v>1850</v>
      </c>
      <c r="B166" s="261" t="s">
        <v>1851</v>
      </c>
      <c r="C166" s="262">
        <v>100</v>
      </c>
      <c r="D166" s="262">
        <v>40</v>
      </c>
    </row>
    <row r="167" spans="1:4" ht="19.899999999999999" customHeight="1">
      <c r="A167" s="261" t="s">
        <v>1852</v>
      </c>
      <c r="B167" s="261" t="s">
        <v>1853</v>
      </c>
      <c r="C167" s="262">
        <v>100</v>
      </c>
      <c r="D167" s="262">
        <v>50</v>
      </c>
    </row>
    <row r="168" spans="1:4" ht="19.899999999999999" customHeight="1">
      <c r="A168" s="261" t="s">
        <v>1854</v>
      </c>
      <c r="B168" s="261" t="s">
        <v>1855</v>
      </c>
      <c r="C168" s="262">
        <v>100</v>
      </c>
      <c r="D168" s="262">
        <v>30</v>
      </c>
    </row>
    <row r="169" spans="1:4" ht="19.899999999999999" customHeight="1">
      <c r="A169" s="261" t="s">
        <v>1856</v>
      </c>
      <c r="B169" s="261" t="s">
        <v>1857</v>
      </c>
      <c r="C169" s="262">
        <v>100</v>
      </c>
      <c r="D169" s="262">
        <v>50</v>
      </c>
    </row>
    <row r="170" spans="1:4" ht="19.899999999999999" customHeight="1">
      <c r="A170" s="261" t="s">
        <v>1858</v>
      </c>
      <c r="B170" s="261" t="s">
        <v>1859</v>
      </c>
      <c r="C170" s="262">
        <v>100</v>
      </c>
      <c r="D170" s="262">
        <v>50</v>
      </c>
    </row>
    <row r="171" spans="1:4" ht="19.899999999999999" customHeight="1">
      <c r="A171" s="261" t="s">
        <v>1860</v>
      </c>
      <c r="B171" s="261" t="s">
        <v>1861</v>
      </c>
      <c r="C171" s="262">
        <v>100</v>
      </c>
      <c r="D171" s="262">
        <v>50</v>
      </c>
    </row>
    <row r="172" spans="1:4" ht="19.899999999999999" customHeight="1">
      <c r="A172" s="261" t="s">
        <v>1862</v>
      </c>
      <c r="B172" s="261" t="s">
        <v>1863</v>
      </c>
      <c r="C172" s="262">
        <v>95</v>
      </c>
      <c r="D172" s="262">
        <v>40</v>
      </c>
    </row>
    <row r="173" spans="1:4" ht="19.899999999999999" customHeight="1">
      <c r="A173" s="261" t="s">
        <v>1864</v>
      </c>
      <c r="B173" s="261" t="s">
        <v>1865</v>
      </c>
      <c r="C173" s="262">
        <v>100</v>
      </c>
      <c r="D173" s="262">
        <v>25</v>
      </c>
    </row>
    <row r="174" spans="1:4" ht="19.899999999999999" customHeight="1">
      <c r="A174" s="261" t="s">
        <v>1866</v>
      </c>
      <c r="B174" s="261" t="s">
        <v>1867</v>
      </c>
      <c r="C174" s="262">
        <v>100</v>
      </c>
      <c r="D174" s="262">
        <v>45</v>
      </c>
    </row>
    <row r="175" spans="1:4" ht="19.899999999999999" customHeight="1">
      <c r="A175" s="261" t="s">
        <v>1868</v>
      </c>
      <c r="B175" s="261" t="s">
        <v>1869</v>
      </c>
      <c r="C175" s="262">
        <v>100</v>
      </c>
      <c r="D175" s="262">
        <v>50</v>
      </c>
    </row>
    <row r="176" spans="1:4" ht="19.899999999999999" customHeight="1">
      <c r="A176" s="261" t="s">
        <v>1870</v>
      </c>
      <c r="B176" s="261" t="s">
        <v>1871</v>
      </c>
      <c r="C176" s="262">
        <v>100</v>
      </c>
      <c r="D176" s="262">
        <v>35</v>
      </c>
    </row>
    <row r="177" spans="1:4" ht="19.899999999999999" customHeight="1">
      <c r="A177" s="261" t="s">
        <v>1872</v>
      </c>
      <c r="B177" s="261" t="s">
        <v>1873</v>
      </c>
      <c r="C177" s="262">
        <v>100</v>
      </c>
      <c r="D177" s="262">
        <v>50</v>
      </c>
    </row>
    <row r="178" spans="1:4" ht="19.899999999999999" customHeight="1">
      <c r="A178" s="261" t="s">
        <v>1698</v>
      </c>
      <c r="B178" s="261" t="s">
        <v>1699</v>
      </c>
      <c r="C178" s="262">
        <v>100</v>
      </c>
      <c r="D178" s="262">
        <v>50</v>
      </c>
    </row>
    <row r="179" spans="1:4" ht="19.899999999999999" customHeight="1">
      <c r="A179" s="261" t="s">
        <v>1700</v>
      </c>
      <c r="B179" s="261" t="s">
        <v>1701</v>
      </c>
      <c r="C179" s="262">
        <v>100</v>
      </c>
      <c r="D179" s="262">
        <v>35</v>
      </c>
    </row>
    <row r="180" spans="1:4" ht="19.899999999999999" customHeight="1">
      <c r="A180" s="261" t="s">
        <v>1702</v>
      </c>
      <c r="B180" s="261" t="s">
        <v>1703</v>
      </c>
      <c r="C180" s="262">
        <v>100</v>
      </c>
      <c r="D180" s="262">
        <v>45</v>
      </c>
    </row>
    <row r="181" spans="1:4" ht="19.899999999999999" customHeight="1">
      <c r="A181" s="261" t="s">
        <v>1704</v>
      </c>
      <c r="B181" s="261" t="s">
        <v>1705</v>
      </c>
      <c r="C181" s="262">
        <v>100</v>
      </c>
      <c r="D181" s="262">
        <v>50</v>
      </c>
    </row>
    <row r="182" spans="1:4" ht="19.899999999999999" customHeight="1">
      <c r="A182" s="261" t="s">
        <v>1706</v>
      </c>
      <c r="B182" s="261" t="s">
        <v>1707</v>
      </c>
      <c r="C182" s="262">
        <v>100</v>
      </c>
      <c r="D182" s="262">
        <v>50</v>
      </c>
    </row>
    <row r="183" spans="1:4" ht="19.899999999999999" customHeight="1">
      <c r="A183" s="261" t="s">
        <v>1708</v>
      </c>
      <c r="B183" s="261" t="s">
        <v>1709</v>
      </c>
      <c r="C183" s="262">
        <v>100</v>
      </c>
      <c r="D183" s="262">
        <v>50</v>
      </c>
    </row>
    <row r="184" spans="1:4" ht="19.899999999999999" customHeight="1">
      <c r="A184" s="261" t="s">
        <v>1710</v>
      </c>
      <c r="B184" s="261" t="s">
        <v>1711</v>
      </c>
      <c r="C184" s="262">
        <v>100</v>
      </c>
      <c r="D184" s="262">
        <v>45</v>
      </c>
    </row>
    <row r="185" spans="1:4" ht="19.899999999999999" customHeight="1">
      <c r="A185" s="261" t="s">
        <v>1712</v>
      </c>
      <c r="B185" s="261" t="s">
        <v>1713</v>
      </c>
      <c r="C185" s="262">
        <v>100</v>
      </c>
      <c r="D185" s="262">
        <v>50</v>
      </c>
    </row>
    <row r="186" spans="1:4" ht="19.899999999999999" customHeight="1">
      <c r="A186" s="261" t="s">
        <v>1714</v>
      </c>
      <c r="B186" s="261" t="s">
        <v>1715</v>
      </c>
      <c r="C186" s="262">
        <v>100</v>
      </c>
      <c r="D186" s="262">
        <v>50</v>
      </c>
    </row>
    <row r="187" spans="1:4" ht="19.899999999999999" customHeight="1">
      <c r="A187" s="261" t="s">
        <v>1716</v>
      </c>
      <c r="B187" s="261" t="s">
        <v>1717</v>
      </c>
      <c r="C187" s="262">
        <v>100</v>
      </c>
      <c r="D187" s="262">
        <v>25</v>
      </c>
    </row>
    <row r="188" spans="1:4" ht="19.899999999999999" customHeight="1">
      <c r="A188" s="261" t="s">
        <v>1718</v>
      </c>
      <c r="B188" s="261" t="s">
        <v>1719</v>
      </c>
      <c r="C188" s="262">
        <v>100</v>
      </c>
      <c r="D188" s="262">
        <v>45</v>
      </c>
    </row>
    <row r="189" spans="1:4" ht="19.899999999999999" customHeight="1">
      <c r="A189" s="261" t="s">
        <v>1720</v>
      </c>
      <c r="B189" s="261" t="s">
        <v>1721</v>
      </c>
      <c r="C189" s="262">
        <v>95</v>
      </c>
      <c r="D189" s="262">
        <v>30</v>
      </c>
    </row>
    <row r="190" spans="1:4" ht="19.899999999999999" customHeight="1">
      <c r="A190" s="261" t="s">
        <v>1722</v>
      </c>
      <c r="B190" s="261" t="s">
        <v>1723</v>
      </c>
      <c r="C190" s="262">
        <v>100</v>
      </c>
      <c r="D190" s="262">
        <v>50</v>
      </c>
    </row>
    <row r="191" spans="1:4" ht="19.899999999999999" customHeight="1">
      <c r="A191" s="261" t="s">
        <v>1724</v>
      </c>
      <c r="B191" s="261" t="s">
        <v>1725</v>
      </c>
      <c r="C191" s="262">
        <v>100</v>
      </c>
      <c r="D191" s="262">
        <v>40</v>
      </c>
    </row>
    <row r="192" spans="1:4" ht="19.899999999999999" customHeight="1">
      <c r="A192" s="261" t="s">
        <v>1726</v>
      </c>
      <c r="B192" s="261" t="s">
        <v>1727</v>
      </c>
      <c r="C192" s="262">
        <v>100</v>
      </c>
      <c r="D192" s="262">
        <v>45</v>
      </c>
    </row>
    <row r="193" spans="1:4" ht="19.899999999999999" customHeight="1">
      <c r="A193" s="261" t="s">
        <v>1728</v>
      </c>
      <c r="B193" s="261" t="s">
        <v>1729</v>
      </c>
      <c r="C193" s="262">
        <v>95</v>
      </c>
      <c r="D193" s="262">
        <v>30</v>
      </c>
    </row>
    <row r="194" spans="1:4" ht="19.899999999999999" customHeight="1">
      <c r="A194" s="261" t="s">
        <v>1730</v>
      </c>
      <c r="B194" s="261" t="s">
        <v>1731</v>
      </c>
      <c r="C194" s="262">
        <v>95</v>
      </c>
      <c r="D194" s="262">
        <v>30</v>
      </c>
    </row>
    <row r="195" spans="1:4" ht="19.899999999999999" customHeight="1">
      <c r="A195" s="261" t="s">
        <v>1732</v>
      </c>
      <c r="B195" s="261" t="s">
        <v>1733</v>
      </c>
      <c r="C195" s="262">
        <v>100</v>
      </c>
      <c r="D195" s="262">
        <v>50</v>
      </c>
    </row>
    <row r="196" spans="1:4" ht="19.899999999999999" customHeight="1">
      <c r="A196" s="261" t="s">
        <v>1734</v>
      </c>
      <c r="B196" s="261" t="s">
        <v>1735</v>
      </c>
      <c r="C196" s="262">
        <v>100</v>
      </c>
      <c r="D196" s="262">
        <v>50</v>
      </c>
    </row>
    <row r="197" spans="1:4" ht="19.899999999999999" customHeight="1">
      <c r="A197" s="261" t="s">
        <v>1736</v>
      </c>
      <c r="B197" s="261" t="s">
        <v>1737</v>
      </c>
      <c r="C197" s="262">
        <v>95</v>
      </c>
      <c r="D197" s="262">
        <v>35</v>
      </c>
    </row>
    <row r="198" spans="1:4" ht="19.899999999999999" customHeight="1">
      <c r="A198" s="261" t="s">
        <v>1738</v>
      </c>
      <c r="B198" s="261" t="s">
        <v>1739</v>
      </c>
      <c r="C198" s="262">
        <v>100</v>
      </c>
      <c r="D198" s="262">
        <v>50</v>
      </c>
    </row>
    <row r="199" spans="1:4" ht="19.899999999999999" customHeight="1">
      <c r="A199" s="261" t="s">
        <v>1740</v>
      </c>
      <c r="B199" s="261" t="s">
        <v>1741</v>
      </c>
      <c r="C199" s="262">
        <v>100</v>
      </c>
      <c r="D199" s="262">
        <v>50</v>
      </c>
    </row>
    <row r="200" spans="1:4" ht="19.899999999999999" customHeight="1">
      <c r="A200" s="261" t="s">
        <v>1742</v>
      </c>
      <c r="B200" s="261" t="s">
        <v>1743</v>
      </c>
      <c r="C200" s="262">
        <v>100</v>
      </c>
      <c r="D200" s="262">
        <v>50</v>
      </c>
    </row>
    <row r="201" spans="1:4" ht="19.899999999999999" customHeight="1">
      <c r="A201" s="261" t="s">
        <v>1744</v>
      </c>
      <c r="B201" s="261" t="s">
        <v>1745</v>
      </c>
      <c r="C201" s="262">
        <v>100</v>
      </c>
      <c r="D201" s="262">
        <v>50</v>
      </c>
    </row>
    <row r="202" spans="1:4" ht="19.899999999999999" customHeight="1">
      <c r="A202" s="261" t="s">
        <v>1746</v>
      </c>
      <c r="B202" s="261" t="s">
        <v>1747</v>
      </c>
      <c r="C202" s="262">
        <v>100</v>
      </c>
      <c r="D202" s="262">
        <v>50</v>
      </c>
    </row>
    <row r="203" spans="1:4" ht="19.899999999999999" customHeight="1">
      <c r="A203" s="261" t="s">
        <v>1748</v>
      </c>
      <c r="B203" s="261" t="s">
        <v>1749</v>
      </c>
      <c r="C203" s="262">
        <v>100</v>
      </c>
      <c r="D203" s="262">
        <v>50</v>
      </c>
    </row>
    <row r="204" spans="1:4" ht="19.899999999999999" customHeight="1">
      <c r="A204" s="261" t="s">
        <v>1750</v>
      </c>
      <c r="B204" s="261" t="s">
        <v>1751</v>
      </c>
      <c r="C204" s="262">
        <v>100</v>
      </c>
      <c r="D204" s="262">
        <v>50</v>
      </c>
    </row>
    <row r="205" spans="1:4" ht="19.899999999999999" customHeight="1">
      <c r="A205" s="261" t="s">
        <v>1752</v>
      </c>
      <c r="B205" s="261" t="s">
        <v>1753</v>
      </c>
      <c r="C205" s="262">
        <v>100</v>
      </c>
      <c r="D205" s="262">
        <v>50</v>
      </c>
    </row>
    <row r="206" spans="1:4" ht="19.899999999999999" customHeight="1">
      <c r="A206" s="261" t="s">
        <v>1754</v>
      </c>
      <c r="B206" s="261" t="s">
        <v>1755</v>
      </c>
      <c r="C206" s="262">
        <v>100</v>
      </c>
      <c r="D206" s="262">
        <v>35</v>
      </c>
    </row>
    <row r="207" spans="1:4" ht="19.899999999999999" customHeight="1">
      <c r="A207" s="261" t="s">
        <v>1756</v>
      </c>
      <c r="B207" s="261" t="s">
        <v>1757</v>
      </c>
      <c r="C207" s="262">
        <v>100</v>
      </c>
      <c r="D207" s="262">
        <v>50</v>
      </c>
    </row>
    <row r="208" spans="1:4" ht="19.899999999999999" customHeight="1">
      <c r="A208" s="261" t="s">
        <v>1758</v>
      </c>
      <c r="B208" s="261" t="s">
        <v>1759</v>
      </c>
      <c r="C208" s="262">
        <v>100</v>
      </c>
      <c r="D208" s="262">
        <v>50</v>
      </c>
    </row>
    <row r="209" spans="1:4" ht="19.899999999999999" customHeight="1">
      <c r="A209" s="261" t="s">
        <v>1760</v>
      </c>
      <c r="B209" s="261" t="s">
        <v>1761</v>
      </c>
      <c r="C209" s="262">
        <v>100</v>
      </c>
      <c r="D209" s="262">
        <v>50</v>
      </c>
    </row>
    <row r="210" spans="1:4" ht="19.899999999999999" customHeight="1">
      <c r="A210" s="261" t="s">
        <v>1762</v>
      </c>
      <c r="B210" s="261" t="s">
        <v>1763</v>
      </c>
      <c r="C210" s="262">
        <v>100</v>
      </c>
      <c r="D210" s="262">
        <v>50</v>
      </c>
    </row>
    <row r="211" spans="1:4" ht="19.899999999999999" customHeight="1">
      <c r="A211" s="261" t="s">
        <v>1764</v>
      </c>
      <c r="B211" s="261" t="s">
        <v>1765</v>
      </c>
      <c r="C211" s="262">
        <v>100</v>
      </c>
      <c r="D211" s="262">
        <v>50</v>
      </c>
    </row>
    <row r="212" spans="1:4" ht="19.899999999999999" customHeight="1">
      <c r="A212" s="261" t="s">
        <v>1766</v>
      </c>
      <c r="B212" s="261" t="s">
        <v>1767</v>
      </c>
      <c r="C212" s="262">
        <v>100</v>
      </c>
      <c r="D212" s="262">
        <v>50</v>
      </c>
    </row>
    <row r="213" spans="1:4" ht="19.899999999999999" customHeight="1">
      <c r="A213" s="261" t="s">
        <v>1768</v>
      </c>
      <c r="B213" s="261" t="s">
        <v>1769</v>
      </c>
      <c r="C213" s="262">
        <v>100</v>
      </c>
      <c r="D213" s="262">
        <v>50</v>
      </c>
    </row>
    <row r="214" spans="1:4" ht="19.899999999999999" customHeight="1">
      <c r="A214" s="261" t="s">
        <v>1770</v>
      </c>
      <c r="B214" s="261" t="s">
        <v>1771</v>
      </c>
      <c r="C214" s="262">
        <v>100</v>
      </c>
      <c r="D214" s="262">
        <v>50</v>
      </c>
    </row>
    <row r="215" spans="1:4" ht="19.899999999999999" customHeight="1">
      <c r="A215" s="261" t="s">
        <v>1772</v>
      </c>
      <c r="B215" s="261" t="s">
        <v>1773</v>
      </c>
      <c r="C215" s="262">
        <v>100</v>
      </c>
      <c r="D215" s="262">
        <v>45</v>
      </c>
    </row>
    <row r="216" spans="1:4" ht="19.899999999999999" customHeight="1">
      <c r="A216" s="261" t="s">
        <v>1774</v>
      </c>
      <c r="B216" s="261" t="s">
        <v>1775</v>
      </c>
      <c r="C216" s="262">
        <v>100</v>
      </c>
      <c r="D216" s="262">
        <v>50</v>
      </c>
    </row>
    <row r="217" spans="1:4" ht="19.899999999999999" customHeight="1">
      <c r="A217" s="261" t="s">
        <v>1776</v>
      </c>
      <c r="B217" s="261" t="s">
        <v>1777</v>
      </c>
      <c r="C217" s="262">
        <v>100</v>
      </c>
      <c r="D217" s="262">
        <v>50</v>
      </c>
    </row>
    <row r="218" spans="1:4" ht="19.899999999999999" customHeight="1">
      <c r="A218" s="261" t="s">
        <v>1778</v>
      </c>
      <c r="B218" s="261" t="s">
        <v>1779</v>
      </c>
      <c r="C218" s="262">
        <v>100</v>
      </c>
      <c r="D218" s="262">
        <v>50</v>
      </c>
    </row>
    <row r="219" spans="1:4" ht="19.899999999999999" customHeight="1">
      <c r="A219" s="261" t="s">
        <v>1780</v>
      </c>
      <c r="B219" s="261" t="s">
        <v>1781</v>
      </c>
      <c r="C219" s="262">
        <v>100</v>
      </c>
      <c r="D219" s="262">
        <v>50</v>
      </c>
    </row>
    <row r="220" spans="1:4" ht="19.899999999999999" customHeight="1">
      <c r="A220" s="261" t="s">
        <v>1782</v>
      </c>
      <c r="B220" s="261" t="s">
        <v>1783</v>
      </c>
      <c r="C220" s="262">
        <v>100</v>
      </c>
      <c r="D220" s="262">
        <v>50</v>
      </c>
    </row>
    <row r="221" spans="1:4" ht="19.899999999999999" customHeight="1">
      <c r="A221" s="261" t="s">
        <v>1784</v>
      </c>
      <c r="B221" s="261" t="s">
        <v>1785</v>
      </c>
      <c r="C221" s="262">
        <v>100</v>
      </c>
      <c r="D221" s="262">
        <v>50</v>
      </c>
    </row>
    <row r="222" spans="1:4" ht="19.899999999999999" customHeight="1">
      <c r="A222" s="261" t="s">
        <v>1786</v>
      </c>
      <c r="B222" s="261" t="s">
        <v>1787</v>
      </c>
      <c r="C222" s="262">
        <v>100</v>
      </c>
      <c r="D222" s="262">
        <v>50</v>
      </c>
    </row>
    <row r="223" spans="1:4" ht="19.899999999999999" customHeight="1">
      <c r="A223" s="261" t="s">
        <v>1788</v>
      </c>
      <c r="B223" s="261" t="s">
        <v>1789</v>
      </c>
      <c r="C223" s="262">
        <v>100</v>
      </c>
      <c r="D223" s="262">
        <v>50</v>
      </c>
    </row>
    <row r="224" spans="1:4" ht="19.899999999999999" customHeight="1">
      <c r="A224" s="261" t="s">
        <v>1790</v>
      </c>
      <c r="B224" s="261" t="s">
        <v>1791</v>
      </c>
      <c r="C224" s="262">
        <v>100</v>
      </c>
      <c r="D224" s="262">
        <v>50</v>
      </c>
    </row>
    <row r="225" spans="1:4" ht="19.899999999999999" customHeight="1">
      <c r="A225" s="261" t="s">
        <v>1792</v>
      </c>
      <c r="B225" s="261" t="s">
        <v>1793</v>
      </c>
      <c r="C225" s="262">
        <v>100</v>
      </c>
      <c r="D225" s="262">
        <v>50</v>
      </c>
    </row>
    <row r="226" spans="1:4" ht="19.899999999999999" customHeight="1">
      <c r="A226" s="261" t="s">
        <v>1794</v>
      </c>
      <c r="B226" s="261" t="s">
        <v>1795</v>
      </c>
      <c r="C226" s="262">
        <v>100</v>
      </c>
      <c r="D226" s="262">
        <v>50</v>
      </c>
    </row>
    <row r="227" spans="1:4" ht="19.899999999999999" customHeight="1">
      <c r="A227" s="261" t="s">
        <v>1796</v>
      </c>
      <c r="B227" s="261" t="s">
        <v>1797</v>
      </c>
      <c r="C227" s="262">
        <v>100</v>
      </c>
      <c r="D227" s="262">
        <v>50</v>
      </c>
    </row>
    <row r="228" spans="1:4" ht="19.899999999999999" customHeight="1">
      <c r="A228" s="261" t="s">
        <v>1798</v>
      </c>
      <c r="B228" s="261" t="s">
        <v>1799</v>
      </c>
      <c r="C228" s="262">
        <v>100</v>
      </c>
      <c r="D228" s="262">
        <v>50</v>
      </c>
    </row>
    <row r="229" spans="1:4" ht="19.899999999999999" customHeight="1">
      <c r="A229" s="261" t="s">
        <v>1800</v>
      </c>
      <c r="B229" s="261" t="s">
        <v>1801</v>
      </c>
      <c r="C229" s="262">
        <v>100</v>
      </c>
      <c r="D229" s="262">
        <v>50</v>
      </c>
    </row>
    <row r="230" spans="1:4" ht="19.899999999999999" customHeight="1">
      <c r="A230" s="261" t="s">
        <v>1802</v>
      </c>
      <c r="B230" s="261" t="s">
        <v>1803</v>
      </c>
      <c r="C230" s="262">
        <v>100</v>
      </c>
      <c r="D230" s="262">
        <v>50</v>
      </c>
    </row>
    <row r="231" spans="1:4" ht="19.899999999999999" customHeight="1">
      <c r="A231" s="261" t="s">
        <v>1804</v>
      </c>
      <c r="B231" s="261" t="s">
        <v>1805</v>
      </c>
      <c r="C231" s="262">
        <v>100</v>
      </c>
      <c r="D231" s="262">
        <v>50</v>
      </c>
    </row>
    <row r="232" spans="1:4" ht="19.899999999999999" customHeight="1">
      <c r="A232" s="261" t="s">
        <v>1806</v>
      </c>
      <c r="B232" s="261" t="s">
        <v>1807</v>
      </c>
      <c r="C232" s="262">
        <v>100</v>
      </c>
      <c r="D232" s="262">
        <v>50</v>
      </c>
    </row>
    <row r="233" spans="1:4" ht="19.899999999999999" customHeight="1">
      <c r="A233" s="261" t="s">
        <v>1808</v>
      </c>
      <c r="B233" s="261" t="s">
        <v>1809</v>
      </c>
      <c r="C233" s="262">
        <v>100</v>
      </c>
      <c r="D233" s="262">
        <v>50</v>
      </c>
    </row>
    <row r="234" spans="1:4" ht="19.899999999999999" customHeight="1">
      <c r="A234" s="261" t="s">
        <v>1810</v>
      </c>
      <c r="B234" s="261" t="s">
        <v>1811</v>
      </c>
      <c r="C234" s="262">
        <v>100</v>
      </c>
      <c r="D234" s="262">
        <v>45</v>
      </c>
    </row>
    <row r="235" spans="1:4" ht="19.899999999999999" customHeight="1">
      <c r="A235" s="261" t="s">
        <v>1812</v>
      </c>
      <c r="B235" s="261" t="s">
        <v>1813</v>
      </c>
      <c r="C235" s="262">
        <v>100</v>
      </c>
      <c r="D235" s="262">
        <v>50</v>
      </c>
    </row>
    <row r="236" spans="1:4" ht="19.899999999999999" customHeight="1">
      <c r="A236" s="261" t="s">
        <v>1814</v>
      </c>
      <c r="B236" s="261" t="s">
        <v>1815</v>
      </c>
      <c r="C236" s="262">
        <v>100</v>
      </c>
      <c r="D236" s="262">
        <v>45</v>
      </c>
    </row>
    <row r="237" spans="1:4" ht="19.899999999999999" customHeight="1">
      <c r="A237" s="261" t="s">
        <v>1816</v>
      </c>
      <c r="B237" s="261" t="s">
        <v>1817</v>
      </c>
      <c r="C237" s="262">
        <v>100</v>
      </c>
      <c r="D237" s="262">
        <v>45</v>
      </c>
    </row>
    <row r="238" spans="1:4" ht="19.899999999999999" customHeight="1">
      <c r="A238" s="261" t="s">
        <v>1818</v>
      </c>
      <c r="B238" s="261" t="s">
        <v>1819</v>
      </c>
      <c r="C238" s="262">
        <v>100</v>
      </c>
      <c r="D238" s="262">
        <v>50</v>
      </c>
    </row>
    <row r="239" spans="1:4" ht="19.899999999999999" customHeight="1">
      <c r="A239" s="261" t="s">
        <v>1820</v>
      </c>
      <c r="B239" s="261" t="s">
        <v>1821</v>
      </c>
      <c r="C239" s="262">
        <v>100</v>
      </c>
      <c r="D239" s="262">
        <v>50</v>
      </c>
    </row>
    <row r="240" spans="1:4" ht="19.899999999999999" customHeight="1">
      <c r="A240" s="261" t="s">
        <v>1822</v>
      </c>
      <c r="B240" s="261" t="s">
        <v>1823</v>
      </c>
      <c r="C240" s="262">
        <v>100</v>
      </c>
      <c r="D240" s="262">
        <v>50</v>
      </c>
    </row>
    <row r="241" spans="1:4" ht="19.899999999999999" customHeight="1">
      <c r="A241" s="261" t="s">
        <v>1824</v>
      </c>
      <c r="B241" s="261" t="s">
        <v>1825</v>
      </c>
      <c r="C241" s="262">
        <v>100</v>
      </c>
      <c r="D241" s="262">
        <v>50</v>
      </c>
    </row>
    <row r="242" spans="1:4" ht="19.899999999999999" customHeight="1">
      <c r="A242" s="261" t="s">
        <v>1826</v>
      </c>
      <c r="B242" s="261" t="s">
        <v>1827</v>
      </c>
      <c r="C242" s="262">
        <v>100</v>
      </c>
      <c r="D242" s="262">
        <v>50</v>
      </c>
    </row>
    <row r="243" spans="1:4" ht="19.899999999999999" customHeight="1">
      <c r="A243" s="261" t="s">
        <v>1828</v>
      </c>
      <c r="B243" s="261" t="s">
        <v>1829</v>
      </c>
      <c r="C243" s="262">
        <v>100</v>
      </c>
      <c r="D243" s="262">
        <v>50</v>
      </c>
    </row>
    <row r="244" spans="1:4" ht="19.899999999999999" customHeight="1">
      <c r="A244" s="261" t="s">
        <v>1830</v>
      </c>
      <c r="B244" s="261" t="s">
        <v>1831</v>
      </c>
      <c r="C244" s="262">
        <v>100</v>
      </c>
      <c r="D244" s="262">
        <v>50</v>
      </c>
    </row>
    <row r="245" spans="1:4" ht="19.899999999999999" customHeight="1">
      <c r="A245" s="261" t="s">
        <v>1832</v>
      </c>
      <c r="B245" s="261" t="s">
        <v>1833</v>
      </c>
      <c r="C245" s="262">
        <v>100</v>
      </c>
      <c r="D245" s="262">
        <v>50</v>
      </c>
    </row>
    <row r="246" spans="1:4" ht="19.899999999999999" customHeight="1">
      <c r="A246" s="261" t="s">
        <v>1834</v>
      </c>
      <c r="B246" s="261" t="s">
        <v>1835</v>
      </c>
      <c r="C246" s="262">
        <v>100</v>
      </c>
      <c r="D246" s="262">
        <v>40</v>
      </c>
    </row>
    <row r="247" spans="1:4" ht="19.899999999999999" customHeight="1">
      <c r="A247" s="261" t="s">
        <v>1836</v>
      </c>
      <c r="B247" s="261" t="s">
        <v>1837</v>
      </c>
      <c r="C247" s="262">
        <v>100</v>
      </c>
      <c r="D247" s="262">
        <v>20</v>
      </c>
    </row>
    <row r="248" spans="1:4" ht="19.899999999999999" customHeight="1">
      <c r="A248" s="261" t="s">
        <v>1838</v>
      </c>
      <c r="B248" s="261" t="s">
        <v>1839</v>
      </c>
      <c r="C248" s="262">
        <v>100</v>
      </c>
      <c r="D248" s="262">
        <v>35</v>
      </c>
    </row>
    <row r="249" spans="1:4" ht="19.899999999999999" customHeight="1">
      <c r="A249" s="261" t="s">
        <v>1840</v>
      </c>
      <c r="B249" s="261" t="s">
        <v>1841</v>
      </c>
      <c r="C249" s="262">
        <v>95</v>
      </c>
      <c r="D249" s="262">
        <v>0</v>
      </c>
    </row>
    <row r="250" spans="1:4" ht="19.899999999999999" customHeight="1">
      <c r="A250" s="261" t="s">
        <v>1842</v>
      </c>
      <c r="B250" s="261" t="s">
        <v>1843</v>
      </c>
      <c r="C250" s="262">
        <v>90</v>
      </c>
      <c r="D250" s="262">
        <v>35</v>
      </c>
    </row>
    <row r="251" spans="1:4" ht="19.899999999999999" customHeight="1">
      <c r="A251" s="261" t="s">
        <v>1844</v>
      </c>
      <c r="B251" s="261" t="s">
        <v>1845</v>
      </c>
      <c r="C251" s="262">
        <v>100</v>
      </c>
      <c r="D251" s="262">
        <v>50</v>
      </c>
    </row>
    <row r="252" spans="1:4" ht="19.899999999999999" customHeight="1">
      <c r="A252" s="261" t="s">
        <v>1846</v>
      </c>
      <c r="B252" s="261" t="s">
        <v>1847</v>
      </c>
      <c r="C252" s="262">
        <v>100</v>
      </c>
      <c r="D252" s="262">
        <v>40</v>
      </c>
    </row>
    <row r="253" spans="1:4" ht="19.899999999999999" customHeight="1">
      <c r="A253" s="261" t="s">
        <v>1848</v>
      </c>
      <c r="B253" s="261" t="s">
        <v>1849</v>
      </c>
      <c r="C253" s="262">
        <v>100</v>
      </c>
      <c r="D253" s="262">
        <v>50</v>
      </c>
    </row>
    <row r="254" spans="1:4" ht="19.899999999999999" customHeight="1">
      <c r="A254" s="261" t="s">
        <v>1850</v>
      </c>
      <c r="B254" s="261" t="s">
        <v>1851</v>
      </c>
      <c r="C254" s="262">
        <v>100</v>
      </c>
      <c r="D254" s="262">
        <v>40</v>
      </c>
    </row>
    <row r="255" spans="1:4" ht="19.899999999999999" customHeight="1">
      <c r="A255" s="261" t="s">
        <v>1852</v>
      </c>
      <c r="B255" s="261" t="s">
        <v>1853</v>
      </c>
      <c r="C255" s="262">
        <v>100</v>
      </c>
      <c r="D255" s="262">
        <v>50</v>
      </c>
    </row>
    <row r="256" spans="1:4" ht="19.899999999999999" customHeight="1">
      <c r="A256" s="261" t="s">
        <v>1854</v>
      </c>
      <c r="B256" s="261" t="s">
        <v>1855</v>
      </c>
      <c r="C256" s="262">
        <v>100</v>
      </c>
      <c r="D256" s="262">
        <v>30</v>
      </c>
    </row>
    <row r="257" spans="1:4" ht="19.899999999999999" customHeight="1">
      <c r="A257" s="261" t="s">
        <v>1856</v>
      </c>
      <c r="B257" s="261" t="s">
        <v>1857</v>
      </c>
      <c r="C257" s="262">
        <v>100</v>
      </c>
      <c r="D257" s="262">
        <v>50</v>
      </c>
    </row>
    <row r="258" spans="1:4" ht="19.899999999999999" customHeight="1">
      <c r="A258" s="261" t="s">
        <v>1858</v>
      </c>
      <c r="B258" s="261" t="s">
        <v>1859</v>
      </c>
      <c r="C258" s="262">
        <v>100</v>
      </c>
      <c r="D258" s="262">
        <v>50</v>
      </c>
    </row>
    <row r="259" spans="1:4" ht="19.899999999999999" customHeight="1">
      <c r="A259" s="261" t="s">
        <v>1860</v>
      </c>
      <c r="B259" s="261" t="s">
        <v>1861</v>
      </c>
      <c r="C259" s="262">
        <v>100</v>
      </c>
      <c r="D259" s="262">
        <v>50</v>
      </c>
    </row>
    <row r="260" spans="1:4" ht="19.899999999999999" customHeight="1">
      <c r="A260" s="261" t="s">
        <v>1862</v>
      </c>
      <c r="B260" s="261" t="s">
        <v>1863</v>
      </c>
      <c r="C260" s="262">
        <v>100</v>
      </c>
      <c r="D260" s="262">
        <v>40</v>
      </c>
    </row>
    <row r="261" spans="1:4" ht="19.899999999999999" customHeight="1">
      <c r="A261" s="261" t="s">
        <v>1864</v>
      </c>
      <c r="B261" s="261" t="s">
        <v>1865</v>
      </c>
      <c r="C261" s="262">
        <v>100</v>
      </c>
      <c r="D261" s="262">
        <v>25</v>
      </c>
    </row>
    <row r="262" spans="1:4" ht="19.899999999999999" customHeight="1">
      <c r="A262" s="261" t="s">
        <v>1866</v>
      </c>
      <c r="B262" s="261" t="s">
        <v>1867</v>
      </c>
      <c r="C262" s="262">
        <v>100</v>
      </c>
      <c r="D262" s="262">
        <v>45</v>
      </c>
    </row>
    <row r="263" spans="1:4" ht="19.899999999999999" customHeight="1">
      <c r="A263" s="261" t="s">
        <v>1868</v>
      </c>
      <c r="B263" s="261" t="s">
        <v>1869</v>
      </c>
      <c r="C263" s="262">
        <v>100</v>
      </c>
      <c r="D263" s="262">
        <v>50</v>
      </c>
    </row>
    <row r="264" spans="1:4" ht="19.899999999999999" customHeight="1">
      <c r="A264" s="261" t="s">
        <v>1870</v>
      </c>
      <c r="B264" s="261" t="s">
        <v>1871</v>
      </c>
      <c r="C264" s="262">
        <v>100</v>
      </c>
      <c r="D264" s="262">
        <v>45</v>
      </c>
    </row>
    <row r="265" spans="1:4" ht="19.899999999999999" customHeight="1">
      <c r="A265" s="261" t="s">
        <v>1872</v>
      </c>
      <c r="B265" s="261" t="s">
        <v>1873</v>
      </c>
      <c r="C265" s="262">
        <v>100</v>
      </c>
      <c r="D265" s="262">
        <v>50</v>
      </c>
    </row>
    <row r="266" spans="1:4" ht="19.899999999999999" customHeight="1">
      <c r="A266" s="261" t="s">
        <v>1698</v>
      </c>
      <c r="B266" s="261" t="s">
        <v>1699</v>
      </c>
      <c r="C266" s="262">
        <v>100</v>
      </c>
      <c r="D266" s="262">
        <v>50</v>
      </c>
    </row>
    <row r="267" spans="1:4" ht="19.899999999999999" customHeight="1">
      <c r="A267" s="261" t="s">
        <v>1700</v>
      </c>
      <c r="B267" s="261" t="s">
        <v>1701</v>
      </c>
      <c r="C267" s="262">
        <v>100</v>
      </c>
      <c r="D267" s="262">
        <v>40</v>
      </c>
    </row>
    <row r="268" spans="1:4" ht="19.899999999999999" customHeight="1">
      <c r="A268" s="261" t="s">
        <v>1702</v>
      </c>
      <c r="B268" s="261" t="s">
        <v>1703</v>
      </c>
      <c r="C268" s="262">
        <v>100</v>
      </c>
      <c r="D268" s="262">
        <v>50</v>
      </c>
    </row>
    <row r="269" spans="1:4" ht="19.899999999999999" customHeight="1">
      <c r="A269" s="261" t="s">
        <v>1704</v>
      </c>
      <c r="B269" s="261" t="s">
        <v>1705</v>
      </c>
      <c r="C269" s="262">
        <v>100</v>
      </c>
      <c r="D269" s="262">
        <v>50</v>
      </c>
    </row>
    <row r="270" spans="1:4" ht="19.899999999999999" customHeight="1">
      <c r="A270" s="261" t="s">
        <v>1706</v>
      </c>
      <c r="B270" s="261" t="s">
        <v>1707</v>
      </c>
      <c r="C270" s="262">
        <v>100</v>
      </c>
      <c r="D270" s="262">
        <v>50</v>
      </c>
    </row>
    <row r="271" spans="1:4" ht="19.899999999999999" customHeight="1">
      <c r="A271" s="261" t="s">
        <v>1708</v>
      </c>
      <c r="B271" s="261" t="s">
        <v>1709</v>
      </c>
      <c r="C271" s="262">
        <v>100</v>
      </c>
      <c r="D271" s="262">
        <v>50</v>
      </c>
    </row>
    <row r="272" spans="1:4" ht="19.899999999999999" customHeight="1">
      <c r="A272" s="261" t="s">
        <v>1710</v>
      </c>
      <c r="B272" s="261" t="s">
        <v>1711</v>
      </c>
      <c r="C272" s="262">
        <v>100</v>
      </c>
      <c r="D272" s="262">
        <v>50</v>
      </c>
    </row>
    <row r="273" spans="1:4" ht="19.899999999999999" customHeight="1">
      <c r="A273" s="261" t="s">
        <v>1712</v>
      </c>
      <c r="B273" s="261" t="s">
        <v>1713</v>
      </c>
      <c r="C273" s="262">
        <v>100</v>
      </c>
      <c r="D273" s="262">
        <v>50</v>
      </c>
    </row>
    <row r="274" spans="1:4" ht="19.899999999999999" customHeight="1">
      <c r="A274" s="261" t="s">
        <v>1714</v>
      </c>
      <c r="B274" s="261" t="s">
        <v>1715</v>
      </c>
      <c r="C274" s="262">
        <v>100</v>
      </c>
      <c r="D274" s="262">
        <v>50</v>
      </c>
    </row>
    <row r="275" spans="1:4" ht="19.899999999999999" customHeight="1">
      <c r="A275" s="261" t="s">
        <v>1716</v>
      </c>
      <c r="B275" s="261" t="s">
        <v>1717</v>
      </c>
      <c r="C275" s="262">
        <v>100</v>
      </c>
      <c r="D275" s="262">
        <v>25</v>
      </c>
    </row>
    <row r="276" spans="1:4" ht="19.899999999999999" customHeight="1">
      <c r="A276" s="261" t="s">
        <v>1718</v>
      </c>
      <c r="B276" s="261" t="s">
        <v>1719</v>
      </c>
      <c r="C276" s="262">
        <v>100</v>
      </c>
      <c r="D276" s="262">
        <v>40</v>
      </c>
    </row>
    <row r="277" spans="1:4" ht="19.899999999999999" customHeight="1">
      <c r="A277" s="261" t="s">
        <v>1720</v>
      </c>
      <c r="B277" s="261" t="s">
        <v>1721</v>
      </c>
      <c r="C277" s="262">
        <v>100</v>
      </c>
      <c r="D277" s="262">
        <v>50</v>
      </c>
    </row>
    <row r="278" spans="1:4" ht="19.899999999999999" customHeight="1">
      <c r="A278" s="261" t="s">
        <v>1722</v>
      </c>
      <c r="B278" s="261" t="s">
        <v>1723</v>
      </c>
      <c r="C278" s="262">
        <v>100</v>
      </c>
      <c r="D278" s="262">
        <v>50</v>
      </c>
    </row>
    <row r="279" spans="1:4" ht="19.899999999999999" customHeight="1">
      <c r="A279" s="261" t="s">
        <v>1724</v>
      </c>
      <c r="B279" s="261" t="s">
        <v>1725</v>
      </c>
      <c r="C279" s="262">
        <v>100</v>
      </c>
      <c r="D279" s="262">
        <v>40</v>
      </c>
    </row>
    <row r="280" spans="1:4" ht="19.899999999999999" customHeight="1">
      <c r="A280" s="261" t="s">
        <v>1726</v>
      </c>
      <c r="B280" s="261" t="s">
        <v>1727</v>
      </c>
      <c r="C280" s="262">
        <v>100</v>
      </c>
      <c r="D280" s="262">
        <v>45</v>
      </c>
    </row>
    <row r="281" spans="1:4" ht="19.899999999999999" customHeight="1">
      <c r="A281" s="261" t="s">
        <v>1728</v>
      </c>
      <c r="B281" s="261" t="s">
        <v>1729</v>
      </c>
      <c r="C281" s="262">
        <v>100</v>
      </c>
      <c r="D281" s="262">
        <v>30</v>
      </c>
    </row>
    <row r="282" spans="1:4" ht="19.899999999999999" customHeight="1">
      <c r="A282" s="261" t="s">
        <v>1730</v>
      </c>
      <c r="B282" s="261" t="s">
        <v>1731</v>
      </c>
      <c r="C282" s="262">
        <v>95</v>
      </c>
      <c r="D282" s="262">
        <v>35</v>
      </c>
    </row>
    <row r="283" spans="1:4" ht="19.899999999999999" customHeight="1">
      <c r="A283" s="261" t="s">
        <v>1732</v>
      </c>
      <c r="B283" s="261" t="s">
        <v>1733</v>
      </c>
      <c r="C283" s="262">
        <v>100</v>
      </c>
      <c r="D283" s="262">
        <v>45</v>
      </c>
    </row>
    <row r="284" spans="1:4" ht="19.899999999999999" customHeight="1">
      <c r="A284" s="261" t="s">
        <v>1734</v>
      </c>
      <c r="B284" s="261" t="s">
        <v>1735</v>
      </c>
      <c r="C284" s="262">
        <v>100</v>
      </c>
      <c r="D284" s="262">
        <v>50</v>
      </c>
    </row>
    <row r="285" spans="1:4" ht="19.899999999999999" customHeight="1">
      <c r="A285" s="261" t="s">
        <v>1736</v>
      </c>
      <c r="B285" s="261" t="s">
        <v>1737</v>
      </c>
      <c r="C285" s="262">
        <v>100</v>
      </c>
      <c r="D285" s="262">
        <v>30</v>
      </c>
    </row>
    <row r="286" spans="1:4" ht="19.899999999999999" customHeight="1">
      <c r="A286" s="261" t="s">
        <v>1738</v>
      </c>
      <c r="B286" s="261" t="s">
        <v>1739</v>
      </c>
      <c r="C286" s="262">
        <v>100</v>
      </c>
      <c r="D286" s="262">
        <v>50</v>
      </c>
    </row>
    <row r="287" spans="1:4" ht="19.899999999999999" customHeight="1">
      <c r="A287" s="261" t="s">
        <v>1740</v>
      </c>
      <c r="B287" s="261" t="s">
        <v>1741</v>
      </c>
      <c r="C287" s="262">
        <v>100</v>
      </c>
      <c r="D287" s="262">
        <v>50</v>
      </c>
    </row>
    <row r="288" spans="1:4" ht="19.899999999999999" customHeight="1">
      <c r="A288" s="261" t="s">
        <v>1742</v>
      </c>
      <c r="B288" s="261" t="s">
        <v>1743</v>
      </c>
      <c r="C288" s="262">
        <v>100</v>
      </c>
      <c r="D288" s="262">
        <v>50</v>
      </c>
    </row>
    <row r="289" spans="1:4" ht="19.899999999999999" customHeight="1">
      <c r="A289" s="261" t="s">
        <v>1744</v>
      </c>
      <c r="B289" s="261" t="s">
        <v>1745</v>
      </c>
      <c r="C289" s="262">
        <v>100</v>
      </c>
      <c r="D289" s="262">
        <v>50</v>
      </c>
    </row>
    <row r="290" spans="1:4" ht="19.899999999999999" customHeight="1">
      <c r="A290" s="261" t="s">
        <v>1746</v>
      </c>
      <c r="B290" s="261" t="s">
        <v>1747</v>
      </c>
      <c r="C290" s="262">
        <v>100</v>
      </c>
      <c r="D290" s="262">
        <v>50</v>
      </c>
    </row>
    <row r="291" spans="1:4" ht="19.899999999999999" customHeight="1">
      <c r="A291" s="261" t="s">
        <v>1748</v>
      </c>
      <c r="B291" s="261" t="s">
        <v>1749</v>
      </c>
      <c r="C291" s="262">
        <v>100</v>
      </c>
      <c r="D291" s="262">
        <v>50</v>
      </c>
    </row>
    <row r="292" spans="1:4" ht="19.899999999999999" customHeight="1">
      <c r="A292" s="261" t="s">
        <v>1750</v>
      </c>
      <c r="B292" s="261" t="s">
        <v>1751</v>
      </c>
      <c r="C292" s="262">
        <v>100</v>
      </c>
      <c r="D292" s="262">
        <v>50</v>
      </c>
    </row>
    <row r="293" spans="1:4" ht="19.899999999999999" customHeight="1">
      <c r="A293" s="261" t="s">
        <v>1752</v>
      </c>
      <c r="B293" s="261" t="s">
        <v>1753</v>
      </c>
      <c r="C293" s="262">
        <v>100</v>
      </c>
      <c r="D293" s="262">
        <v>50</v>
      </c>
    </row>
    <row r="294" spans="1:4" ht="19.899999999999999" customHeight="1">
      <c r="A294" s="261" t="s">
        <v>1754</v>
      </c>
      <c r="B294" s="261" t="s">
        <v>1755</v>
      </c>
      <c r="C294" s="262">
        <v>100</v>
      </c>
      <c r="D294" s="262">
        <v>50</v>
      </c>
    </row>
    <row r="295" spans="1:4" ht="19.899999999999999" customHeight="1">
      <c r="A295" s="261" t="s">
        <v>1756</v>
      </c>
      <c r="B295" s="261" t="s">
        <v>1757</v>
      </c>
      <c r="C295" s="262">
        <v>100</v>
      </c>
      <c r="D295" s="262">
        <v>50</v>
      </c>
    </row>
    <row r="296" spans="1:4" ht="19.899999999999999" customHeight="1">
      <c r="A296" s="261" t="s">
        <v>1758</v>
      </c>
      <c r="B296" s="261" t="s">
        <v>1759</v>
      </c>
      <c r="C296" s="262">
        <v>100</v>
      </c>
      <c r="D296" s="262">
        <v>50</v>
      </c>
    </row>
    <row r="297" spans="1:4" ht="19.899999999999999" customHeight="1">
      <c r="A297" s="261" t="s">
        <v>1760</v>
      </c>
      <c r="B297" s="261" t="s">
        <v>1761</v>
      </c>
      <c r="C297" s="262">
        <v>100</v>
      </c>
      <c r="D297" s="262">
        <v>50</v>
      </c>
    </row>
    <row r="298" spans="1:4" ht="19.899999999999999" customHeight="1">
      <c r="A298" s="261" t="s">
        <v>1762</v>
      </c>
      <c r="B298" s="261" t="s">
        <v>1763</v>
      </c>
      <c r="C298" s="262">
        <v>100</v>
      </c>
      <c r="D298" s="262">
        <v>50</v>
      </c>
    </row>
    <row r="299" spans="1:4" ht="19.899999999999999" customHeight="1">
      <c r="A299" s="261" t="s">
        <v>1764</v>
      </c>
      <c r="B299" s="261" t="s">
        <v>1765</v>
      </c>
      <c r="C299" s="262">
        <v>100</v>
      </c>
      <c r="D299" s="262">
        <v>50</v>
      </c>
    </row>
    <row r="300" spans="1:4" ht="19.899999999999999" customHeight="1">
      <c r="A300" s="261" t="s">
        <v>1766</v>
      </c>
      <c r="B300" s="261" t="s">
        <v>1767</v>
      </c>
      <c r="C300" s="262">
        <v>100</v>
      </c>
      <c r="D300" s="262">
        <v>50</v>
      </c>
    </row>
    <row r="301" spans="1:4" ht="19.899999999999999" customHeight="1">
      <c r="A301" s="261" t="s">
        <v>1768</v>
      </c>
      <c r="B301" s="261" t="s">
        <v>1769</v>
      </c>
      <c r="C301" s="262">
        <v>100</v>
      </c>
      <c r="D301" s="262">
        <v>50</v>
      </c>
    </row>
    <row r="302" spans="1:4" ht="19.899999999999999" customHeight="1">
      <c r="A302" s="261" t="s">
        <v>1770</v>
      </c>
      <c r="B302" s="261" t="s">
        <v>1771</v>
      </c>
      <c r="C302" s="262">
        <v>100</v>
      </c>
      <c r="D302" s="262">
        <v>50</v>
      </c>
    </row>
    <row r="303" spans="1:4" ht="19.899999999999999" customHeight="1">
      <c r="A303" s="261" t="s">
        <v>1772</v>
      </c>
      <c r="B303" s="261" t="s">
        <v>1773</v>
      </c>
      <c r="C303" s="262">
        <v>100</v>
      </c>
      <c r="D303" s="262">
        <v>45</v>
      </c>
    </row>
    <row r="304" spans="1:4" ht="19.899999999999999" customHeight="1">
      <c r="A304" s="261" t="s">
        <v>1774</v>
      </c>
      <c r="B304" s="261" t="s">
        <v>1775</v>
      </c>
      <c r="C304" s="262">
        <v>100</v>
      </c>
      <c r="D304" s="262">
        <v>50</v>
      </c>
    </row>
    <row r="305" spans="1:4" ht="19.899999999999999" customHeight="1">
      <c r="A305" s="261" t="s">
        <v>1776</v>
      </c>
      <c r="B305" s="261" t="s">
        <v>1777</v>
      </c>
      <c r="C305" s="262">
        <v>100</v>
      </c>
      <c r="D305" s="262">
        <v>50</v>
      </c>
    </row>
    <row r="306" spans="1:4" ht="19.899999999999999" customHeight="1">
      <c r="A306" s="261" t="s">
        <v>1778</v>
      </c>
      <c r="B306" s="261" t="s">
        <v>1779</v>
      </c>
      <c r="C306" s="262">
        <v>100</v>
      </c>
      <c r="D306" s="262">
        <v>50</v>
      </c>
    </row>
    <row r="307" spans="1:4" ht="19.899999999999999" customHeight="1">
      <c r="A307" s="261" t="s">
        <v>1780</v>
      </c>
      <c r="B307" s="261" t="s">
        <v>1781</v>
      </c>
      <c r="C307" s="262">
        <v>100</v>
      </c>
      <c r="D307" s="262">
        <v>50</v>
      </c>
    </row>
    <row r="308" spans="1:4" ht="19.899999999999999" customHeight="1">
      <c r="A308" s="261" t="s">
        <v>1782</v>
      </c>
      <c r="B308" s="261" t="s">
        <v>1783</v>
      </c>
      <c r="C308" s="262">
        <v>100</v>
      </c>
      <c r="D308" s="262">
        <v>50</v>
      </c>
    </row>
    <row r="309" spans="1:4" ht="19.899999999999999" customHeight="1">
      <c r="A309" s="261" t="s">
        <v>1784</v>
      </c>
      <c r="B309" s="261" t="s">
        <v>1785</v>
      </c>
      <c r="C309" s="262">
        <v>100</v>
      </c>
      <c r="D309" s="262">
        <v>50</v>
      </c>
    </row>
    <row r="310" spans="1:4" ht="19.899999999999999" customHeight="1">
      <c r="A310" s="261" t="s">
        <v>1786</v>
      </c>
      <c r="B310" s="261" t="s">
        <v>1787</v>
      </c>
      <c r="C310" s="262">
        <v>100</v>
      </c>
      <c r="D310" s="262">
        <v>50</v>
      </c>
    </row>
    <row r="311" spans="1:4" ht="19.899999999999999" customHeight="1">
      <c r="A311" s="261" t="s">
        <v>1788</v>
      </c>
      <c r="B311" s="261" t="s">
        <v>1789</v>
      </c>
      <c r="C311" s="262">
        <v>100</v>
      </c>
      <c r="D311" s="262">
        <v>50</v>
      </c>
    </row>
    <row r="312" spans="1:4" ht="19.899999999999999" customHeight="1">
      <c r="A312" s="261" t="s">
        <v>1790</v>
      </c>
      <c r="B312" s="261" t="s">
        <v>1791</v>
      </c>
      <c r="C312" s="262">
        <v>100</v>
      </c>
      <c r="D312" s="262">
        <v>50</v>
      </c>
    </row>
    <row r="313" spans="1:4" ht="19.899999999999999" customHeight="1">
      <c r="A313" s="261" t="s">
        <v>1792</v>
      </c>
      <c r="B313" s="261" t="s">
        <v>1793</v>
      </c>
      <c r="C313" s="262">
        <v>100</v>
      </c>
      <c r="D313" s="262">
        <v>50</v>
      </c>
    </row>
    <row r="314" spans="1:4" ht="19.899999999999999" customHeight="1">
      <c r="A314" s="261" t="s">
        <v>1794</v>
      </c>
      <c r="B314" s="261" t="s">
        <v>1795</v>
      </c>
      <c r="C314" s="262">
        <v>100</v>
      </c>
      <c r="D314" s="262">
        <v>50</v>
      </c>
    </row>
    <row r="315" spans="1:4" ht="19.899999999999999" customHeight="1">
      <c r="A315" s="261" t="s">
        <v>1796</v>
      </c>
      <c r="B315" s="261" t="s">
        <v>1797</v>
      </c>
      <c r="C315" s="262">
        <v>100</v>
      </c>
      <c r="D315" s="262">
        <v>50</v>
      </c>
    </row>
    <row r="316" spans="1:4" ht="19.899999999999999" customHeight="1">
      <c r="A316" s="261" t="s">
        <v>1798</v>
      </c>
      <c r="B316" s="261" t="s">
        <v>1799</v>
      </c>
      <c r="C316" s="262">
        <v>100</v>
      </c>
      <c r="D316" s="262">
        <v>50</v>
      </c>
    </row>
    <row r="317" spans="1:4" ht="19.899999999999999" customHeight="1">
      <c r="A317" s="261" t="s">
        <v>1800</v>
      </c>
      <c r="B317" s="261" t="s">
        <v>1801</v>
      </c>
      <c r="C317" s="262">
        <v>100</v>
      </c>
      <c r="D317" s="262">
        <v>50</v>
      </c>
    </row>
    <row r="318" spans="1:4" ht="19.899999999999999" customHeight="1">
      <c r="A318" s="261" t="s">
        <v>1802</v>
      </c>
      <c r="B318" s="261" t="s">
        <v>1803</v>
      </c>
      <c r="C318" s="262">
        <v>100</v>
      </c>
      <c r="D318" s="262">
        <v>50</v>
      </c>
    </row>
    <row r="319" spans="1:4" ht="19.899999999999999" customHeight="1">
      <c r="A319" s="261" t="s">
        <v>1804</v>
      </c>
      <c r="B319" s="261" t="s">
        <v>1805</v>
      </c>
      <c r="C319" s="262">
        <v>100</v>
      </c>
      <c r="D319" s="262">
        <v>50</v>
      </c>
    </row>
    <row r="320" spans="1:4" ht="19.899999999999999" customHeight="1">
      <c r="A320" s="261" t="s">
        <v>1806</v>
      </c>
      <c r="B320" s="261" t="s">
        <v>1807</v>
      </c>
      <c r="C320" s="262">
        <v>100</v>
      </c>
      <c r="D320" s="262">
        <v>50</v>
      </c>
    </row>
    <row r="321" spans="1:4" ht="19.899999999999999" customHeight="1">
      <c r="A321" s="261" t="s">
        <v>1808</v>
      </c>
      <c r="B321" s="261" t="s">
        <v>1809</v>
      </c>
      <c r="C321" s="262">
        <v>95</v>
      </c>
      <c r="D321" s="262">
        <v>50</v>
      </c>
    </row>
    <row r="322" spans="1:4" ht="19.899999999999999" customHeight="1">
      <c r="A322" s="261" t="s">
        <v>1810</v>
      </c>
      <c r="B322" s="261" t="s">
        <v>1811</v>
      </c>
      <c r="C322" s="262">
        <v>100</v>
      </c>
      <c r="D322" s="262">
        <v>50</v>
      </c>
    </row>
    <row r="323" spans="1:4" ht="19.899999999999999" customHeight="1">
      <c r="A323" s="261" t="s">
        <v>1812</v>
      </c>
      <c r="B323" s="261" t="s">
        <v>1813</v>
      </c>
      <c r="C323" s="262">
        <v>100</v>
      </c>
      <c r="D323" s="262">
        <v>50</v>
      </c>
    </row>
    <row r="324" spans="1:4" ht="19.899999999999999" customHeight="1">
      <c r="A324" s="261" t="s">
        <v>1814</v>
      </c>
      <c r="B324" s="261" t="s">
        <v>1815</v>
      </c>
      <c r="C324" s="262">
        <v>100</v>
      </c>
      <c r="D324" s="262">
        <v>50</v>
      </c>
    </row>
    <row r="325" spans="1:4" ht="19.899999999999999" customHeight="1">
      <c r="A325" s="261" t="s">
        <v>1816</v>
      </c>
      <c r="B325" s="261" t="s">
        <v>1817</v>
      </c>
      <c r="C325" s="262">
        <v>100</v>
      </c>
      <c r="D325" s="262">
        <v>50</v>
      </c>
    </row>
    <row r="326" spans="1:4" ht="19.899999999999999" customHeight="1">
      <c r="A326" s="261" t="s">
        <v>1818</v>
      </c>
      <c r="B326" s="261" t="s">
        <v>1819</v>
      </c>
      <c r="C326" s="262">
        <v>100</v>
      </c>
      <c r="D326" s="262">
        <v>50</v>
      </c>
    </row>
    <row r="327" spans="1:4" ht="19.899999999999999" customHeight="1">
      <c r="A327" s="261" t="s">
        <v>1820</v>
      </c>
      <c r="B327" s="261" t="s">
        <v>1821</v>
      </c>
      <c r="C327" s="262">
        <v>100</v>
      </c>
      <c r="D327" s="262">
        <v>50</v>
      </c>
    </row>
    <row r="328" spans="1:4" ht="19.899999999999999" customHeight="1">
      <c r="A328" s="261" t="s">
        <v>1822</v>
      </c>
      <c r="B328" s="261" t="s">
        <v>1823</v>
      </c>
      <c r="C328" s="262">
        <v>100</v>
      </c>
      <c r="D328" s="262">
        <v>50</v>
      </c>
    </row>
    <row r="329" spans="1:4" ht="19.899999999999999" customHeight="1">
      <c r="A329" s="261" t="s">
        <v>1824</v>
      </c>
      <c r="B329" s="261" t="s">
        <v>1825</v>
      </c>
      <c r="C329" s="262">
        <v>100</v>
      </c>
      <c r="D329" s="262">
        <v>50</v>
      </c>
    </row>
    <row r="330" spans="1:4" ht="19.899999999999999" customHeight="1">
      <c r="A330" s="261" t="s">
        <v>1826</v>
      </c>
      <c r="B330" s="261" t="s">
        <v>1827</v>
      </c>
      <c r="C330" s="262">
        <v>100</v>
      </c>
      <c r="D330" s="262">
        <v>50</v>
      </c>
    </row>
    <row r="331" spans="1:4" ht="19.899999999999999" customHeight="1">
      <c r="A331" s="261" t="s">
        <v>1828</v>
      </c>
      <c r="B331" s="261" t="s">
        <v>1829</v>
      </c>
      <c r="C331" s="262">
        <v>100</v>
      </c>
      <c r="D331" s="262">
        <v>50</v>
      </c>
    </row>
    <row r="332" spans="1:4" ht="19.899999999999999" customHeight="1">
      <c r="A332" s="261" t="s">
        <v>1830</v>
      </c>
      <c r="B332" s="261" t="s">
        <v>1831</v>
      </c>
      <c r="C332" s="262">
        <v>100</v>
      </c>
      <c r="D332" s="262">
        <v>50</v>
      </c>
    </row>
    <row r="333" spans="1:4" ht="19.899999999999999" customHeight="1">
      <c r="A333" s="261" t="s">
        <v>1832</v>
      </c>
      <c r="B333" s="261" t="s">
        <v>1833</v>
      </c>
      <c r="C333" s="262">
        <v>100</v>
      </c>
      <c r="D333" s="262">
        <v>50</v>
      </c>
    </row>
    <row r="334" spans="1:4" ht="19.899999999999999" customHeight="1">
      <c r="A334" s="261" t="s">
        <v>1834</v>
      </c>
      <c r="B334" s="261" t="s">
        <v>1835</v>
      </c>
      <c r="C334" s="262">
        <v>100</v>
      </c>
      <c r="D334" s="262">
        <v>40</v>
      </c>
    </row>
    <row r="335" spans="1:4" ht="19.899999999999999" customHeight="1">
      <c r="A335" s="261" t="s">
        <v>1836</v>
      </c>
      <c r="B335" s="261" t="s">
        <v>1837</v>
      </c>
      <c r="C335" s="262">
        <v>100</v>
      </c>
      <c r="D335" s="262">
        <v>25</v>
      </c>
    </row>
    <row r="336" spans="1:4" ht="19.899999999999999" customHeight="1">
      <c r="A336" s="261" t="s">
        <v>1838</v>
      </c>
      <c r="B336" s="261" t="s">
        <v>1839</v>
      </c>
      <c r="C336" s="262">
        <v>100</v>
      </c>
      <c r="D336" s="262">
        <v>30</v>
      </c>
    </row>
    <row r="337" spans="1:4" ht="19.899999999999999" customHeight="1">
      <c r="A337" s="261" t="s">
        <v>1840</v>
      </c>
      <c r="B337" s="261" t="s">
        <v>1841</v>
      </c>
      <c r="C337" s="262">
        <v>100</v>
      </c>
    </row>
    <row r="338" spans="1:4" ht="19.899999999999999" customHeight="1">
      <c r="A338" s="261" t="s">
        <v>1842</v>
      </c>
      <c r="B338" s="261" t="s">
        <v>1843</v>
      </c>
      <c r="C338" s="262">
        <v>100</v>
      </c>
      <c r="D338" s="262">
        <v>30</v>
      </c>
    </row>
    <row r="339" spans="1:4" ht="19.899999999999999" customHeight="1">
      <c r="A339" s="261" t="s">
        <v>1844</v>
      </c>
      <c r="B339" s="261" t="s">
        <v>1845</v>
      </c>
      <c r="C339" s="262">
        <v>100</v>
      </c>
      <c r="D339" s="262">
        <v>50</v>
      </c>
    </row>
    <row r="340" spans="1:4" ht="19.899999999999999" customHeight="1">
      <c r="A340" s="261" t="s">
        <v>1846</v>
      </c>
      <c r="B340" s="261" t="s">
        <v>1847</v>
      </c>
      <c r="C340" s="262">
        <v>100</v>
      </c>
      <c r="D340" s="262">
        <v>50</v>
      </c>
    </row>
    <row r="341" spans="1:4" ht="19.899999999999999" customHeight="1">
      <c r="A341" s="261" t="s">
        <v>1848</v>
      </c>
      <c r="B341" s="261" t="s">
        <v>1849</v>
      </c>
      <c r="C341" s="262">
        <v>100</v>
      </c>
      <c r="D341" s="262">
        <v>50</v>
      </c>
    </row>
    <row r="342" spans="1:4" ht="19.899999999999999" customHeight="1">
      <c r="A342" s="261" t="s">
        <v>1850</v>
      </c>
      <c r="B342" s="261" t="s">
        <v>1851</v>
      </c>
      <c r="C342" s="262">
        <v>100</v>
      </c>
      <c r="D342" s="262">
        <v>40</v>
      </c>
    </row>
    <row r="343" spans="1:4" ht="19.899999999999999" customHeight="1">
      <c r="A343" s="261" t="s">
        <v>1852</v>
      </c>
      <c r="B343" s="261" t="s">
        <v>1853</v>
      </c>
      <c r="C343" s="262">
        <v>100</v>
      </c>
      <c r="D343" s="262">
        <v>50</v>
      </c>
    </row>
    <row r="344" spans="1:4" ht="19.899999999999999" customHeight="1">
      <c r="A344" s="261" t="s">
        <v>1854</v>
      </c>
      <c r="B344" s="261" t="s">
        <v>1855</v>
      </c>
      <c r="C344" s="262">
        <v>100</v>
      </c>
      <c r="D344" s="262">
        <v>30</v>
      </c>
    </row>
    <row r="345" spans="1:4" ht="19.899999999999999" customHeight="1">
      <c r="A345" s="261" t="s">
        <v>1856</v>
      </c>
      <c r="B345" s="261" t="s">
        <v>1857</v>
      </c>
      <c r="C345" s="262">
        <v>100</v>
      </c>
      <c r="D345" s="262">
        <v>50</v>
      </c>
    </row>
    <row r="346" spans="1:4" ht="19.899999999999999" customHeight="1">
      <c r="A346" s="261" t="s">
        <v>1858</v>
      </c>
      <c r="B346" s="261" t="s">
        <v>1859</v>
      </c>
      <c r="C346" s="262">
        <v>100</v>
      </c>
      <c r="D346" s="262">
        <v>50</v>
      </c>
    </row>
    <row r="347" spans="1:4" ht="19.899999999999999" customHeight="1">
      <c r="A347" s="261" t="s">
        <v>1860</v>
      </c>
      <c r="B347" s="261" t="s">
        <v>1861</v>
      </c>
      <c r="C347" s="262">
        <v>100</v>
      </c>
      <c r="D347" s="262">
        <v>45</v>
      </c>
    </row>
    <row r="348" spans="1:4" ht="19.899999999999999" customHeight="1">
      <c r="A348" s="261" t="s">
        <v>1862</v>
      </c>
      <c r="B348" s="261" t="s">
        <v>1863</v>
      </c>
      <c r="C348" s="262">
        <v>100</v>
      </c>
      <c r="D348" s="262">
        <v>50</v>
      </c>
    </row>
    <row r="349" spans="1:4" ht="19.899999999999999" customHeight="1">
      <c r="A349" s="261" t="s">
        <v>1864</v>
      </c>
      <c r="B349" s="261" t="s">
        <v>1865</v>
      </c>
      <c r="C349" s="262">
        <v>100</v>
      </c>
      <c r="D349" s="262">
        <v>25</v>
      </c>
    </row>
    <row r="350" spans="1:4" ht="19.899999999999999" customHeight="1">
      <c r="A350" s="261" t="s">
        <v>1866</v>
      </c>
      <c r="B350" s="261" t="s">
        <v>1867</v>
      </c>
      <c r="C350" s="262">
        <v>100</v>
      </c>
      <c r="D350" s="262">
        <v>45</v>
      </c>
    </row>
    <row r="351" spans="1:4" ht="19.899999999999999" customHeight="1">
      <c r="A351" s="261" t="s">
        <v>1868</v>
      </c>
      <c r="B351" s="261" t="s">
        <v>1869</v>
      </c>
      <c r="C351" s="262">
        <v>100</v>
      </c>
      <c r="D351" s="262">
        <v>50</v>
      </c>
    </row>
    <row r="352" spans="1:4" ht="19.899999999999999" customHeight="1">
      <c r="A352" s="261" t="s">
        <v>1870</v>
      </c>
      <c r="B352" s="261" t="s">
        <v>1871</v>
      </c>
      <c r="C352" s="262">
        <v>100</v>
      </c>
      <c r="D352" s="262">
        <v>30</v>
      </c>
    </row>
    <row r="353" spans="1:4" ht="19.899999999999999" customHeight="1">
      <c r="A353" s="261" t="s">
        <v>1872</v>
      </c>
      <c r="B353" s="261" t="s">
        <v>1873</v>
      </c>
      <c r="C353" s="262">
        <v>100</v>
      </c>
      <c r="D353" s="262">
        <v>50</v>
      </c>
    </row>
    <row r="354" spans="1:4" ht="19.899999999999999" customHeight="1">
      <c r="A354" s="261" t="s">
        <v>1698</v>
      </c>
      <c r="B354" s="261" t="s">
        <v>1699</v>
      </c>
      <c r="C354" s="262">
        <v>100</v>
      </c>
      <c r="D354" s="262">
        <v>50</v>
      </c>
    </row>
    <row r="355" spans="1:4" ht="19.899999999999999" customHeight="1">
      <c r="A355" s="261" t="s">
        <v>1700</v>
      </c>
      <c r="B355" s="261" t="s">
        <v>1701</v>
      </c>
      <c r="C355" s="262">
        <v>100</v>
      </c>
      <c r="D355" s="262">
        <v>40</v>
      </c>
    </row>
    <row r="356" spans="1:4" ht="19.899999999999999" customHeight="1">
      <c r="A356" s="261" t="s">
        <v>1702</v>
      </c>
      <c r="B356" s="261" t="s">
        <v>1703</v>
      </c>
      <c r="C356" s="262">
        <v>100</v>
      </c>
      <c r="D356" s="262">
        <v>50</v>
      </c>
    </row>
    <row r="357" spans="1:4" ht="19.899999999999999" customHeight="1">
      <c r="A357" s="261" t="s">
        <v>1704</v>
      </c>
      <c r="B357" s="261" t="s">
        <v>1705</v>
      </c>
      <c r="C357" s="262">
        <v>100</v>
      </c>
      <c r="D357" s="262">
        <v>50</v>
      </c>
    </row>
    <row r="358" spans="1:4" ht="19.899999999999999" customHeight="1">
      <c r="A358" s="261" t="s">
        <v>1706</v>
      </c>
      <c r="B358" s="261" t="s">
        <v>1707</v>
      </c>
      <c r="C358" s="262">
        <v>100</v>
      </c>
      <c r="D358" s="262">
        <v>50</v>
      </c>
    </row>
    <row r="359" spans="1:4" ht="19.899999999999999" customHeight="1">
      <c r="A359" s="261" t="s">
        <v>1708</v>
      </c>
      <c r="B359" s="261" t="s">
        <v>1709</v>
      </c>
      <c r="C359" s="262">
        <v>100</v>
      </c>
      <c r="D359" s="262">
        <v>50</v>
      </c>
    </row>
    <row r="360" spans="1:4" ht="19.899999999999999" customHeight="1">
      <c r="A360" s="261" t="s">
        <v>1710</v>
      </c>
      <c r="B360" s="261" t="s">
        <v>1711</v>
      </c>
      <c r="C360" s="262">
        <v>100</v>
      </c>
      <c r="D360" s="262">
        <v>50</v>
      </c>
    </row>
    <row r="361" spans="1:4" ht="19.899999999999999" customHeight="1">
      <c r="A361" s="261" t="s">
        <v>1712</v>
      </c>
      <c r="B361" s="261" t="s">
        <v>1713</v>
      </c>
      <c r="C361" s="262">
        <v>100</v>
      </c>
      <c r="D361" s="262">
        <v>50</v>
      </c>
    </row>
    <row r="362" spans="1:4" ht="19.899999999999999" customHeight="1">
      <c r="A362" s="261" t="s">
        <v>1714</v>
      </c>
      <c r="B362" s="261" t="s">
        <v>1715</v>
      </c>
      <c r="C362" s="262">
        <v>100</v>
      </c>
      <c r="D362" s="262">
        <v>50</v>
      </c>
    </row>
    <row r="363" spans="1:4" ht="19.899999999999999" customHeight="1">
      <c r="A363" s="261" t="s">
        <v>1716</v>
      </c>
      <c r="B363" s="261" t="s">
        <v>1717</v>
      </c>
      <c r="C363" s="262">
        <v>100</v>
      </c>
      <c r="D363" s="262">
        <v>25</v>
      </c>
    </row>
    <row r="364" spans="1:4" ht="19.899999999999999" customHeight="1">
      <c r="A364" s="261" t="s">
        <v>1718</v>
      </c>
      <c r="B364" s="261" t="s">
        <v>1719</v>
      </c>
      <c r="C364" s="262">
        <v>100</v>
      </c>
      <c r="D364" s="262">
        <v>50</v>
      </c>
    </row>
    <row r="365" spans="1:4" ht="19.899999999999999" customHeight="1">
      <c r="A365" s="261" t="s">
        <v>1720</v>
      </c>
      <c r="B365" s="261" t="s">
        <v>1721</v>
      </c>
      <c r="C365" s="262">
        <v>100</v>
      </c>
      <c r="D365" s="262">
        <v>50</v>
      </c>
    </row>
    <row r="366" spans="1:4" ht="19.899999999999999" customHeight="1">
      <c r="A366" s="261" t="s">
        <v>1722</v>
      </c>
      <c r="B366" s="261" t="s">
        <v>1723</v>
      </c>
      <c r="C366" s="262">
        <v>100</v>
      </c>
      <c r="D366" s="262">
        <v>50</v>
      </c>
    </row>
    <row r="367" spans="1:4" ht="19.899999999999999" customHeight="1">
      <c r="A367" s="261" t="s">
        <v>1724</v>
      </c>
      <c r="B367" s="261" t="s">
        <v>1725</v>
      </c>
      <c r="C367" s="262">
        <v>100</v>
      </c>
      <c r="D367" s="262">
        <v>40</v>
      </c>
    </row>
    <row r="368" spans="1:4" ht="19.899999999999999" customHeight="1">
      <c r="A368" s="261" t="s">
        <v>1726</v>
      </c>
      <c r="B368" s="261" t="s">
        <v>1727</v>
      </c>
      <c r="C368" s="262">
        <v>100</v>
      </c>
      <c r="D368" s="262">
        <v>50</v>
      </c>
    </row>
    <row r="369" spans="1:4" ht="19.899999999999999" customHeight="1">
      <c r="A369" s="261" t="s">
        <v>1728</v>
      </c>
      <c r="B369" s="261" t="s">
        <v>1729</v>
      </c>
      <c r="C369" s="262">
        <v>100</v>
      </c>
      <c r="D369" s="262">
        <v>30</v>
      </c>
    </row>
    <row r="370" spans="1:4" ht="19.899999999999999" customHeight="1">
      <c r="A370" s="261" t="s">
        <v>1730</v>
      </c>
      <c r="B370" s="261" t="s">
        <v>1731</v>
      </c>
      <c r="C370" s="262">
        <v>95</v>
      </c>
      <c r="D370" s="262">
        <v>40</v>
      </c>
    </row>
    <row r="371" spans="1:4" ht="19.899999999999999" customHeight="1">
      <c r="A371" s="261" t="s">
        <v>1732</v>
      </c>
      <c r="B371" s="261" t="s">
        <v>1733</v>
      </c>
      <c r="C371" s="262">
        <v>100</v>
      </c>
      <c r="D371" s="262">
        <v>40</v>
      </c>
    </row>
    <row r="372" spans="1:4" ht="19.899999999999999" customHeight="1">
      <c r="A372" s="261" t="s">
        <v>1734</v>
      </c>
      <c r="B372" s="261" t="s">
        <v>1735</v>
      </c>
      <c r="C372" s="262">
        <v>90</v>
      </c>
      <c r="D372" s="262">
        <v>50</v>
      </c>
    </row>
    <row r="373" spans="1:4" ht="19.899999999999999" customHeight="1">
      <c r="A373" s="261" t="s">
        <v>1736</v>
      </c>
      <c r="B373" s="261" t="s">
        <v>1737</v>
      </c>
      <c r="C373" s="262">
        <v>100</v>
      </c>
      <c r="D373" s="262">
        <v>30</v>
      </c>
    </row>
    <row r="374" spans="1:4" ht="19.899999999999999" customHeight="1">
      <c r="A374" s="261" t="s">
        <v>1738</v>
      </c>
      <c r="B374" s="261" t="s">
        <v>1739</v>
      </c>
      <c r="C374" s="262">
        <v>100</v>
      </c>
      <c r="D374" s="262">
        <v>50</v>
      </c>
    </row>
    <row r="375" spans="1:4" ht="19.899999999999999" customHeight="1">
      <c r="A375" s="261" t="s">
        <v>1740</v>
      </c>
      <c r="B375" s="261" t="s">
        <v>1741</v>
      </c>
      <c r="C375" s="262">
        <v>100</v>
      </c>
      <c r="D375" s="262">
        <v>50</v>
      </c>
    </row>
    <row r="376" spans="1:4" ht="19.899999999999999" customHeight="1">
      <c r="A376" s="261" t="s">
        <v>1742</v>
      </c>
      <c r="B376" s="261" t="s">
        <v>1743</v>
      </c>
      <c r="C376" s="262">
        <v>100</v>
      </c>
      <c r="D376" s="262">
        <v>40</v>
      </c>
    </row>
    <row r="377" spans="1:4" ht="19.899999999999999" customHeight="1">
      <c r="A377" s="261" t="s">
        <v>1744</v>
      </c>
      <c r="B377" s="261" t="s">
        <v>1745</v>
      </c>
      <c r="C377" s="262">
        <v>100</v>
      </c>
      <c r="D377" s="262">
        <v>50</v>
      </c>
    </row>
    <row r="378" spans="1:4" ht="19.899999999999999" customHeight="1">
      <c r="A378" s="261" t="s">
        <v>1746</v>
      </c>
      <c r="B378" s="261" t="s">
        <v>1747</v>
      </c>
      <c r="C378" s="262">
        <v>100</v>
      </c>
      <c r="D378" s="262">
        <v>50</v>
      </c>
    </row>
    <row r="379" spans="1:4" ht="19.899999999999999" customHeight="1">
      <c r="A379" s="261" t="s">
        <v>1748</v>
      </c>
      <c r="B379" s="261" t="s">
        <v>1749</v>
      </c>
      <c r="C379" s="262">
        <v>100</v>
      </c>
      <c r="D379" s="262">
        <v>50</v>
      </c>
    </row>
    <row r="380" spans="1:4" ht="19.899999999999999" customHeight="1">
      <c r="A380" s="261" t="s">
        <v>1750</v>
      </c>
      <c r="B380" s="261" t="s">
        <v>1751</v>
      </c>
      <c r="C380" s="262">
        <v>100</v>
      </c>
      <c r="D380" s="262">
        <v>50</v>
      </c>
    </row>
    <row r="381" spans="1:4" ht="19.899999999999999" customHeight="1">
      <c r="A381" s="261" t="s">
        <v>1752</v>
      </c>
      <c r="B381" s="261" t="s">
        <v>1753</v>
      </c>
      <c r="C381" s="262">
        <v>100</v>
      </c>
      <c r="D381" s="262">
        <v>50</v>
      </c>
    </row>
    <row r="382" spans="1:4" ht="19.899999999999999" customHeight="1">
      <c r="A382" s="261" t="s">
        <v>1754</v>
      </c>
      <c r="B382" s="261" t="s">
        <v>1755</v>
      </c>
      <c r="C382" s="262">
        <v>100</v>
      </c>
      <c r="D382" s="262">
        <v>50</v>
      </c>
    </row>
    <row r="383" spans="1:4" ht="19.899999999999999" customHeight="1">
      <c r="A383" s="261" t="s">
        <v>1756</v>
      </c>
      <c r="B383" s="261" t="s">
        <v>1757</v>
      </c>
      <c r="C383" s="262">
        <v>100</v>
      </c>
      <c r="D383" s="262">
        <v>50</v>
      </c>
    </row>
    <row r="384" spans="1:4" ht="19.899999999999999" customHeight="1">
      <c r="A384" s="261" t="s">
        <v>1758</v>
      </c>
      <c r="B384" s="261" t="s">
        <v>1759</v>
      </c>
      <c r="C384" s="262">
        <v>100</v>
      </c>
      <c r="D384" s="262">
        <v>50</v>
      </c>
    </row>
    <row r="385" spans="1:4" ht="19.899999999999999" customHeight="1">
      <c r="A385" s="261" t="s">
        <v>1760</v>
      </c>
      <c r="B385" s="261" t="s">
        <v>1761</v>
      </c>
      <c r="C385" s="262">
        <v>100</v>
      </c>
      <c r="D385" s="262">
        <v>50</v>
      </c>
    </row>
    <row r="386" spans="1:4" ht="19.899999999999999" customHeight="1">
      <c r="A386" s="261" t="s">
        <v>1762</v>
      </c>
      <c r="B386" s="261" t="s">
        <v>1763</v>
      </c>
      <c r="C386" s="262">
        <v>100</v>
      </c>
      <c r="D386" s="262">
        <v>50</v>
      </c>
    </row>
    <row r="387" spans="1:4" ht="19.899999999999999" customHeight="1">
      <c r="A387" s="261" t="s">
        <v>1764</v>
      </c>
      <c r="B387" s="261" t="s">
        <v>1765</v>
      </c>
      <c r="C387" s="262">
        <v>100</v>
      </c>
      <c r="D387" s="262">
        <v>50</v>
      </c>
    </row>
    <row r="388" spans="1:4" ht="19.899999999999999" customHeight="1">
      <c r="A388" s="261" t="s">
        <v>1766</v>
      </c>
      <c r="B388" s="261" t="s">
        <v>1767</v>
      </c>
      <c r="C388" s="262">
        <v>100</v>
      </c>
      <c r="D388" s="262">
        <v>50</v>
      </c>
    </row>
    <row r="389" spans="1:4" ht="19.899999999999999" customHeight="1">
      <c r="A389" s="261" t="s">
        <v>1768</v>
      </c>
      <c r="B389" s="261" t="s">
        <v>1769</v>
      </c>
      <c r="C389" s="262">
        <v>100</v>
      </c>
      <c r="D389" s="262">
        <v>50</v>
      </c>
    </row>
    <row r="390" spans="1:4" ht="19.899999999999999" customHeight="1">
      <c r="A390" s="261" t="s">
        <v>1770</v>
      </c>
      <c r="B390" s="261" t="s">
        <v>1771</v>
      </c>
      <c r="C390" s="262">
        <v>100</v>
      </c>
      <c r="D390" s="262">
        <v>50</v>
      </c>
    </row>
    <row r="391" spans="1:4" ht="19.899999999999999" customHeight="1">
      <c r="A391" s="261" t="s">
        <v>1772</v>
      </c>
      <c r="B391" s="261" t="s">
        <v>1773</v>
      </c>
      <c r="C391" s="262">
        <v>100</v>
      </c>
      <c r="D391" s="262">
        <v>45</v>
      </c>
    </row>
    <row r="392" spans="1:4" ht="19.899999999999999" customHeight="1">
      <c r="A392" s="261" t="s">
        <v>1774</v>
      </c>
      <c r="B392" s="261" t="s">
        <v>1775</v>
      </c>
      <c r="C392" s="262">
        <v>100</v>
      </c>
      <c r="D392" s="262">
        <v>50</v>
      </c>
    </row>
    <row r="393" spans="1:4" ht="19.899999999999999" customHeight="1">
      <c r="A393" s="261" t="s">
        <v>1776</v>
      </c>
      <c r="B393" s="261" t="s">
        <v>1777</v>
      </c>
      <c r="C393" s="262">
        <v>100</v>
      </c>
      <c r="D393" s="262">
        <v>50</v>
      </c>
    </row>
    <row r="394" spans="1:4" ht="19.899999999999999" customHeight="1">
      <c r="A394" s="261" t="s">
        <v>1778</v>
      </c>
      <c r="B394" s="261" t="s">
        <v>1779</v>
      </c>
      <c r="C394" s="262">
        <v>90</v>
      </c>
      <c r="D394" s="262">
        <v>50</v>
      </c>
    </row>
    <row r="395" spans="1:4" ht="19.899999999999999" customHeight="1">
      <c r="A395" s="261" t="s">
        <v>1780</v>
      </c>
      <c r="B395" s="261" t="s">
        <v>1781</v>
      </c>
      <c r="C395" s="262">
        <v>100</v>
      </c>
      <c r="D395" s="262">
        <v>50</v>
      </c>
    </row>
    <row r="396" spans="1:4" ht="19.899999999999999" customHeight="1">
      <c r="A396" s="261" t="s">
        <v>1782</v>
      </c>
      <c r="B396" s="261" t="s">
        <v>1783</v>
      </c>
      <c r="C396" s="262">
        <v>100</v>
      </c>
      <c r="D396" s="262">
        <v>50</v>
      </c>
    </row>
    <row r="397" spans="1:4" ht="19.899999999999999" customHeight="1">
      <c r="A397" s="261" t="s">
        <v>1784</v>
      </c>
      <c r="B397" s="261" t="s">
        <v>1785</v>
      </c>
      <c r="C397" s="262">
        <v>100</v>
      </c>
      <c r="D397" s="262">
        <v>50</v>
      </c>
    </row>
    <row r="398" spans="1:4" ht="19.899999999999999" customHeight="1">
      <c r="A398" s="261" t="s">
        <v>1786</v>
      </c>
      <c r="B398" s="261" t="s">
        <v>1787</v>
      </c>
      <c r="C398" s="262">
        <v>100</v>
      </c>
      <c r="D398" s="262">
        <v>50</v>
      </c>
    </row>
    <row r="399" spans="1:4" ht="19.899999999999999" customHeight="1">
      <c r="A399" s="261" t="s">
        <v>1788</v>
      </c>
      <c r="B399" s="261" t="s">
        <v>1789</v>
      </c>
      <c r="C399" s="262">
        <v>100</v>
      </c>
      <c r="D399" s="262">
        <v>50</v>
      </c>
    </row>
    <row r="400" spans="1:4" ht="19.899999999999999" customHeight="1">
      <c r="A400" s="261" t="s">
        <v>1790</v>
      </c>
      <c r="B400" s="261" t="s">
        <v>1791</v>
      </c>
      <c r="C400" s="262">
        <v>100</v>
      </c>
      <c r="D400" s="262">
        <v>50</v>
      </c>
    </row>
    <row r="401" spans="1:4" ht="19.899999999999999" customHeight="1">
      <c r="A401" s="261" t="s">
        <v>1792</v>
      </c>
      <c r="B401" s="261" t="s">
        <v>1793</v>
      </c>
      <c r="C401" s="262">
        <v>100</v>
      </c>
      <c r="D401" s="262">
        <v>50</v>
      </c>
    </row>
    <row r="402" spans="1:4" ht="19.899999999999999" customHeight="1">
      <c r="A402" s="261" t="s">
        <v>1794</v>
      </c>
      <c r="B402" s="261" t="s">
        <v>1795</v>
      </c>
      <c r="C402" s="262">
        <v>100</v>
      </c>
      <c r="D402" s="262">
        <v>50</v>
      </c>
    </row>
    <row r="403" spans="1:4" ht="19.899999999999999" customHeight="1">
      <c r="A403" s="261" t="s">
        <v>1796</v>
      </c>
      <c r="B403" s="261" t="s">
        <v>1797</v>
      </c>
      <c r="C403" s="262">
        <v>100</v>
      </c>
      <c r="D403" s="262">
        <v>50</v>
      </c>
    </row>
    <row r="404" spans="1:4" ht="19.899999999999999" customHeight="1">
      <c r="A404" s="261" t="s">
        <v>1798</v>
      </c>
      <c r="B404" s="261" t="s">
        <v>1799</v>
      </c>
      <c r="C404" s="262">
        <v>100</v>
      </c>
      <c r="D404" s="262">
        <v>50</v>
      </c>
    </row>
    <row r="405" spans="1:4" ht="19.899999999999999" customHeight="1">
      <c r="A405" s="261" t="s">
        <v>1800</v>
      </c>
      <c r="B405" s="261" t="s">
        <v>1801</v>
      </c>
      <c r="C405" s="262">
        <v>100</v>
      </c>
      <c r="D405" s="262">
        <v>50</v>
      </c>
    </row>
    <row r="406" spans="1:4" ht="19.899999999999999" customHeight="1">
      <c r="A406" s="261" t="s">
        <v>1802</v>
      </c>
      <c r="B406" s="261" t="s">
        <v>1803</v>
      </c>
      <c r="C406" s="262">
        <v>100</v>
      </c>
      <c r="D406" s="262">
        <v>50</v>
      </c>
    </row>
    <row r="407" spans="1:4" ht="19.899999999999999" customHeight="1">
      <c r="A407" s="261" t="s">
        <v>1804</v>
      </c>
      <c r="B407" s="261" t="s">
        <v>1805</v>
      </c>
      <c r="C407" s="262">
        <v>100</v>
      </c>
      <c r="D407" s="262">
        <v>50</v>
      </c>
    </row>
    <row r="408" spans="1:4" ht="19.899999999999999" customHeight="1">
      <c r="A408" s="261" t="s">
        <v>1806</v>
      </c>
      <c r="B408" s="261" t="s">
        <v>1807</v>
      </c>
      <c r="C408" s="262">
        <v>100</v>
      </c>
      <c r="D408" s="262">
        <v>50</v>
      </c>
    </row>
    <row r="409" spans="1:4" ht="19.899999999999999" customHeight="1">
      <c r="A409" s="261" t="s">
        <v>1808</v>
      </c>
      <c r="B409" s="261" t="s">
        <v>1809</v>
      </c>
      <c r="C409" s="262">
        <v>100</v>
      </c>
      <c r="D409" s="262">
        <v>50</v>
      </c>
    </row>
    <row r="410" spans="1:4" ht="19.899999999999999" customHeight="1">
      <c r="A410" s="261" t="s">
        <v>1810</v>
      </c>
      <c r="B410" s="261" t="s">
        <v>1811</v>
      </c>
      <c r="C410" s="262">
        <v>100</v>
      </c>
      <c r="D410" s="262">
        <v>50</v>
      </c>
    </row>
    <row r="411" spans="1:4" ht="19.899999999999999" customHeight="1">
      <c r="A411" s="261" t="s">
        <v>1812</v>
      </c>
      <c r="B411" s="261" t="s">
        <v>1813</v>
      </c>
      <c r="C411" s="262">
        <v>100</v>
      </c>
      <c r="D411" s="262">
        <v>50</v>
      </c>
    </row>
    <row r="412" spans="1:4" ht="19.899999999999999" customHeight="1">
      <c r="A412" s="261" t="s">
        <v>1814</v>
      </c>
      <c r="B412" s="261" t="s">
        <v>1815</v>
      </c>
      <c r="C412" s="262">
        <v>100</v>
      </c>
      <c r="D412" s="262">
        <v>50</v>
      </c>
    </row>
    <row r="413" spans="1:4" ht="19.899999999999999" customHeight="1">
      <c r="A413" s="261" t="s">
        <v>1816</v>
      </c>
      <c r="B413" s="261" t="s">
        <v>1817</v>
      </c>
      <c r="C413" s="262">
        <v>100</v>
      </c>
      <c r="D413" s="262">
        <v>50</v>
      </c>
    </row>
    <row r="414" spans="1:4" ht="19.899999999999999" customHeight="1">
      <c r="A414" s="261" t="s">
        <v>1818</v>
      </c>
      <c r="B414" s="261" t="s">
        <v>1819</v>
      </c>
      <c r="C414" s="262">
        <v>100</v>
      </c>
      <c r="D414" s="262">
        <v>50</v>
      </c>
    </row>
    <row r="415" spans="1:4" ht="19.899999999999999" customHeight="1">
      <c r="A415" s="261" t="s">
        <v>1820</v>
      </c>
      <c r="B415" s="261" t="s">
        <v>1821</v>
      </c>
      <c r="C415" s="262">
        <v>100</v>
      </c>
      <c r="D415" s="262">
        <v>50</v>
      </c>
    </row>
    <row r="416" spans="1:4" ht="19.899999999999999" customHeight="1">
      <c r="A416" s="261" t="s">
        <v>1822</v>
      </c>
      <c r="B416" s="261" t="s">
        <v>1823</v>
      </c>
      <c r="C416" s="262">
        <v>100</v>
      </c>
      <c r="D416" s="262">
        <v>50</v>
      </c>
    </row>
    <row r="417" spans="1:4" ht="19.899999999999999" customHeight="1">
      <c r="A417" s="261" t="s">
        <v>1824</v>
      </c>
      <c r="B417" s="261" t="s">
        <v>1825</v>
      </c>
      <c r="C417" s="262">
        <v>100</v>
      </c>
      <c r="D417" s="262">
        <v>50</v>
      </c>
    </row>
    <row r="418" spans="1:4" ht="19.899999999999999" customHeight="1">
      <c r="A418" s="261" t="s">
        <v>1826</v>
      </c>
      <c r="B418" s="261" t="s">
        <v>1827</v>
      </c>
      <c r="C418" s="262">
        <v>100</v>
      </c>
      <c r="D418" s="262">
        <v>50</v>
      </c>
    </row>
    <row r="419" spans="1:4" ht="19.899999999999999" customHeight="1">
      <c r="A419" s="261" t="s">
        <v>1828</v>
      </c>
      <c r="B419" s="261" t="s">
        <v>1829</v>
      </c>
      <c r="C419" s="262">
        <v>100</v>
      </c>
      <c r="D419" s="262">
        <v>50</v>
      </c>
    </row>
    <row r="420" spans="1:4" ht="19.899999999999999" customHeight="1">
      <c r="A420" s="261" t="s">
        <v>1830</v>
      </c>
      <c r="B420" s="261" t="s">
        <v>1831</v>
      </c>
      <c r="C420" s="262">
        <v>100</v>
      </c>
      <c r="D420" s="262">
        <v>50</v>
      </c>
    </row>
    <row r="421" spans="1:4" ht="19.899999999999999" customHeight="1">
      <c r="A421" s="261" t="s">
        <v>1832</v>
      </c>
      <c r="B421" s="261" t="s">
        <v>1833</v>
      </c>
      <c r="C421" s="262">
        <v>100</v>
      </c>
      <c r="D421" s="262">
        <v>50</v>
      </c>
    </row>
    <row r="422" spans="1:4" ht="19.899999999999999" customHeight="1">
      <c r="A422" s="261" t="s">
        <v>1834</v>
      </c>
      <c r="B422" s="261" t="s">
        <v>1835</v>
      </c>
      <c r="C422" s="262">
        <v>100</v>
      </c>
      <c r="D422" s="262">
        <v>35</v>
      </c>
    </row>
    <row r="423" spans="1:4" ht="19.899999999999999" customHeight="1">
      <c r="A423" s="261" t="s">
        <v>1836</v>
      </c>
      <c r="B423" s="261" t="s">
        <v>1837</v>
      </c>
      <c r="C423" s="262">
        <v>100</v>
      </c>
      <c r="D423" s="262">
        <v>25</v>
      </c>
    </row>
    <row r="424" spans="1:4" ht="19.899999999999999" customHeight="1">
      <c r="A424" s="261" t="s">
        <v>1838</v>
      </c>
      <c r="B424" s="261" t="s">
        <v>1839</v>
      </c>
      <c r="C424" s="262">
        <v>100</v>
      </c>
      <c r="D424" s="262">
        <v>30</v>
      </c>
    </row>
    <row r="425" spans="1:4" ht="19.899999999999999" customHeight="1">
      <c r="A425" s="261" t="s">
        <v>1840</v>
      </c>
      <c r="B425" s="261" t="s">
        <v>1841</v>
      </c>
      <c r="C425" s="262">
        <v>100</v>
      </c>
    </row>
    <row r="426" spans="1:4" ht="19.899999999999999" customHeight="1">
      <c r="A426" s="261" t="s">
        <v>1842</v>
      </c>
      <c r="B426" s="261" t="s">
        <v>1843</v>
      </c>
      <c r="C426" s="262">
        <v>100</v>
      </c>
      <c r="D426" s="262">
        <v>35</v>
      </c>
    </row>
    <row r="427" spans="1:4" ht="19.899999999999999" customHeight="1">
      <c r="A427" s="261" t="s">
        <v>1844</v>
      </c>
      <c r="B427" s="261" t="s">
        <v>1845</v>
      </c>
      <c r="C427" s="262">
        <v>100</v>
      </c>
      <c r="D427" s="262">
        <v>50</v>
      </c>
    </row>
    <row r="428" spans="1:4" ht="19.899999999999999" customHeight="1">
      <c r="A428" s="261" t="s">
        <v>1846</v>
      </c>
      <c r="B428" s="261" t="s">
        <v>1847</v>
      </c>
      <c r="C428" s="262">
        <v>100</v>
      </c>
      <c r="D428" s="262">
        <v>40</v>
      </c>
    </row>
    <row r="429" spans="1:4" ht="19.899999999999999" customHeight="1">
      <c r="A429" s="261" t="s">
        <v>1848</v>
      </c>
      <c r="B429" s="261" t="s">
        <v>1849</v>
      </c>
      <c r="C429" s="262">
        <v>100</v>
      </c>
      <c r="D429" s="262">
        <v>50</v>
      </c>
    </row>
    <row r="430" spans="1:4" ht="19.899999999999999" customHeight="1">
      <c r="A430" s="261" t="s">
        <v>1850</v>
      </c>
      <c r="B430" s="261" t="s">
        <v>1851</v>
      </c>
      <c r="C430" s="262">
        <v>100</v>
      </c>
      <c r="D430" s="262">
        <v>50</v>
      </c>
    </row>
    <row r="431" spans="1:4" ht="19.899999999999999" customHeight="1">
      <c r="A431" s="261" t="s">
        <v>1852</v>
      </c>
      <c r="B431" s="261" t="s">
        <v>1853</v>
      </c>
      <c r="C431" s="262">
        <v>100</v>
      </c>
      <c r="D431" s="262">
        <v>50</v>
      </c>
    </row>
    <row r="432" spans="1:4" ht="19.899999999999999" customHeight="1">
      <c r="A432" s="261" t="s">
        <v>1854</v>
      </c>
      <c r="B432" s="261" t="s">
        <v>1855</v>
      </c>
      <c r="C432" s="262">
        <v>100</v>
      </c>
      <c r="D432" s="262">
        <v>25</v>
      </c>
    </row>
    <row r="433" spans="1:4" ht="19.899999999999999" customHeight="1">
      <c r="A433" s="261" t="s">
        <v>1856</v>
      </c>
      <c r="B433" s="261" t="s">
        <v>1857</v>
      </c>
      <c r="C433" s="262">
        <v>100</v>
      </c>
      <c r="D433" s="262">
        <v>50</v>
      </c>
    </row>
    <row r="434" spans="1:4" ht="19.899999999999999" customHeight="1">
      <c r="A434" s="261" t="s">
        <v>1858</v>
      </c>
      <c r="B434" s="261" t="s">
        <v>1859</v>
      </c>
      <c r="C434" s="262">
        <v>100</v>
      </c>
      <c r="D434" s="262">
        <v>50</v>
      </c>
    </row>
    <row r="435" spans="1:4" ht="19.899999999999999" customHeight="1">
      <c r="A435" s="261" t="s">
        <v>1860</v>
      </c>
      <c r="B435" s="261" t="s">
        <v>1861</v>
      </c>
      <c r="C435" s="262">
        <v>100</v>
      </c>
      <c r="D435" s="262">
        <v>50</v>
      </c>
    </row>
    <row r="436" spans="1:4" ht="19.899999999999999" customHeight="1">
      <c r="A436" s="261" t="s">
        <v>1862</v>
      </c>
      <c r="B436" s="261" t="s">
        <v>1863</v>
      </c>
      <c r="C436" s="262">
        <v>100</v>
      </c>
      <c r="D436" s="262">
        <v>50</v>
      </c>
    </row>
    <row r="437" spans="1:4" ht="19.899999999999999" customHeight="1">
      <c r="A437" s="261" t="s">
        <v>1864</v>
      </c>
      <c r="B437" s="261" t="s">
        <v>1865</v>
      </c>
      <c r="C437" s="262">
        <v>100</v>
      </c>
      <c r="D437" s="262">
        <v>25</v>
      </c>
    </row>
    <row r="438" spans="1:4" ht="19.899999999999999" customHeight="1">
      <c r="A438" s="261" t="s">
        <v>1866</v>
      </c>
      <c r="B438" s="261" t="s">
        <v>1867</v>
      </c>
      <c r="C438" s="262">
        <v>100</v>
      </c>
      <c r="D438" s="262">
        <v>30</v>
      </c>
    </row>
    <row r="439" spans="1:4" ht="19.899999999999999" customHeight="1">
      <c r="A439" s="261" t="s">
        <v>1868</v>
      </c>
      <c r="B439" s="261" t="s">
        <v>1869</v>
      </c>
      <c r="C439" s="262">
        <v>100</v>
      </c>
      <c r="D439" s="262">
        <v>50</v>
      </c>
    </row>
    <row r="440" spans="1:4" ht="19.899999999999999" customHeight="1">
      <c r="A440" s="261" t="s">
        <v>1870</v>
      </c>
      <c r="B440" s="261" t="s">
        <v>1871</v>
      </c>
      <c r="C440" s="262">
        <v>100</v>
      </c>
      <c r="D440" s="262">
        <v>30</v>
      </c>
    </row>
    <row r="441" spans="1:4" ht="19.899999999999999" customHeight="1">
      <c r="A441" s="261" t="s">
        <v>1872</v>
      </c>
      <c r="B441" s="261" t="s">
        <v>1873</v>
      </c>
      <c r="C441" s="262">
        <v>100</v>
      </c>
      <c r="D441" s="262">
        <v>50</v>
      </c>
    </row>
    <row r="442" spans="1:4" ht="19.899999999999999" customHeight="1">
      <c r="A442" s="261" t="s">
        <v>1698</v>
      </c>
      <c r="B442" s="261" t="s">
        <v>1699</v>
      </c>
      <c r="C442" s="262">
        <v>100</v>
      </c>
      <c r="D442" s="262">
        <v>50</v>
      </c>
    </row>
    <row r="443" spans="1:4" ht="19.899999999999999" customHeight="1">
      <c r="A443" s="261" t="s">
        <v>1700</v>
      </c>
      <c r="B443" s="261" t="s">
        <v>1701</v>
      </c>
      <c r="C443" s="262">
        <v>100</v>
      </c>
      <c r="D443" s="262">
        <v>50</v>
      </c>
    </row>
    <row r="444" spans="1:4" ht="19.899999999999999" customHeight="1">
      <c r="A444" s="261" t="s">
        <v>1702</v>
      </c>
      <c r="B444" s="261" t="s">
        <v>1703</v>
      </c>
      <c r="C444" s="262">
        <v>100</v>
      </c>
      <c r="D444" s="262">
        <v>50</v>
      </c>
    </row>
    <row r="445" spans="1:4" ht="19.899999999999999" customHeight="1">
      <c r="A445" s="261" t="s">
        <v>1704</v>
      </c>
      <c r="B445" s="261" t="s">
        <v>1705</v>
      </c>
      <c r="C445" s="262">
        <v>100</v>
      </c>
      <c r="D445" s="262">
        <v>50</v>
      </c>
    </row>
    <row r="446" spans="1:4" ht="19.899999999999999" customHeight="1">
      <c r="A446" s="261" t="s">
        <v>1706</v>
      </c>
      <c r="B446" s="261" t="s">
        <v>1707</v>
      </c>
      <c r="C446" s="262">
        <v>100</v>
      </c>
      <c r="D446" s="262">
        <v>50</v>
      </c>
    </row>
    <row r="447" spans="1:4" ht="19.899999999999999" customHeight="1">
      <c r="A447" s="261" t="s">
        <v>1708</v>
      </c>
      <c r="B447" s="261" t="s">
        <v>1709</v>
      </c>
      <c r="C447" s="262">
        <v>100</v>
      </c>
      <c r="D447" s="262">
        <v>50</v>
      </c>
    </row>
    <row r="448" spans="1:4" ht="19.899999999999999" customHeight="1">
      <c r="A448" s="261" t="s">
        <v>1710</v>
      </c>
      <c r="B448" s="261" t="s">
        <v>1711</v>
      </c>
      <c r="C448" s="262">
        <v>100</v>
      </c>
      <c r="D448" s="262">
        <v>50</v>
      </c>
    </row>
    <row r="449" spans="1:4" ht="19.899999999999999" customHeight="1">
      <c r="A449" s="261" t="s">
        <v>1712</v>
      </c>
      <c r="B449" s="261" t="s">
        <v>1713</v>
      </c>
      <c r="C449" s="262">
        <v>100</v>
      </c>
      <c r="D449" s="262">
        <v>50</v>
      </c>
    </row>
    <row r="450" spans="1:4" ht="19.899999999999999" customHeight="1">
      <c r="A450" s="261" t="s">
        <v>1714</v>
      </c>
      <c r="B450" s="261" t="s">
        <v>1715</v>
      </c>
      <c r="C450" s="262">
        <v>100</v>
      </c>
      <c r="D450" s="262">
        <v>50</v>
      </c>
    </row>
    <row r="451" spans="1:4" ht="19.899999999999999" customHeight="1">
      <c r="A451" s="261" t="s">
        <v>1716</v>
      </c>
      <c r="B451" s="261" t="s">
        <v>1717</v>
      </c>
      <c r="C451" s="262">
        <v>95</v>
      </c>
      <c r="D451" s="262">
        <v>30</v>
      </c>
    </row>
    <row r="452" spans="1:4" ht="19.899999999999999" customHeight="1">
      <c r="A452" s="261" t="s">
        <v>1718</v>
      </c>
      <c r="B452" s="261" t="s">
        <v>1719</v>
      </c>
      <c r="C452" s="262">
        <v>100</v>
      </c>
      <c r="D452" s="262">
        <v>45</v>
      </c>
    </row>
    <row r="453" spans="1:4" ht="19.899999999999999" customHeight="1">
      <c r="A453" s="261" t="s">
        <v>1720</v>
      </c>
      <c r="B453" s="261" t="s">
        <v>1721</v>
      </c>
      <c r="C453" s="262">
        <v>100</v>
      </c>
      <c r="D453" s="262">
        <v>45</v>
      </c>
    </row>
    <row r="454" spans="1:4" ht="19.899999999999999" customHeight="1">
      <c r="A454" s="261" t="s">
        <v>1722</v>
      </c>
      <c r="B454" s="261" t="s">
        <v>1723</v>
      </c>
      <c r="C454" s="262">
        <v>100</v>
      </c>
      <c r="D454" s="262">
        <v>50</v>
      </c>
    </row>
    <row r="455" spans="1:4" ht="19.899999999999999" customHeight="1">
      <c r="A455" s="261" t="s">
        <v>1724</v>
      </c>
      <c r="B455" s="261" t="s">
        <v>1725</v>
      </c>
      <c r="C455" s="262">
        <v>100</v>
      </c>
      <c r="D455" s="262">
        <v>40</v>
      </c>
    </row>
    <row r="456" spans="1:4" ht="19.899999999999999" customHeight="1">
      <c r="A456" s="261" t="s">
        <v>1726</v>
      </c>
      <c r="B456" s="261" t="s">
        <v>1727</v>
      </c>
      <c r="C456" s="262">
        <v>100</v>
      </c>
      <c r="D456" s="262">
        <v>50</v>
      </c>
    </row>
    <row r="457" spans="1:4" ht="19.899999999999999" customHeight="1">
      <c r="A457" s="261" t="s">
        <v>1728</v>
      </c>
      <c r="B457" s="261" t="s">
        <v>1729</v>
      </c>
      <c r="C457" s="262">
        <v>100</v>
      </c>
      <c r="D457" s="262">
        <v>25</v>
      </c>
    </row>
    <row r="458" spans="1:4" ht="19.899999999999999" customHeight="1">
      <c r="A458" s="261" t="s">
        <v>1730</v>
      </c>
      <c r="B458" s="261" t="s">
        <v>1731</v>
      </c>
      <c r="C458" s="262">
        <v>95</v>
      </c>
      <c r="D458" s="262">
        <v>25</v>
      </c>
    </row>
    <row r="459" spans="1:4" ht="19.899999999999999" customHeight="1">
      <c r="A459" s="261" t="s">
        <v>1732</v>
      </c>
      <c r="B459" s="261" t="s">
        <v>1733</v>
      </c>
      <c r="C459" s="262">
        <v>100</v>
      </c>
      <c r="D459" s="262">
        <v>40</v>
      </c>
    </row>
    <row r="460" spans="1:4" ht="19.899999999999999" customHeight="1">
      <c r="A460" s="261" t="s">
        <v>1734</v>
      </c>
      <c r="B460" s="261" t="s">
        <v>1735</v>
      </c>
      <c r="C460" s="262">
        <v>100</v>
      </c>
      <c r="D460" s="262">
        <v>50</v>
      </c>
    </row>
    <row r="461" spans="1:4" ht="19.899999999999999" customHeight="1">
      <c r="A461" s="261" t="s">
        <v>1736</v>
      </c>
      <c r="B461" s="261" t="s">
        <v>1737</v>
      </c>
      <c r="C461" s="262">
        <v>100</v>
      </c>
      <c r="D461" s="262">
        <v>30</v>
      </c>
    </row>
    <row r="462" spans="1:4" ht="19.899999999999999" customHeight="1">
      <c r="A462" s="261" t="s">
        <v>1738</v>
      </c>
      <c r="B462" s="261" t="s">
        <v>1739</v>
      </c>
      <c r="C462" s="262">
        <v>100</v>
      </c>
      <c r="D462" s="262">
        <v>50</v>
      </c>
    </row>
    <row r="463" spans="1:4" ht="19.899999999999999" customHeight="1">
      <c r="A463" s="261" t="s">
        <v>1740</v>
      </c>
      <c r="B463" s="261" t="s">
        <v>1741</v>
      </c>
      <c r="C463" s="262">
        <v>100</v>
      </c>
      <c r="D463" s="262">
        <v>50</v>
      </c>
    </row>
    <row r="464" spans="1:4" ht="19.899999999999999" customHeight="1">
      <c r="A464" s="261" t="s">
        <v>1742</v>
      </c>
      <c r="B464" s="261" t="s">
        <v>1743</v>
      </c>
      <c r="C464" s="262">
        <v>100</v>
      </c>
      <c r="D464" s="262">
        <v>40</v>
      </c>
    </row>
    <row r="465" spans="1:4" ht="19.899999999999999" customHeight="1">
      <c r="A465" s="261" t="s">
        <v>1744</v>
      </c>
      <c r="B465" s="261" t="s">
        <v>1745</v>
      </c>
      <c r="C465" s="262">
        <v>100</v>
      </c>
      <c r="D465" s="262">
        <v>50</v>
      </c>
    </row>
    <row r="466" spans="1:4" ht="19.899999999999999" customHeight="1">
      <c r="A466" s="261" t="s">
        <v>1746</v>
      </c>
      <c r="B466" s="261" t="s">
        <v>1747</v>
      </c>
      <c r="C466" s="262">
        <v>100</v>
      </c>
      <c r="D466" s="262">
        <v>50</v>
      </c>
    </row>
    <row r="467" spans="1:4" ht="19.899999999999999" customHeight="1">
      <c r="A467" s="261" t="s">
        <v>1748</v>
      </c>
      <c r="B467" s="261" t="s">
        <v>1749</v>
      </c>
      <c r="C467" s="262">
        <v>100</v>
      </c>
      <c r="D467" s="262">
        <v>50</v>
      </c>
    </row>
    <row r="468" spans="1:4" ht="19.899999999999999" customHeight="1">
      <c r="A468" s="261" t="s">
        <v>1750</v>
      </c>
      <c r="B468" s="261" t="s">
        <v>1751</v>
      </c>
      <c r="C468" s="262">
        <v>100</v>
      </c>
      <c r="D468" s="262">
        <v>50</v>
      </c>
    </row>
    <row r="469" spans="1:4" ht="19.899999999999999" customHeight="1">
      <c r="A469" s="261" t="s">
        <v>1752</v>
      </c>
      <c r="B469" s="261" t="s">
        <v>1753</v>
      </c>
      <c r="C469" s="262">
        <v>100</v>
      </c>
      <c r="D469" s="262">
        <v>50</v>
      </c>
    </row>
    <row r="470" spans="1:4" ht="19.899999999999999" customHeight="1">
      <c r="A470" s="261" t="s">
        <v>1754</v>
      </c>
      <c r="B470" s="261" t="s">
        <v>1755</v>
      </c>
      <c r="C470" s="262">
        <v>100</v>
      </c>
      <c r="D470" s="262">
        <v>50</v>
      </c>
    </row>
    <row r="471" spans="1:4" ht="19.899999999999999" customHeight="1">
      <c r="A471" s="261" t="s">
        <v>1756</v>
      </c>
      <c r="B471" s="261" t="s">
        <v>1757</v>
      </c>
      <c r="C471" s="262">
        <v>90</v>
      </c>
      <c r="D471" s="262">
        <v>50</v>
      </c>
    </row>
    <row r="472" spans="1:4" ht="19.899999999999999" customHeight="1">
      <c r="A472" s="261" t="s">
        <v>1758</v>
      </c>
      <c r="B472" s="261" t="s">
        <v>1759</v>
      </c>
      <c r="C472" s="262">
        <v>100</v>
      </c>
      <c r="D472" s="262">
        <v>50</v>
      </c>
    </row>
    <row r="473" spans="1:4" ht="19.899999999999999" customHeight="1">
      <c r="A473" s="261" t="s">
        <v>1760</v>
      </c>
      <c r="B473" s="261" t="s">
        <v>1761</v>
      </c>
      <c r="C473" s="262">
        <v>100</v>
      </c>
      <c r="D473" s="262">
        <v>50</v>
      </c>
    </row>
    <row r="474" spans="1:4" ht="19.899999999999999" customHeight="1">
      <c r="A474" s="261" t="s">
        <v>1762</v>
      </c>
      <c r="B474" s="261" t="s">
        <v>1763</v>
      </c>
      <c r="C474" s="262">
        <v>100</v>
      </c>
      <c r="D474" s="262">
        <v>50</v>
      </c>
    </row>
    <row r="475" spans="1:4" ht="19.899999999999999" customHeight="1">
      <c r="A475" s="261" t="s">
        <v>1764</v>
      </c>
      <c r="B475" s="261" t="s">
        <v>1765</v>
      </c>
      <c r="C475" s="262">
        <v>100</v>
      </c>
      <c r="D475" s="262">
        <v>50</v>
      </c>
    </row>
    <row r="476" spans="1:4" ht="19.899999999999999" customHeight="1">
      <c r="A476" s="261" t="s">
        <v>1766</v>
      </c>
      <c r="B476" s="261" t="s">
        <v>1767</v>
      </c>
      <c r="C476" s="262">
        <v>100</v>
      </c>
      <c r="D476" s="262">
        <v>50</v>
      </c>
    </row>
    <row r="477" spans="1:4" ht="19.899999999999999" customHeight="1">
      <c r="A477" s="261" t="s">
        <v>1768</v>
      </c>
      <c r="B477" s="261" t="s">
        <v>1769</v>
      </c>
      <c r="C477" s="262">
        <v>100</v>
      </c>
      <c r="D477" s="262">
        <v>50</v>
      </c>
    </row>
    <row r="478" spans="1:4" ht="19.899999999999999" customHeight="1">
      <c r="A478" s="261" t="s">
        <v>1770</v>
      </c>
      <c r="B478" s="261" t="s">
        <v>1771</v>
      </c>
      <c r="C478" s="262">
        <v>100</v>
      </c>
      <c r="D478" s="262">
        <v>50</v>
      </c>
    </row>
    <row r="479" spans="1:4" ht="19.899999999999999" customHeight="1">
      <c r="A479" s="261" t="s">
        <v>1772</v>
      </c>
      <c r="B479" s="261" t="s">
        <v>1773</v>
      </c>
      <c r="C479" s="262">
        <v>100</v>
      </c>
      <c r="D479" s="262">
        <v>50</v>
      </c>
    </row>
    <row r="480" spans="1:4" ht="19.899999999999999" customHeight="1">
      <c r="A480" s="261" t="s">
        <v>1774</v>
      </c>
      <c r="B480" s="261" t="s">
        <v>1775</v>
      </c>
      <c r="C480" s="262">
        <v>100</v>
      </c>
      <c r="D480" s="262">
        <v>50</v>
      </c>
    </row>
    <row r="481" spans="1:4" ht="19.899999999999999" customHeight="1">
      <c r="A481" s="261" t="s">
        <v>1776</v>
      </c>
      <c r="B481" s="261" t="s">
        <v>1777</v>
      </c>
      <c r="C481" s="262">
        <v>100</v>
      </c>
      <c r="D481" s="262">
        <v>50</v>
      </c>
    </row>
    <row r="482" spans="1:4" ht="19.899999999999999" customHeight="1">
      <c r="A482" s="261" t="s">
        <v>1778</v>
      </c>
      <c r="B482" s="261" t="s">
        <v>1779</v>
      </c>
      <c r="C482" s="262">
        <v>100</v>
      </c>
      <c r="D482" s="262">
        <v>50</v>
      </c>
    </row>
    <row r="483" spans="1:4" ht="19.899999999999999" customHeight="1">
      <c r="A483" s="261" t="s">
        <v>1780</v>
      </c>
      <c r="B483" s="261" t="s">
        <v>1781</v>
      </c>
      <c r="C483" s="262">
        <v>100</v>
      </c>
      <c r="D483" s="262">
        <v>50</v>
      </c>
    </row>
    <row r="484" spans="1:4" ht="19.899999999999999" customHeight="1">
      <c r="A484" s="261" t="s">
        <v>1782</v>
      </c>
      <c r="B484" s="261" t="s">
        <v>1783</v>
      </c>
      <c r="C484" s="262">
        <v>100</v>
      </c>
      <c r="D484" s="262">
        <v>50</v>
      </c>
    </row>
    <row r="485" spans="1:4" ht="19.899999999999999" customHeight="1">
      <c r="A485" s="261" t="s">
        <v>1784</v>
      </c>
      <c r="B485" s="261" t="s">
        <v>1785</v>
      </c>
      <c r="C485" s="262">
        <v>100</v>
      </c>
      <c r="D485" s="262">
        <v>50</v>
      </c>
    </row>
    <row r="486" spans="1:4" ht="19.899999999999999" customHeight="1">
      <c r="A486" s="261" t="s">
        <v>1786</v>
      </c>
      <c r="B486" s="261" t="s">
        <v>1787</v>
      </c>
      <c r="C486" s="262">
        <v>100</v>
      </c>
      <c r="D486" s="262">
        <v>50</v>
      </c>
    </row>
    <row r="487" spans="1:4" ht="19.899999999999999" customHeight="1">
      <c r="A487" s="261" t="s">
        <v>1788</v>
      </c>
      <c r="B487" s="261" t="s">
        <v>1789</v>
      </c>
      <c r="C487" s="262">
        <v>100</v>
      </c>
      <c r="D487" s="262">
        <v>50</v>
      </c>
    </row>
    <row r="488" spans="1:4" ht="19.899999999999999" customHeight="1">
      <c r="A488" s="261" t="s">
        <v>1790</v>
      </c>
      <c r="B488" s="261" t="s">
        <v>1791</v>
      </c>
      <c r="C488" s="262">
        <v>100</v>
      </c>
      <c r="D488" s="262">
        <v>50</v>
      </c>
    </row>
    <row r="489" spans="1:4" ht="19.899999999999999" customHeight="1">
      <c r="A489" s="261" t="s">
        <v>1792</v>
      </c>
      <c r="B489" s="261" t="s">
        <v>1793</v>
      </c>
      <c r="C489" s="262">
        <v>100</v>
      </c>
      <c r="D489" s="262">
        <v>50</v>
      </c>
    </row>
    <row r="490" spans="1:4" ht="19.899999999999999" customHeight="1">
      <c r="A490" s="261" t="s">
        <v>1794</v>
      </c>
      <c r="B490" s="261" t="s">
        <v>1795</v>
      </c>
      <c r="C490" s="262">
        <v>100</v>
      </c>
      <c r="D490" s="262">
        <v>50</v>
      </c>
    </row>
    <row r="491" spans="1:4" ht="19.899999999999999" customHeight="1">
      <c r="A491" s="261" t="s">
        <v>1796</v>
      </c>
      <c r="B491" s="261" t="s">
        <v>1797</v>
      </c>
      <c r="C491" s="262">
        <v>100</v>
      </c>
      <c r="D491" s="262">
        <v>50</v>
      </c>
    </row>
    <row r="492" spans="1:4" ht="19.899999999999999" customHeight="1">
      <c r="A492" s="261" t="s">
        <v>1798</v>
      </c>
      <c r="B492" s="261" t="s">
        <v>1799</v>
      </c>
      <c r="C492" s="262">
        <v>100</v>
      </c>
      <c r="D492" s="262">
        <v>50</v>
      </c>
    </row>
    <row r="493" spans="1:4" ht="19.899999999999999" customHeight="1">
      <c r="A493" s="261" t="s">
        <v>1800</v>
      </c>
      <c r="B493" s="261" t="s">
        <v>1801</v>
      </c>
      <c r="C493" s="262">
        <v>100</v>
      </c>
      <c r="D493" s="262">
        <v>50</v>
      </c>
    </row>
    <row r="494" spans="1:4" ht="19.899999999999999" customHeight="1">
      <c r="A494" s="261" t="s">
        <v>1802</v>
      </c>
      <c r="B494" s="261" t="s">
        <v>1803</v>
      </c>
      <c r="C494" s="262">
        <v>100</v>
      </c>
      <c r="D494" s="262">
        <v>50</v>
      </c>
    </row>
    <row r="495" spans="1:4" ht="19.899999999999999" customHeight="1">
      <c r="A495" s="261" t="s">
        <v>1804</v>
      </c>
      <c r="B495" s="261" t="s">
        <v>1805</v>
      </c>
      <c r="C495" s="262">
        <v>100</v>
      </c>
      <c r="D495" s="262">
        <v>50</v>
      </c>
    </row>
    <row r="496" spans="1:4" ht="19.899999999999999" customHeight="1">
      <c r="A496" s="261" t="s">
        <v>1806</v>
      </c>
      <c r="B496" s="261" t="s">
        <v>1807</v>
      </c>
      <c r="C496" s="262">
        <v>100</v>
      </c>
      <c r="D496" s="262">
        <v>50</v>
      </c>
    </row>
    <row r="497" spans="1:4" ht="19.899999999999999" customHeight="1">
      <c r="A497" s="261" t="s">
        <v>1808</v>
      </c>
      <c r="B497" s="261" t="s">
        <v>1809</v>
      </c>
      <c r="C497" s="262">
        <v>100</v>
      </c>
      <c r="D497" s="262">
        <v>50</v>
      </c>
    </row>
    <row r="498" spans="1:4" ht="19.899999999999999" customHeight="1">
      <c r="A498" s="261" t="s">
        <v>1810</v>
      </c>
      <c r="B498" s="261" t="s">
        <v>1811</v>
      </c>
      <c r="C498" s="262">
        <v>100</v>
      </c>
      <c r="D498" s="262">
        <v>50</v>
      </c>
    </row>
    <row r="499" spans="1:4" ht="19.899999999999999" customHeight="1">
      <c r="A499" s="261" t="s">
        <v>1812</v>
      </c>
      <c r="B499" s="261" t="s">
        <v>1813</v>
      </c>
      <c r="C499" s="262">
        <v>100</v>
      </c>
      <c r="D499" s="262">
        <v>50</v>
      </c>
    </row>
    <row r="500" spans="1:4" ht="19.899999999999999" customHeight="1">
      <c r="A500" s="261" t="s">
        <v>1814</v>
      </c>
      <c r="B500" s="261" t="s">
        <v>1815</v>
      </c>
      <c r="C500" s="262">
        <v>100</v>
      </c>
      <c r="D500" s="262">
        <v>50</v>
      </c>
    </row>
    <row r="501" spans="1:4" ht="19.899999999999999" customHeight="1">
      <c r="A501" s="261" t="s">
        <v>1816</v>
      </c>
      <c r="B501" s="261" t="s">
        <v>1817</v>
      </c>
      <c r="C501" s="262">
        <v>100</v>
      </c>
      <c r="D501" s="262">
        <v>50</v>
      </c>
    </row>
    <row r="502" spans="1:4" ht="19.899999999999999" customHeight="1">
      <c r="A502" s="261" t="s">
        <v>1818</v>
      </c>
      <c r="B502" s="261" t="s">
        <v>1819</v>
      </c>
      <c r="C502" s="262">
        <v>100</v>
      </c>
      <c r="D502" s="262">
        <v>50</v>
      </c>
    </row>
    <row r="503" spans="1:4" ht="19.899999999999999" customHeight="1">
      <c r="A503" s="261" t="s">
        <v>1820</v>
      </c>
      <c r="B503" s="261" t="s">
        <v>1821</v>
      </c>
      <c r="C503" s="262">
        <v>100</v>
      </c>
      <c r="D503" s="262">
        <v>50</v>
      </c>
    </row>
    <row r="504" spans="1:4" ht="19.899999999999999" customHeight="1">
      <c r="A504" s="261" t="s">
        <v>1822</v>
      </c>
      <c r="B504" s="261" t="s">
        <v>1823</v>
      </c>
      <c r="C504" s="262">
        <v>100</v>
      </c>
      <c r="D504" s="262">
        <v>50</v>
      </c>
    </row>
    <row r="505" spans="1:4" ht="19.899999999999999" customHeight="1">
      <c r="A505" s="261" t="s">
        <v>1824</v>
      </c>
      <c r="B505" s="261" t="s">
        <v>1825</v>
      </c>
      <c r="C505" s="262">
        <v>100</v>
      </c>
      <c r="D505" s="262">
        <v>50</v>
      </c>
    </row>
    <row r="506" spans="1:4" ht="19.899999999999999" customHeight="1">
      <c r="A506" s="261" t="s">
        <v>1826</v>
      </c>
      <c r="B506" s="261" t="s">
        <v>1827</v>
      </c>
      <c r="C506" s="262">
        <v>100</v>
      </c>
      <c r="D506" s="262">
        <v>50</v>
      </c>
    </row>
    <row r="507" spans="1:4" ht="19.899999999999999" customHeight="1">
      <c r="A507" s="261" t="s">
        <v>1828</v>
      </c>
      <c r="B507" s="261" t="s">
        <v>1829</v>
      </c>
      <c r="C507" s="262">
        <v>100</v>
      </c>
      <c r="D507" s="262">
        <v>50</v>
      </c>
    </row>
    <row r="508" spans="1:4" ht="19.899999999999999" customHeight="1">
      <c r="A508" s="261" t="s">
        <v>1830</v>
      </c>
      <c r="B508" s="261" t="s">
        <v>1831</v>
      </c>
      <c r="C508" s="262">
        <v>100</v>
      </c>
      <c r="D508" s="262">
        <v>50</v>
      </c>
    </row>
    <row r="509" spans="1:4" ht="19.899999999999999" customHeight="1">
      <c r="A509" s="261" t="s">
        <v>1832</v>
      </c>
      <c r="B509" s="261" t="s">
        <v>1833</v>
      </c>
      <c r="C509" s="262">
        <v>100</v>
      </c>
      <c r="D509" s="262">
        <v>50</v>
      </c>
    </row>
    <row r="510" spans="1:4" ht="19.899999999999999" customHeight="1">
      <c r="A510" s="261" t="s">
        <v>1834</v>
      </c>
      <c r="B510" s="261" t="s">
        <v>1835</v>
      </c>
      <c r="C510" s="262">
        <v>100</v>
      </c>
      <c r="D510" s="262">
        <v>35</v>
      </c>
    </row>
    <row r="511" spans="1:4" ht="19.899999999999999" customHeight="1">
      <c r="A511" s="261" t="s">
        <v>1836</v>
      </c>
      <c r="B511" s="261" t="s">
        <v>1837</v>
      </c>
      <c r="C511" s="262">
        <v>100</v>
      </c>
      <c r="D511" s="262">
        <v>25</v>
      </c>
    </row>
    <row r="512" spans="1:4" ht="19.899999999999999" customHeight="1">
      <c r="A512" s="261" t="s">
        <v>1838</v>
      </c>
      <c r="B512" s="261" t="s">
        <v>1839</v>
      </c>
      <c r="C512" s="262">
        <v>100</v>
      </c>
      <c r="D512" s="262">
        <v>35</v>
      </c>
    </row>
    <row r="513" spans="1:4" ht="19.899999999999999" customHeight="1">
      <c r="A513" s="261" t="s">
        <v>1840</v>
      </c>
      <c r="B513" s="261" t="s">
        <v>1841</v>
      </c>
      <c r="C513" s="262">
        <v>95</v>
      </c>
      <c r="D513" s="262">
        <v>0</v>
      </c>
    </row>
    <row r="514" spans="1:4" ht="19.899999999999999" customHeight="1">
      <c r="A514" s="261" t="s">
        <v>1842</v>
      </c>
      <c r="B514" s="261" t="s">
        <v>1843</v>
      </c>
      <c r="C514" s="262">
        <v>100</v>
      </c>
      <c r="D514" s="262">
        <v>20</v>
      </c>
    </row>
    <row r="515" spans="1:4" ht="19.899999999999999" customHeight="1">
      <c r="A515" s="261" t="s">
        <v>1844</v>
      </c>
      <c r="B515" s="261" t="s">
        <v>1845</v>
      </c>
      <c r="C515" s="262">
        <v>100</v>
      </c>
      <c r="D515" s="262">
        <v>50</v>
      </c>
    </row>
    <row r="516" spans="1:4" ht="19.899999999999999" customHeight="1">
      <c r="A516" s="261" t="s">
        <v>1846</v>
      </c>
      <c r="B516" s="261" t="s">
        <v>1847</v>
      </c>
      <c r="C516" s="262">
        <v>100</v>
      </c>
      <c r="D516" s="262">
        <v>50</v>
      </c>
    </row>
    <row r="517" spans="1:4" ht="19.899999999999999" customHeight="1">
      <c r="A517" s="261" t="s">
        <v>1848</v>
      </c>
      <c r="B517" s="261" t="s">
        <v>1849</v>
      </c>
      <c r="C517" s="262">
        <v>100</v>
      </c>
      <c r="D517" s="262">
        <v>50</v>
      </c>
    </row>
    <row r="518" spans="1:4" ht="19.899999999999999" customHeight="1">
      <c r="A518" s="261" t="s">
        <v>1850</v>
      </c>
      <c r="B518" s="261" t="s">
        <v>1851</v>
      </c>
      <c r="C518" s="262">
        <v>100</v>
      </c>
      <c r="D518" s="262">
        <v>50</v>
      </c>
    </row>
    <row r="519" spans="1:4" ht="19.899999999999999" customHeight="1">
      <c r="A519" s="261" t="s">
        <v>1852</v>
      </c>
      <c r="B519" s="261" t="s">
        <v>1853</v>
      </c>
      <c r="C519" s="262">
        <v>100</v>
      </c>
      <c r="D519" s="262">
        <v>50</v>
      </c>
    </row>
    <row r="520" spans="1:4" ht="19.899999999999999" customHeight="1">
      <c r="A520" s="261" t="s">
        <v>1854</v>
      </c>
      <c r="B520" s="261" t="s">
        <v>1855</v>
      </c>
      <c r="C520" s="262">
        <v>100</v>
      </c>
      <c r="D520" s="262">
        <v>30</v>
      </c>
    </row>
    <row r="521" spans="1:4" ht="19.899999999999999" customHeight="1">
      <c r="A521" s="261" t="s">
        <v>1856</v>
      </c>
      <c r="B521" s="261" t="s">
        <v>1857</v>
      </c>
      <c r="C521" s="262">
        <v>100</v>
      </c>
      <c r="D521" s="262">
        <v>50</v>
      </c>
    </row>
    <row r="522" spans="1:4" ht="19.899999999999999" customHeight="1">
      <c r="A522" s="261" t="s">
        <v>1858</v>
      </c>
      <c r="B522" s="261" t="s">
        <v>1859</v>
      </c>
      <c r="C522" s="262">
        <v>100</v>
      </c>
      <c r="D522" s="262">
        <v>50</v>
      </c>
    </row>
    <row r="523" spans="1:4" ht="19.899999999999999" customHeight="1">
      <c r="A523" s="261" t="s">
        <v>1860</v>
      </c>
      <c r="B523" s="261" t="s">
        <v>1861</v>
      </c>
      <c r="C523" s="262">
        <v>100</v>
      </c>
      <c r="D523" s="262">
        <v>45</v>
      </c>
    </row>
    <row r="524" spans="1:4" ht="19.899999999999999" customHeight="1">
      <c r="A524" s="261" t="s">
        <v>1862</v>
      </c>
      <c r="B524" s="261" t="s">
        <v>1863</v>
      </c>
      <c r="C524" s="262">
        <v>100</v>
      </c>
      <c r="D524" s="262">
        <v>50</v>
      </c>
    </row>
    <row r="525" spans="1:4" ht="19.899999999999999" customHeight="1">
      <c r="A525" s="261" t="s">
        <v>1864</v>
      </c>
      <c r="B525" s="261" t="s">
        <v>1865</v>
      </c>
      <c r="C525" s="262">
        <v>100</v>
      </c>
      <c r="D525" s="262">
        <v>25</v>
      </c>
    </row>
    <row r="526" spans="1:4" ht="19.899999999999999" customHeight="1">
      <c r="A526" s="261" t="s">
        <v>1866</v>
      </c>
      <c r="B526" s="261" t="s">
        <v>1867</v>
      </c>
      <c r="C526" s="262">
        <v>100</v>
      </c>
      <c r="D526" s="262">
        <v>30</v>
      </c>
    </row>
    <row r="527" spans="1:4" ht="19.899999999999999" customHeight="1">
      <c r="A527" s="261" t="s">
        <v>1868</v>
      </c>
      <c r="B527" s="261" t="s">
        <v>1869</v>
      </c>
      <c r="C527" s="262">
        <v>100</v>
      </c>
      <c r="D527" s="262">
        <v>50</v>
      </c>
    </row>
    <row r="528" spans="1:4" ht="19.899999999999999" customHeight="1">
      <c r="A528" s="261" t="s">
        <v>1870</v>
      </c>
      <c r="B528" s="261" t="s">
        <v>1871</v>
      </c>
      <c r="C528" s="262">
        <v>100</v>
      </c>
      <c r="D528" s="262">
        <v>35</v>
      </c>
    </row>
    <row r="529" spans="1:4" ht="19.899999999999999" customHeight="1">
      <c r="A529" s="261" t="s">
        <v>1872</v>
      </c>
      <c r="B529" s="261" t="s">
        <v>1873</v>
      </c>
      <c r="C529" s="262">
        <v>100</v>
      </c>
      <c r="D529" s="262">
        <v>50</v>
      </c>
    </row>
    <row r="530" spans="1:4" ht="19.899999999999999" customHeight="1">
      <c r="A530" s="261" t="s">
        <v>1698</v>
      </c>
      <c r="B530" s="261" t="s">
        <v>1699</v>
      </c>
      <c r="C530" s="262">
        <v>100</v>
      </c>
      <c r="D530" s="262">
        <v>50</v>
      </c>
    </row>
    <row r="531" spans="1:4" ht="19.899999999999999" customHeight="1">
      <c r="A531" s="261" t="s">
        <v>1700</v>
      </c>
      <c r="B531" s="261" t="s">
        <v>1701</v>
      </c>
      <c r="C531" s="262">
        <v>100</v>
      </c>
      <c r="D531" s="262">
        <v>50</v>
      </c>
    </row>
    <row r="532" spans="1:4" ht="19.899999999999999" customHeight="1">
      <c r="A532" s="261" t="s">
        <v>1702</v>
      </c>
      <c r="B532" s="261" t="s">
        <v>1703</v>
      </c>
      <c r="C532" s="262">
        <v>100</v>
      </c>
      <c r="D532" s="262">
        <v>50</v>
      </c>
    </row>
    <row r="533" spans="1:4" ht="19.899999999999999" customHeight="1">
      <c r="A533" s="261" t="s">
        <v>1704</v>
      </c>
      <c r="B533" s="261" t="s">
        <v>1705</v>
      </c>
      <c r="C533" s="262">
        <v>100</v>
      </c>
      <c r="D533" s="262">
        <v>50</v>
      </c>
    </row>
    <row r="534" spans="1:4" ht="19.899999999999999" customHeight="1">
      <c r="A534" s="261" t="s">
        <v>1706</v>
      </c>
      <c r="B534" s="261" t="s">
        <v>1707</v>
      </c>
      <c r="C534" s="262">
        <v>100</v>
      </c>
      <c r="D534" s="262">
        <v>50</v>
      </c>
    </row>
    <row r="535" spans="1:4" ht="19.899999999999999" customHeight="1">
      <c r="A535" s="261" t="s">
        <v>1708</v>
      </c>
      <c r="B535" s="261" t="s">
        <v>1709</v>
      </c>
      <c r="C535" s="262">
        <v>100</v>
      </c>
      <c r="D535" s="262">
        <v>45</v>
      </c>
    </row>
    <row r="536" spans="1:4" ht="19.899999999999999" customHeight="1">
      <c r="A536" s="261" t="s">
        <v>1710</v>
      </c>
      <c r="B536" s="261" t="s">
        <v>1711</v>
      </c>
      <c r="C536" s="262">
        <v>100</v>
      </c>
      <c r="D536" s="262">
        <v>50</v>
      </c>
    </row>
    <row r="537" spans="1:4" ht="19.899999999999999" customHeight="1">
      <c r="A537" s="261" t="s">
        <v>1712</v>
      </c>
      <c r="B537" s="261" t="s">
        <v>1713</v>
      </c>
      <c r="C537" s="262">
        <v>100</v>
      </c>
      <c r="D537" s="262">
        <v>50</v>
      </c>
    </row>
    <row r="538" spans="1:4" ht="19.899999999999999" customHeight="1">
      <c r="A538" s="261" t="s">
        <v>1714</v>
      </c>
      <c r="B538" s="261" t="s">
        <v>1715</v>
      </c>
      <c r="C538" s="262">
        <v>100</v>
      </c>
      <c r="D538" s="262">
        <v>50</v>
      </c>
    </row>
    <row r="539" spans="1:4" ht="19.899999999999999" customHeight="1">
      <c r="A539" s="261" t="s">
        <v>1716</v>
      </c>
      <c r="B539" s="261" t="s">
        <v>1717</v>
      </c>
      <c r="C539" s="262">
        <v>100</v>
      </c>
      <c r="D539" s="262">
        <v>50</v>
      </c>
    </row>
    <row r="540" spans="1:4" ht="19.899999999999999" customHeight="1">
      <c r="A540" s="261" t="s">
        <v>1718</v>
      </c>
      <c r="B540" s="261" t="s">
        <v>1719</v>
      </c>
      <c r="C540" s="262">
        <v>100</v>
      </c>
      <c r="D540" s="262">
        <v>50</v>
      </c>
    </row>
    <row r="541" spans="1:4" ht="19.899999999999999" customHeight="1">
      <c r="A541" s="261" t="s">
        <v>1720</v>
      </c>
      <c r="B541" s="261" t="s">
        <v>1721</v>
      </c>
      <c r="C541" s="262">
        <v>100</v>
      </c>
      <c r="D541" s="262">
        <v>50</v>
      </c>
    </row>
    <row r="542" spans="1:4" ht="19.899999999999999" customHeight="1">
      <c r="A542" s="261" t="s">
        <v>1722</v>
      </c>
      <c r="B542" s="261" t="s">
        <v>1723</v>
      </c>
      <c r="C542" s="262">
        <v>100</v>
      </c>
      <c r="D542" s="262">
        <v>35</v>
      </c>
    </row>
    <row r="543" spans="1:4" ht="19.899999999999999" customHeight="1">
      <c r="A543" s="261" t="s">
        <v>1724</v>
      </c>
      <c r="B543" s="261" t="s">
        <v>1725</v>
      </c>
      <c r="C543" s="262">
        <v>100</v>
      </c>
      <c r="D543" s="262">
        <v>40</v>
      </c>
    </row>
    <row r="544" spans="1:4" ht="19.899999999999999" customHeight="1">
      <c r="A544" s="261" t="s">
        <v>1726</v>
      </c>
      <c r="B544" s="261" t="s">
        <v>1727</v>
      </c>
      <c r="C544" s="262">
        <v>100</v>
      </c>
      <c r="D544" s="262">
        <v>50</v>
      </c>
    </row>
    <row r="545" spans="1:4" ht="19.899999999999999" customHeight="1">
      <c r="A545" s="261" t="s">
        <v>1728</v>
      </c>
      <c r="B545" s="261" t="s">
        <v>1729</v>
      </c>
      <c r="C545" s="262">
        <v>100</v>
      </c>
      <c r="D545" s="262">
        <v>25</v>
      </c>
    </row>
    <row r="546" spans="1:4" ht="19.899999999999999" customHeight="1">
      <c r="A546" s="261" t="s">
        <v>1730</v>
      </c>
      <c r="B546" s="261" t="s">
        <v>1731</v>
      </c>
      <c r="C546" s="262">
        <v>95</v>
      </c>
      <c r="D546" s="262">
        <v>35</v>
      </c>
    </row>
    <row r="547" spans="1:4" ht="19.899999999999999" customHeight="1">
      <c r="A547" s="261" t="s">
        <v>1732</v>
      </c>
      <c r="B547" s="261" t="s">
        <v>1733</v>
      </c>
      <c r="C547" s="262">
        <v>100</v>
      </c>
      <c r="D547" s="262">
        <v>50</v>
      </c>
    </row>
    <row r="548" spans="1:4" ht="19.899999999999999" customHeight="1">
      <c r="A548" s="261" t="s">
        <v>1734</v>
      </c>
      <c r="B548" s="261" t="s">
        <v>1735</v>
      </c>
      <c r="C548" s="262">
        <v>100</v>
      </c>
      <c r="D548" s="262">
        <v>50</v>
      </c>
    </row>
    <row r="549" spans="1:4" ht="19.899999999999999" customHeight="1">
      <c r="A549" s="261" t="s">
        <v>1736</v>
      </c>
      <c r="B549" s="261" t="s">
        <v>1737</v>
      </c>
      <c r="C549" s="262">
        <v>100</v>
      </c>
      <c r="D549" s="262">
        <v>40</v>
      </c>
    </row>
    <row r="550" spans="1:4" ht="19.899999999999999" customHeight="1">
      <c r="A550" s="261" t="s">
        <v>1738</v>
      </c>
      <c r="B550" s="261" t="s">
        <v>1739</v>
      </c>
      <c r="C550" s="262">
        <v>100</v>
      </c>
      <c r="D550" s="262">
        <v>50</v>
      </c>
    </row>
    <row r="551" spans="1:4" ht="19.899999999999999" customHeight="1">
      <c r="A551" s="261" t="s">
        <v>1740</v>
      </c>
      <c r="B551" s="261" t="s">
        <v>1741</v>
      </c>
      <c r="C551" s="262">
        <v>100</v>
      </c>
      <c r="D551" s="262">
        <v>50</v>
      </c>
    </row>
    <row r="552" spans="1:4" ht="19.899999999999999" customHeight="1">
      <c r="A552" s="261" t="s">
        <v>1742</v>
      </c>
      <c r="B552" s="261" t="s">
        <v>1743</v>
      </c>
      <c r="C552" s="262">
        <v>100</v>
      </c>
      <c r="D552" s="262">
        <v>50</v>
      </c>
    </row>
    <row r="553" spans="1:4" ht="19.899999999999999" customHeight="1">
      <c r="A553" s="261" t="s">
        <v>1744</v>
      </c>
      <c r="B553" s="261" t="s">
        <v>1745</v>
      </c>
      <c r="C553" s="262">
        <v>100</v>
      </c>
      <c r="D553" s="262">
        <v>50</v>
      </c>
    </row>
    <row r="554" spans="1:4" ht="19.899999999999999" customHeight="1">
      <c r="A554" s="261" t="s">
        <v>1746</v>
      </c>
      <c r="B554" s="261" t="s">
        <v>1747</v>
      </c>
      <c r="C554" s="262">
        <v>95</v>
      </c>
      <c r="D554" s="262">
        <v>50</v>
      </c>
    </row>
    <row r="555" spans="1:4" ht="19.899999999999999" customHeight="1">
      <c r="A555" s="261" t="s">
        <v>1748</v>
      </c>
      <c r="B555" s="261" t="s">
        <v>1749</v>
      </c>
      <c r="C555" s="262">
        <v>100</v>
      </c>
      <c r="D555" s="262">
        <v>50</v>
      </c>
    </row>
    <row r="556" spans="1:4" ht="19.899999999999999" customHeight="1">
      <c r="A556" s="261" t="s">
        <v>1750</v>
      </c>
      <c r="B556" s="261" t="s">
        <v>1751</v>
      </c>
      <c r="C556" s="262">
        <v>100</v>
      </c>
      <c r="D556" s="262">
        <v>50</v>
      </c>
    </row>
    <row r="557" spans="1:4" ht="19.899999999999999" customHeight="1">
      <c r="A557" s="261" t="s">
        <v>1752</v>
      </c>
      <c r="B557" s="261" t="s">
        <v>1753</v>
      </c>
      <c r="C557" s="262">
        <v>100</v>
      </c>
      <c r="D557" s="262">
        <v>50</v>
      </c>
    </row>
    <row r="558" spans="1:4" ht="19.899999999999999" customHeight="1">
      <c r="A558" s="261" t="s">
        <v>1754</v>
      </c>
      <c r="B558" s="261" t="s">
        <v>1755</v>
      </c>
      <c r="C558" s="262">
        <v>100</v>
      </c>
      <c r="D558" s="262">
        <v>50</v>
      </c>
    </row>
    <row r="559" spans="1:4" ht="19.899999999999999" customHeight="1">
      <c r="A559" s="261" t="s">
        <v>1756</v>
      </c>
      <c r="B559" s="261" t="s">
        <v>1757</v>
      </c>
      <c r="C559" s="262">
        <v>100</v>
      </c>
      <c r="D559" s="262">
        <v>50</v>
      </c>
    </row>
    <row r="560" spans="1:4" ht="19.899999999999999" customHeight="1">
      <c r="A560" s="261" t="s">
        <v>1758</v>
      </c>
      <c r="B560" s="261" t="s">
        <v>1759</v>
      </c>
      <c r="C560" s="262">
        <v>100</v>
      </c>
      <c r="D560" s="262">
        <v>50</v>
      </c>
    </row>
    <row r="561" spans="1:4" ht="19.899999999999999" customHeight="1">
      <c r="A561" s="261" t="s">
        <v>1760</v>
      </c>
      <c r="B561" s="261" t="s">
        <v>1761</v>
      </c>
      <c r="C561" s="262">
        <v>100</v>
      </c>
      <c r="D561" s="262">
        <v>50</v>
      </c>
    </row>
    <row r="562" spans="1:4" ht="19.899999999999999" customHeight="1">
      <c r="A562" s="261" t="s">
        <v>1762</v>
      </c>
      <c r="B562" s="261" t="s">
        <v>1763</v>
      </c>
      <c r="C562" s="262">
        <v>100</v>
      </c>
      <c r="D562" s="262">
        <v>50</v>
      </c>
    </row>
    <row r="563" spans="1:4" ht="19.899999999999999" customHeight="1">
      <c r="A563" s="261" t="s">
        <v>1764</v>
      </c>
      <c r="B563" s="261" t="s">
        <v>1765</v>
      </c>
      <c r="C563" s="262">
        <v>100</v>
      </c>
      <c r="D563" s="262">
        <v>50</v>
      </c>
    </row>
    <row r="564" spans="1:4" ht="19.899999999999999" customHeight="1">
      <c r="A564" s="261" t="s">
        <v>1766</v>
      </c>
      <c r="B564" s="261" t="s">
        <v>1767</v>
      </c>
      <c r="C564" s="262">
        <v>100</v>
      </c>
      <c r="D564" s="262">
        <v>50</v>
      </c>
    </row>
    <row r="565" spans="1:4" ht="19.899999999999999" customHeight="1">
      <c r="A565" s="261" t="s">
        <v>1768</v>
      </c>
      <c r="B565" s="261" t="s">
        <v>1769</v>
      </c>
      <c r="C565" s="262">
        <v>100</v>
      </c>
      <c r="D565" s="262">
        <v>50</v>
      </c>
    </row>
    <row r="566" spans="1:4" ht="19.899999999999999" customHeight="1">
      <c r="A566" s="261" t="s">
        <v>1770</v>
      </c>
      <c r="B566" s="261" t="s">
        <v>1771</v>
      </c>
      <c r="C566" s="262">
        <v>100</v>
      </c>
      <c r="D566" s="262">
        <v>50</v>
      </c>
    </row>
    <row r="567" spans="1:4" ht="19.899999999999999" customHeight="1">
      <c r="A567" s="261" t="s">
        <v>1772</v>
      </c>
      <c r="B567" s="261" t="s">
        <v>1773</v>
      </c>
      <c r="C567" s="262">
        <v>100</v>
      </c>
      <c r="D567" s="262">
        <v>50</v>
      </c>
    </row>
    <row r="568" spans="1:4" ht="19.899999999999999" customHeight="1">
      <c r="A568" s="261" t="s">
        <v>1774</v>
      </c>
      <c r="B568" s="261" t="s">
        <v>1775</v>
      </c>
      <c r="C568" s="262">
        <v>100</v>
      </c>
      <c r="D568" s="262">
        <v>50</v>
      </c>
    </row>
    <row r="569" spans="1:4" ht="19.899999999999999" customHeight="1">
      <c r="A569" s="261" t="s">
        <v>1776</v>
      </c>
      <c r="B569" s="261" t="s">
        <v>1777</v>
      </c>
      <c r="C569" s="262">
        <v>100</v>
      </c>
      <c r="D569" s="262">
        <v>50</v>
      </c>
    </row>
    <row r="570" spans="1:4" ht="19.899999999999999" customHeight="1">
      <c r="A570" s="261" t="s">
        <v>1778</v>
      </c>
      <c r="B570" s="261" t="s">
        <v>1779</v>
      </c>
      <c r="C570" s="262">
        <v>100</v>
      </c>
      <c r="D570" s="262">
        <v>50</v>
      </c>
    </row>
    <row r="571" spans="1:4" ht="19.899999999999999" customHeight="1">
      <c r="A571" s="261" t="s">
        <v>1780</v>
      </c>
      <c r="B571" s="261" t="s">
        <v>1781</v>
      </c>
      <c r="C571" s="262">
        <v>100</v>
      </c>
      <c r="D571" s="262">
        <v>50</v>
      </c>
    </row>
    <row r="572" spans="1:4" ht="19.899999999999999" customHeight="1">
      <c r="A572" s="261" t="s">
        <v>1782</v>
      </c>
      <c r="B572" s="261" t="s">
        <v>1783</v>
      </c>
      <c r="C572" s="262">
        <v>100</v>
      </c>
      <c r="D572" s="262">
        <v>50</v>
      </c>
    </row>
    <row r="573" spans="1:4" ht="19.899999999999999" customHeight="1">
      <c r="A573" s="261" t="s">
        <v>1784</v>
      </c>
      <c r="B573" s="261" t="s">
        <v>1785</v>
      </c>
      <c r="C573" s="262">
        <v>100</v>
      </c>
      <c r="D573" s="262">
        <v>50</v>
      </c>
    </row>
    <row r="574" spans="1:4" ht="19.899999999999999" customHeight="1">
      <c r="A574" s="261" t="s">
        <v>1786</v>
      </c>
      <c r="B574" s="261" t="s">
        <v>1787</v>
      </c>
      <c r="C574" s="262">
        <v>100</v>
      </c>
      <c r="D574" s="262">
        <v>50</v>
      </c>
    </row>
    <row r="575" spans="1:4" ht="19.899999999999999" customHeight="1">
      <c r="A575" s="261" t="s">
        <v>1788</v>
      </c>
      <c r="B575" s="261" t="s">
        <v>1789</v>
      </c>
      <c r="C575" s="262">
        <v>100</v>
      </c>
      <c r="D575" s="262">
        <v>50</v>
      </c>
    </row>
    <row r="576" spans="1:4" ht="19.899999999999999" customHeight="1">
      <c r="A576" s="261" t="s">
        <v>1790</v>
      </c>
      <c r="B576" s="261" t="s">
        <v>1791</v>
      </c>
      <c r="C576" s="262">
        <v>100</v>
      </c>
      <c r="D576" s="262">
        <v>50</v>
      </c>
    </row>
    <row r="577" spans="1:4" ht="19.899999999999999" customHeight="1">
      <c r="A577" s="261" t="s">
        <v>1792</v>
      </c>
      <c r="B577" s="261" t="s">
        <v>1793</v>
      </c>
      <c r="C577" s="262">
        <v>100</v>
      </c>
      <c r="D577" s="262">
        <v>50</v>
      </c>
    </row>
    <row r="578" spans="1:4" ht="19.899999999999999" customHeight="1">
      <c r="A578" s="261" t="s">
        <v>1794</v>
      </c>
      <c r="B578" s="261" t="s">
        <v>1795</v>
      </c>
      <c r="C578" s="262">
        <v>100</v>
      </c>
      <c r="D578" s="262">
        <v>50</v>
      </c>
    </row>
    <row r="579" spans="1:4" ht="19.899999999999999" customHeight="1">
      <c r="A579" s="261" t="s">
        <v>1796</v>
      </c>
      <c r="B579" s="261" t="s">
        <v>1797</v>
      </c>
      <c r="C579" s="262">
        <v>100</v>
      </c>
      <c r="D579" s="262">
        <v>50</v>
      </c>
    </row>
    <row r="580" spans="1:4" ht="19.899999999999999" customHeight="1">
      <c r="A580" s="261" t="s">
        <v>1798</v>
      </c>
      <c r="B580" s="261" t="s">
        <v>1799</v>
      </c>
      <c r="C580" s="262">
        <v>100</v>
      </c>
      <c r="D580" s="262">
        <v>50</v>
      </c>
    </row>
    <row r="581" spans="1:4" ht="19.899999999999999" customHeight="1">
      <c r="A581" s="261" t="s">
        <v>1800</v>
      </c>
      <c r="B581" s="261" t="s">
        <v>1801</v>
      </c>
      <c r="C581" s="262">
        <v>100</v>
      </c>
      <c r="D581" s="262">
        <v>50</v>
      </c>
    </row>
    <row r="582" spans="1:4" ht="19.899999999999999" customHeight="1">
      <c r="A582" s="261" t="s">
        <v>1802</v>
      </c>
      <c r="B582" s="261" t="s">
        <v>1803</v>
      </c>
      <c r="C582" s="262">
        <v>100</v>
      </c>
      <c r="D582" s="262">
        <v>50</v>
      </c>
    </row>
    <row r="583" spans="1:4" ht="19.899999999999999" customHeight="1">
      <c r="A583" s="261" t="s">
        <v>1804</v>
      </c>
      <c r="B583" s="261" t="s">
        <v>1805</v>
      </c>
      <c r="C583" s="262">
        <v>100</v>
      </c>
      <c r="D583" s="262">
        <v>50</v>
      </c>
    </row>
    <row r="584" spans="1:4" ht="19.899999999999999" customHeight="1">
      <c r="A584" s="261" t="s">
        <v>1806</v>
      </c>
      <c r="B584" s="261" t="s">
        <v>1807</v>
      </c>
      <c r="C584" s="262">
        <v>100</v>
      </c>
      <c r="D584" s="262">
        <v>50</v>
      </c>
    </row>
    <row r="585" spans="1:4" ht="19.899999999999999" customHeight="1">
      <c r="A585" s="261" t="s">
        <v>1808</v>
      </c>
      <c r="B585" s="261" t="s">
        <v>1809</v>
      </c>
      <c r="C585" s="262">
        <v>100</v>
      </c>
      <c r="D585" s="262">
        <v>50</v>
      </c>
    </row>
    <row r="586" spans="1:4" ht="19.899999999999999" customHeight="1">
      <c r="A586" s="261" t="s">
        <v>1810</v>
      </c>
      <c r="B586" s="261" t="s">
        <v>1811</v>
      </c>
      <c r="C586" s="262">
        <v>100</v>
      </c>
      <c r="D586" s="262">
        <v>50</v>
      </c>
    </row>
    <row r="587" spans="1:4" ht="19.899999999999999" customHeight="1">
      <c r="A587" s="261" t="s">
        <v>1812</v>
      </c>
      <c r="B587" s="261" t="s">
        <v>1813</v>
      </c>
      <c r="C587" s="262">
        <v>100</v>
      </c>
      <c r="D587" s="262">
        <v>50</v>
      </c>
    </row>
    <row r="588" spans="1:4" ht="19.899999999999999" customHeight="1">
      <c r="A588" s="261" t="s">
        <v>1814</v>
      </c>
      <c r="B588" s="261" t="s">
        <v>1815</v>
      </c>
      <c r="C588" s="262">
        <v>100</v>
      </c>
      <c r="D588" s="262">
        <v>50</v>
      </c>
    </row>
    <row r="589" spans="1:4" ht="19.899999999999999" customHeight="1">
      <c r="A589" s="261" t="s">
        <v>1816</v>
      </c>
      <c r="B589" s="261" t="s">
        <v>1817</v>
      </c>
      <c r="C589" s="262">
        <v>100</v>
      </c>
      <c r="D589" s="262">
        <v>50</v>
      </c>
    </row>
    <row r="590" spans="1:4" ht="19.899999999999999" customHeight="1">
      <c r="A590" s="261" t="s">
        <v>1818</v>
      </c>
      <c r="B590" s="261" t="s">
        <v>1819</v>
      </c>
      <c r="C590" s="262">
        <v>100</v>
      </c>
      <c r="D590" s="262">
        <v>50</v>
      </c>
    </row>
    <row r="591" spans="1:4" ht="19.899999999999999" customHeight="1">
      <c r="A591" s="261" t="s">
        <v>1820</v>
      </c>
      <c r="B591" s="261" t="s">
        <v>1821</v>
      </c>
      <c r="C591" s="262">
        <v>100</v>
      </c>
      <c r="D591" s="262">
        <v>50</v>
      </c>
    </row>
    <row r="592" spans="1:4" ht="19.899999999999999" customHeight="1">
      <c r="A592" s="261" t="s">
        <v>1822</v>
      </c>
      <c r="B592" s="261" t="s">
        <v>1823</v>
      </c>
      <c r="C592" s="262">
        <v>100</v>
      </c>
      <c r="D592" s="262">
        <v>50</v>
      </c>
    </row>
    <row r="593" spans="1:4" ht="19.899999999999999" customHeight="1">
      <c r="A593" s="261" t="s">
        <v>1824</v>
      </c>
      <c r="B593" s="261" t="s">
        <v>1825</v>
      </c>
      <c r="C593" s="262">
        <v>100</v>
      </c>
      <c r="D593" s="262">
        <v>50</v>
      </c>
    </row>
    <row r="594" spans="1:4" ht="19.899999999999999" customHeight="1">
      <c r="A594" s="261" t="s">
        <v>1826</v>
      </c>
      <c r="B594" s="261" t="s">
        <v>1827</v>
      </c>
      <c r="C594" s="262">
        <v>100</v>
      </c>
      <c r="D594" s="262">
        <v>50</v>
      </c>
    </row>
    <row r="595" spans="1:4" ht="19.899999999999999" customHeight="1">
      <c r="A595" s="261" t="s">
        <v>1828</v>
      </c>
      <c r="B595" s="261" t="s">
        <v>1829</v>
      </c>
      <c r="C595" s="262">
        <v>100</v>
      </c>
      <c r="D595" s="262">
        <v>50</v>
      </c>
    </row>
    <row r="596" spans="1:4" ht="19.899999999999999" customHeight="1">
      <c r="A596" s="261" t="s">
        <v>1830</v>
      </c>
      <c r="B596" s="261" t="s">
        <v>1831</v>
      </c>
      <c r="C596" s="262">
        <v>100</v>
      </c>
      <c r="D596" s="262">
        <v>50</v>
      </c>
    </row>
    <row r="597" spans="1:4" ht="19.899999999999999" customHeight="1">
      <c r="A597" s="261" t="s">
        <v>1832</v>
      </c>
      <c r="B597" s="261" t="s">
        <v>1833</v>
      </c>
      <c r="C597" s="262">
        <v>100</v>
      </c>
      <c r="D597" s="262">
        <v>50</v>
      </c>
    </row>
    <row r="598" spans="1:4" ht="19.899999999999999" customHeight="1">
      <c r="A598" s="261" t="s">
        <v>1834</v>
      </c>
      <c r="B598" s="261" t="s">
        <v>1835</v>
      </c>
      <c r="C598" s="262">
        <v>100</v>
      </c>
      <c r="D598" s="262">
        <v>40</v>
      </c>
    </row>
    <row r="599" spans="1:4" ht="19.899999999999999" customHeight="1">
      <c r="A599" s="261" t="s">
        <v>1836</v>
      </c>
      <c r="B599" s="261" t="s">
        <v>1837</v>
      </c>
      <c r="C599" s="262">
        <v>100</v>
      </c>
      <c r="D599" s="262">
        <v>30</v>
      </c>
    </row>
    <row r="600" spans="1:4" ht="19.899999999999999" customHeight="1">
      <c r="A600" s="261" t="s">
        <v>1838</v>
      </c>
      <c r="B600" s="261" t="s">
        <v>1839</v>
      </c>
      <c r="C600" s="262">
        <v>100</v>
      </c>
      <c r="D600" s="262">
        <v>35</v>
      </c>
    </row>
    <row r="601" spans="1:4" ht="19.899999999999999" customHeight="1">
      <c r="A601" s="261" t="s">
        <v>1840</v>
      </c>
      <c r="B601" s="261" t="s">
        <v>1841</v>
      </c>
      <c r="C601" s="262">
        <v>95</v>
      </c>
      <c r="D601" s="262">
        <v>0</v>
      </c>
    </row>
    <row r="602" spans="1:4" ht="19.899999999999999" customHeight="1">
      <c r="A602" s="261" t="s">
        <v>1842</v>
      </c>
      <c r="B602" s="261" t="s">
        <v>1843</v>
      </c>
      <c r="C602" s="262">
        <v>100</v>
      </c>
      <c r="D602" s="262">
        <v>25</v>
      </c>
    </row>
    <row r="603" spans="1:4" ht="19.899999999999999" customHeight="1">
      <c r="A603" s="261" t="s">
        <v>1844</v>
      </c>
      <c r="B603" s="261" t="s">
        <v>1845</v>
      </c>
      <c r="C603" s="262">
        <v>100</v>
      </c>
      <c r="D603" s="262">
        <v>50</v>
      </c>
    </row>
    <row r="604" spans="1:4" ht="19.899999999999999" customHeight="1">
      <c r="A604" s="261" t="s">
        <v>1846</v>
      </c>
      <c r="B604" s="261" t="s">
        <v>1847</v>
      </c>
      <c r="C604" s="262">
        <v>100</v>
      </c>
      <c r="D604" s="262">
        <v>50</v>
      </c>
    </row>
    <row r="605" spans="1:4" ht="19.899999999999999" customHeight="1">
      <c r="A605" s="261" t="s">
        <v>1848</v>
      </c>
      <c r="B605" s="261" t="s">
        <v>1849</v>
      </c>
      <c r="C605" s="262">
        <v>100</v>
      </c>
      <c r="D605" s="262">
        <v>50</v>
      </c>
    </row>
    <row r="606" spans="1:4" ht="19.899999999999999" customHeight="1">
      <c r="A606" s="261" t="s">
        <v>1850</v>
      </c>
      <c r="B606" s="261" t="s">
        <v>1851</v>
      </c>
      <c r="C606" s="262">
        <v>100</v>
      </c>
      <c r="D606" s="262">
        <v>50</v>
      </c>
    </row>
    <row r="607" spans="1:4" ht="19.899999999999999" customHeight="1">
      <c r="A607" s="261" t="s">
        <v>1852</v>
      </c>
      <c r="B607" s="261" t="s">
        <v>1853</v>
      </c>
      <c r="C607" s="262">
        <v>100</v>
      </c>
      <c r="D607" s="262">
        <v>50</v>
      </c>
    </row>
    <row r="608" spans="1:4" ht="19.899999999999999" customHeight="1">
      <c r="A608" s="261" t="s">
        <v>1854</v>
      </c>
      <c r="B608" s="261" t="s">
        <v>1855</v>
      </c>
      <c r="C608" s="262">
        <v>100</v>
      </c>
      <c r="D608" s="262">
        <v>30</v>
      </c>
    </row>
    <row r="609" spans="1:4" ht="19.899999999999999" customHeight="1">
      <c r="A609" s="261" t="s">
        <v>1856</v>
      </c>
      <c r="B609" s="261" t="s">
        <v>1857</v>
      </c>
      <c r="C609" s="262">
        <v>100</v>
      </c>
      <c r="D609" s="262">
        <v>50</v>
      </c>
    </row>
    <row r="610" spans="1:4" ht="19.899999999999999" customHeight="1">
      <c r="A610" s="261" t="s">
        <v>1858</v>
      </c>
      <c r="B610" s="261" t="s">
        <v>1859</v>
      </c>
      <c r="C610" s="262">
        <v>100</v>
      </c>
      <c r="D610" s="262">
        <v>50</v>
      </c>
    </row>
    <row r="611" spans="1:4" ht="19.899999999999999" customHeight="1">
      <c r="A611" s="261" t="s">
        <v>1860</v>
      </c>
      <c r="B611" s="261" t="s">
        <v>1861</v>
      </c>
      <c r="C611" s="262">
        <v>100</v>
      </c>
      <c r="D611" s="262">
        <v>50</v>
      </c>
    </row>
    <row r="612" spans="1:4" ht="19.899999999999999" customHeight="1">
      <c r="A612" s="261" t="s">
        <v>1862</v>
      </c>
      <c r="B612" s="261" t="s">
        <v>1863</v>
      </c>
      <c r="C612" s="262">
        <v>100</v>
      </c>
      <c r="D612" s="262">
        <v>40</v>
      </c>
    </row>
    <row r="613" spans="1:4" ht="19.899999999999999" customHeight="1">
      <c r="A613" s="261" t="s">
        <v>1864</v>
      </c>
      <c r="B613" s="261" t="s">
        <v>1865</v>
      </c>
      <c r="C613" s="262">
        <v>100</v>
      </c>
      <c r="D613" s="262">
        <v>35</v>
      </c>
    </row>
    <row r="614" spans="1:4" ht="19.899999999999999" customHeight="1">
      <c r="A614" s="261" t="s">
        <v>1866</v>
      </c>
      <c r="B614" s="261" t="s">
        <v>1867</v>
      </c>
      <c r="C614" s="262">
        <v>100</v>
      </c>
      <c r="D614" s="262">
        <v>50</v>
      </c>
    </row>
    <row r="615" spans="1:4" ht="19.899999999999999" customHeight="1">
      <c r="A615" s="261" t="s">
        <v>1868</v>
      </c>
      <c r="B615" s="261" t="s">
        <v>1869</v>
      </c>
      <c r="C615" s="262">
        <v>100</v>
      </c>
      <c r="D615" s="262">
        <v>50</v>
      </c>
    </row>
    <row r="616" spans="1:4" ht="19.899999999999999" customHeight="1">
      <c r="A616" s="261" t="s">
        <v>1870</v>
      </c>
      <c r="B616" s="261" t="s">
        <v>1871</v>
      </c>
      <c r="C616" s="262">
        <v>100</v>
      </c>
      <c r="D616" s="262">
        <v>35</v>
      </c>
    </row>
    <row r="617" spans="1:4" ht="19.899999999999999" customHeight="1">
      <c r="A617" s="261" t="s">
        <v>1872</v>
      </c>
      <c r="B617" s="261" t="s">
        <v>1873</v>
      </c>
      <c r="C617" s="262">
        <v>100</v>
      </c>
      <c r="D617" s="262">
        <v>50</v>
      </c>
    </row>
    <row r="618" spans="1:4" ht="19.899999999999999" customHeight="1">
      <c r="A618" s="261" t="s">
        <v>1698</v>
      </c>
      <c r="B618" s="261" t="s">
        <v>1699</v>
      </c>
      <c r="C618" s="262">
        <v>100</v>
      </c>
      <c r="D618" s="262">
        <v>50</v>
      </c>
    </row>
    <row r="619" spans="1:4" ht="19.899999999999999" customHeight="1">
      <c r="A619" s="261" t="s">
        <v>1700</v>
      </c>
      <c r="B619" s="261" t="s">
        <v>1701</v>
      </c>
      <c r="C619" s="262">
        <v>100</v>
      </c>
      <c r="D619" s="262">
        <v>30</v>
      </c>
    </row>
    <row r="620" spans="1:4" ht="19.899999999999999" customHeight="1">
      <c r="A620" s="261" t="s">
        <v>1702</v>
      </c>
      <c r="B620" s="261" t="s">
        <v>1703</v>
      </c>
      <c r="C620" s="262">
        <v>100</v>
      </c>
      <c r="D620" s="262">
        <v>50</v>
      </c>
    </row>
    <row r="621" spans="1:4" ht="19.899999999999999" customHeight="1">
      <c r="A621" s="261" t="s">
        <v>1704</v>
      </c>
      <c r="B621" s="261" t="s">
        <v>1705</v>
      </c>
      <c r="C621" s="262">
        <v>100</v>
      </c>
      <c r="D621" s="262">
        <v>50</v>
      </c>
    </row>
    <row r="622" spans="1:4" ht="19.899999999999999" customHeight="1">
      <c r="A622" s="261" t="s">
        <v>1706</v>
      </c>
      <c r="B622" s="261" t="s">
        <v>1707</v>
      </c>
      <c r="C622" s="262">
        <v>100</v>
      </c>
      <c r="D622" s="262">
        <v>50</v>
      </c>
    </row>
    <row r="623" spans="1:4" ht="19.899999999999999" customHeight="1">
      <c r="A623" s="261" t="s">
        <v>1708</v>
      </c>
      <c r="B623" s="261" t="s">
        <v>1709</v>
      </c>
      <c r="C623" s="262">
        <v>100</v>
      </c>
      <c r="D623" s="262">
        <v>50</v>
      </c>
    </row>
    <row r="624" spans="1:4" ht="19.899999999999999" customHeight="1">
      <c r="A624" s="261" t="s">
        <v>1710</v>
      </c>
      <c r="B624" s="261" t="s">
        <v>1711</v>
      </c>
      <c r="C624" s="262">
        <v>100</v>
      </c>
      <c r="D624" s="262">
        <v>50</v>
      </c>
    </row>
    <row r="625" spans="1:4" ht="19.899999999999999" customHeight="1">
      <c r="A625" s="261" t="s">
        <v>1712</v>
      </c>
      <c r="B625" s="261" t="s">
        <v>1713</v>
      </c>
      <c r="C625" s="262">
        <v>100</v>
      </c>
      <c r="D625" s="262">
        <v>50</v>
      </c>
    </row>
    <row r="626" spans="1:4" ht="19.899999999999999" customHeight="1">
      <c r="A626" s="261" t="s">
        <v>1714</v>
      </c>
      <c r="B626" s="261" t="s">
        <v>1715</v>
      </c>
      <c r="C626" s="262">
        <v>100</v>
      </c>
      <c r="D626" s="262">
        <v>50</v>
      </c>
    </row>
    <row r="627" spans="1:4" ht="19.899999999999999" customHeight="1">
      <c r="A627" s="261" t="s">
        <v>1716</v>
      </c>
      <c r="B627" s="261" t="s">
        <v>1717</v>
      </c>
      <c r="C627" s="262">
        <v>100</v>
      </c>
      <c r="D627" s="262">
        <v>40</v>
      </c>
    </row>
    <row r="628" spans="1:4" ht="19.899999999999999" customHeight="1">
      <c r="A628" s="261" t="s">
        <v>1718</v>
      </c>
      <c r="B628" s="261" t="s">
        <v>1719</v>
      </c>
      <c r="C628" s="262">
        <v>100</v>
      </c>
      <c r="D628" s="262">
        <v>50</v>
      </c>
    </row>
    <row r="629" spans="1:4" ht="19.899999999999999" customHeight="1">
      <c r="A629" s="261" t="s">
        <v>1720</v>
      </c>
      <c r="B629" s="261" t="s">
        <v>1721</v>
      </c>
      <c r="C629" s="262">
        <v>100</v>
      </c>
      <c r="D629" s="262">
        <v>50</v>
      </c>
    </row>
    <row r="630" spans="1:4" ht="19.899999999999999" customHeight="1">
      <c r="A630" s="261" t="s">
        <v>1722</v>
      </c>
      <c r="B630" s="261" t="s">
        <v>1723</v>
      </c>
      <c r="C630" s="262">
        <v>100</v>
      </c>
      <c r="D630" s="262">
        <v>35</v>
      </c>
    </row>
    <row r="631" spans="1:4" ht="19.899999999999999" customHeight="1">
      <c r="A631" s="261" t="s">
        <v>1724</v>
      </c>
      <c r="B631" s="261" t="s">
        <v>1725</v>
      </c>
      <c r="C631" s="262">
        <v>100</v>
      </c>
      <c r="D631" s="262">
        <v>50</v>
      </c>
    </row>
    <row r="632" spans="1:4" ht="19.899999999999999" customHeight="1">
      <c r="A632" s="261" t="s">
        <v>1726</v>
      </c>
      <c r="B632" s="261" t="s">
        <v>1727</v>
      </c>
      <c r="C632" s="262">
        <v>100</v>
      </c>
      <c r="D632" s="262">
        <v>50</v>
      </c>
    </row>
    <row r="633" spans="1:4" ht="19.899999999999999" customHeight="1">
      <c r="A633" s="261" t="s">
        <v>1728</v>
      </c>
      <c r="B633" s="261" t="s">
        <v>1729</v>
      </c>
      <c r="C633" s="262">
        <v>100</v>
      </c>
      <c r="D633" s="262">
        <v>20</v>
      </c>
    </row>
    <row r="634" spans="1:4" ht="19.899999999999999" customHeight="1">
      <c r="A634" s="261" t="s">
        <v>1730</v>
      </c>
      <c r="B634" s="261" t="s">
        <v>1731</v>
      </c>
      <c r="C634" s="262">
        <v>100</v>
      </c>
      <c r="D634" s="262">
        <v>40</v>
      </c>
    </row>
    <row r="635" spans="1:4" ht="19.899999999999999" customHeight="1">
      <c r="A635" s="261" t="s">
        <v>1732</v>
      </c>
      <c r="B635" s="261" t="s">
        <v>1733</v>
      </c>
      <c r="C635" s="262">
        <v>100</v>
      </c>
      <c r="D635" s="262">
        <v>50</v>
      </c>
    </row>
    <row r="636" spans="1:4" ht="19.899999999999999" customHeight="1">
      <c r="A636" s="261" t="s">
        <v>1734</v>
      </c>
      <c r="B636" s="261" t="s">
        <v>1735</v>
      </c>
      <c r="C636" s="262">
        <v>100</v>
      </c>
      <c r="D636" s="262">
        <v>50</v>
      </c>
    </row>
    <row r="637" spans="1:4" ht="19.899999999999999" customHeight="1">
      <c r="A637" s="261" t="s">
        <v>1736</v>
      </c>
      <c r="B637" s="261" t="s">
        <v>1737</v>
      </c>
      <c r="C637" s="262">
        <v>100</v>
      </c>
      <c r="D637" s="262">
        <v>40</v>
      </c>
    </row>
    <row r="638" spans="1:4" ht="19.899999999999999" customHeight="1">
      <c r="A638" s="261" t="s">
        <v>1738</v>
      </c>
      <c r="B638" s="261" t="s">
        <v>1739</v>
      </c>
      <c r="C638" s="262">
        <v>100</v>
      </c>
      <c r="D638" s="262">
        <v>50</v>
      </c>
    </row>
    <row r="639" spans="1:4" ht="19.899999999999999" customHeight="1">
      <c r="A639" s="261" t="s">
        <v>1740</v>
      </c>
      <c r="B639" s="261" t="s">
        <v>1741</v>
      </c>
      <c r="C639" s="262">
        <v>100</v>
      </c>
      <c r="D639" s="262">
        <v>50</v>
      </c>
    </row>
    <row r="640" spans="1:4" ht="19.899999999999999" customHeight="1">
      <c r="A640" s="261" t="s">
        <v>1742</v>
      </c>
      <c r="B640" s="261" t="s">
        <v>1743</v>
      </c>
      <c r="C640" s="262">
        <v>100</v>
      </c>
      <c r="D640" s="262">
        <v>50</v>
      </c>
    </row>
    <row r="641" spans="1:4" ht="19.899999999999999" customHeight="1">
      <c r="A641" s="261" t="s">
        <v>1744</v>
      </c>
      <c r="B641" s="261" t="s">
        <v>1745</v>
      </c>
      <c r="C641" s="262">
        <v>100</v>
      </c>
      <c r="D641" s="262">
        <v>50</v>
      </c>
    </row>
    <row r="642" spans="1:4" ht="19.899999999999999" customHeight="1">
      <c r="A642" s="261" t="s">
        <v>1746</v>
      </c>
      <c r="B642" s="261" t="s">
        <v>1747</v>
      </c>
      <c r="C642" s="262">
        <v>100</v>
      </c>
      <c r="D642" s="262">
        <v>50</v>
      </c>
    </row>
    <row r="643" spans="1:4" ht="19.899999999999999" customHeight="1">
      <c r="A643" s="261" t="s">
        <v>1748</v>
      </c>
      <c r="B643" s="261" t="s">
        <v>1749</v>
      </c>
      <c r="C643" s="262">
        <v>100</v>
      </c>
      <c r="D643" s="262">
        <v>50</v>
      </c>
    </row>
    <row r="644" spans="1:4" ht="19.899999999999999" customHeight="1">
      <c r="A644" s="261" t="s">
        <v>1750</v>
      </c>
      <c r="B644" s="261" t="s">
        <v>1751</v>
      </c>
      <c r="C644" s="262">
        <v>100</v>
      </c>
      <c r="D644" s="262">
        <v>50</v>
      </c>
    </row>
    <row r="645" spans="1:4" ht="19.899999999999999" customHeight="1">
      <c r="A645" s="261" t="s">
        <v>1752</v>
      </c>
      <c r="B645" s="261" t="s">
        <v>1753</v>
      </c>
      <c r="C645" s="262">
        <v>100</v>
      </c>
      <c r="D645" s="262">
        <v>50</v>
      </c>
    </row>
    <row r="646" spans="1:4" ht="19.899999999999999" customHeight="1">
      <c r="A646" s="261" t="s">
        <v>1754</v>
      </c>
      <c r="B646" s="261" t="s">
        <v>1755</v>
      </c>
      <c r="C646" s="262">
        <v>100</v>
      </c>
      <c r="D646" s="262">
        <v>50</v>
      </c>
    </row>
    <row r="647" spans="1:4" ht="19.899999999999999" customHeight="1">
      <c r="A647" s="261" t="s">
        <v>1756</v>
      </c>
      <c r="B647" s="261" t="s">
        <v>1757</v>
      </c>
      <c r="C647" s="262">
        <v>100</v>
      </c>
      <c r="D647" s="262">
        <v>50</v>
      </c>
    </row>
    <row r="648" spans="1:4" ht="19.899999999999999" customHeight="1">
      <c r="A648" s="261" t="s">
        <v>1758</v>
      </c>
      <c r="B648" s="261" t="s">
        <v>1759</v>
      </c>
      <c r="C648" s="262">
        <v>100</v>
      </c>
      <c r="D648" s="262">
        <v>50</v>
      </c>
    </row>
    <row r="649" spans="1:4" ht="19.899999999999999" customHeight="1">
      <c r="A649" s="261" t="s">
        <v>1760</v>
      </c>
      <c r="B649" s="261" t="s">
        <v>1761</v>
      </c>
      <c r="C649" s="262">
        <v>100</v>
      </c>
      <c r="D649" s="262">
        <v>50</v>
      </c>
    </row>
    <row r="650" spans="1:4" ht="19.899999999999999" customHeight="1">
      <c r="A650" s="261" t="s">
        <v>1762</v>
      </c>
      <c r="B650" s="261" t="s">
        <v>1763</v>
      </c>
      <c r="C650" s="262">
        <v>100</v>
      </c>
      <c r="D650" s="262">
        <v>50</v>
      </c>
    </row>
    <row r="651" spans="1:4" ht="19.899999999999999" customHeight="1">
      <c r="A651" s="261" t="s">
        <v>1764</v>
      </c>
      <c r="B651" s="261" t="s">
        <v>1765</v>
      </c>
      <c r="C651" s="262">
        <v>100</v>
      </c>
      <c r="D651" s="262">
        <v>50</v>
      </c>
    </row>
    <row r="652" spans="1:4" ht="19.899999999999999" customHeight="1">
      <c r="A652" s="261" t="s">
        <v>1766</v>
      </c>
      <c r="B652" s="261" t="s">
        <v>1767</v>
      </c>
      <c r="C652" s="262">
        <v>100</v>
      </c>
      <c r="D652" s="262">
        <v>50</v>
      </c>
    </row>
    <row r="653" spans="1:4" ht="19.899999999999999" customHeight="1">
      <c r="A653" s="261" t="s">
        <v>1768</v>
      </c>
      <c r="B653" s="261" t="s">
        <v>1769</v>
      </c>
      <c r="C653" s="262">
        <v>100</v>
      </c>
      <c r="D653" s="262">
        <v>50</v>
      </c>
    </row>
    <row r="654" spans="1:4" ht="19.899999999999999" customHeight="1">
      <c r="A654" s="261" t="s">
        <v>1770</v>
      </c>
      <c r="B654" s="261" t="s">
        <v>1771</v>
      </c>
      <c r="C654" s="262">
        <v>100</v>
      </c>
      <c r="D654" s="262">
        <v>50</v>
      </c>
    </row>
    <row r="655" spans="1:4" ht="19.899999999999999" customHeight="1">
      <c r="A655" s="261" t="s">
        <v>1772</v>
      </c>
      <c r="B655" s="261" t="s">
        <v>1773</v>
      </c>
      <c r="C655" s="262">
        <v>100</v>
      </c>
      <c r="D655" s="262">
        <v>50</v>
      </c>
    </row>
    <row r="656" spans="1:4" ht="19.899999999999999" customHeight="1">
      <c r="A656" s="261" t="s">
        <v>1774</v>
      </c>
      <c r="B656" s="261" t="s">
        <v>1775</v>
      </c>
      <c r="C656" s="262">
        <v>100</v>
      </c>
      <c r="D656" s="262">
        <v>50</v>
      </c>
    </row>
    <row r="657" spans="1:4" ht="19.899999999999999" customHeight="1">
      <c r="A657" s="261" t="s">
        <v>1776</v>
      </c>
      <c r="B657" s="261" t="s">
        <v>1777</v>
      </c>
      <c r="C657" s="262">
        <v>100</v>
      </c>
      <c r="D657" s="262">
        <v>50</v>
      </c>
    </row>
    <row r="658" spans="1:4" ht="19.899999999999999" customHeight="1">
      <c r="A658" s="261" t="s">
        <v>1778</v>
      </c>
      <c r="B658" s="261" t="s">
        <v>1779</v>
      </c>
      <c r="C658" s="262">
        <v>100</v>
      </c>
      <c r="D658" s="262">
        <v>50</v>
      </c>
    </row>
    <row r="659" spans="1:4" ht="19.899999999999999" customHeight="1">
      <c r="A659" s="261" t="s">
        <v>1780</v>
      </c>
      <c r="B659" s="261" t="s">
        <v>1781</v>
      </c>
      <c r="C659" s="262">
        <v>100</v>
      </c>
      <c r="D659" s="262">
        <v>50</v>
      </c>
    </row>
    <row r="660" spans="1:4" ht="19.899999999999999" customHeight="1">
      <c r="A660" s="261" t="s">
        <v>1782</v>
      </c>
      <c r="B660" s="261" t="s">
        <v>1783</v>
      </c>
      <c r="C660" s="262">
        <v>100</v>
      </c>
      <c r="D660" s="262">
        <v>50</v>
      </c>
    </row>
    <row r="661" spans="1:4" ht="19.899999999999999" customHeight="1">
      <c r="A661" s="261" t="s">
        <v>1784</v>
      </c>
      <c r="B661" s="261" t="s">
        <v>1785</v>
      </c>
      <c r="C661" s="262">
        <v>100</v>
      </c>
      <c r="D661" s="262">
        <v>50</v>
      </c>
    </row>
    <row r="662" spans="1:4" ht="19.899999999999999" customHeight="1">
      <c r="A662" s="261" t="s">
        <v>1786</v>
      </c>
      <c r="B662" s="261" t="s">
        <v>1787</v>
      </c>
      <c r="C662" s="262">
        <v>100</v>
      </c>
      <c r="D662" s="262">
        <v>50</v>
      </c>
    </row>
    <row r="663" spans="1:4" ht="19.899999999999999" customHeight="1">
      <c r="A663" s="261" t="s">
        <v>1788</v>
      </c>
      <c r="B663" s="261" t="s">
        <v>1789</v>
      </c>
      <c r="C663" s="262">
        <v>100</v>
      </c>
      <c r="D663" s="262">
        <v>50</v>
      </c>
    </row>
    <row r="664" spans="1:4" ht="19.899999999999999" customHeight="1">
      <c r="A664" s="261" t="s">
        <v>1790</v>
      </c>
      <c r="B664" s="261" t="s">
        <v>1791</v>
      </c>
      <c r="C664" s="262">
        <v>100</v>
      </c>
      <c r="D664" s="262">
        <v>50</v>
      </c>
    </row>
    <row r="665" spans="1:4" ht="19.899999999999999" customHeight="1">
      <c r="A665" s="261" t="s">
        <v>1792</v>
      </c>
      <c r="B665" s="261" t="s">
        <v>1793</v>
      </c>
      <c r="C665" s="262">
        <v>100</v>
      </c>
      <c r="D665" s="262">
        <v>50</v>
      </c>
    </row>
    <row r="666" spans="1:4" ht="19.899999999999999" customHeight="1">
      <c r="A666" s="261" t="s">
        <v>1794</v>
      </c>
      <c r="B666" s="261" t="s">
        <v>1795</v>
      </c>
      <c r="C666" s="262">
        <v>100</v>
      </c>
      <c r="D666" s="262">
        <v>50</v>
      </c>
    </row>
    <row r="667" spans="1:4" ht="19.899999999999999" customHeight="1">
      <c r="A667" s="261" t="s">
        <v>1796</v>
      </c>
      <c r="B667" s="261" t="s">
        <v>1797</v>
      </c>
      <c r="C667" s="262">
        <v>100</v>
      </c>
      <c r="D667" s="262">
        <v>50</v>
      </c>
    </row>
    <row r="668" spans="1:4" ht="19.899999999999999" customHeight="1">
      <c r="A668" s="261" t="s">
        <v>1798</v>
      </c>
      <c r="B668" s="261" t="s">
        <v>1799</v>
      </c>
      <c r="C668" s="262">
        <v>100</v>
      </c>
      <c r="D668" s="262">
        <v>50</v>
      </c>
    </row>
    <row r="669" spans="1:4" ht="19.899999999999999" customHeight="1">
      <c r="A669" s="261" t="s">
        <v>1800</v>
      </c>
      <c r="B669" s="261" t="s">
        <v>1801</v>
      </c>
      <c r="C669" s="262">
        <v>100</v>
      </c>
      <c r="D669" s="262">
        <v>50</v>
      </c>
    </row>
    <row r="670" spans="1:4" ht="19.899999999999999" customHeight="1">
      <c r="A670" s="261" t="s">
        <v>1802</v>
      </c>
      <c r="B670" s="261" t="s">
        <v>1803</v>
      </c>
      <c r="C670" s="262">
        <v>100</v>
      </c>
      <c r="D670" s="262">
        <v>50</v>
      </c>
    </row>
    <row r="671" spans="1:4" ht="19.899999999999999" customHeight="1">
      <c r="A671" s="261" t="s">
        <v>1804</v>
      </c>
      <c r="B671" s="261" t="s">
        <v>1805</v>
      </c>
      <c r="C671" s="262">
        <v>100</v>
      </c>
      <c r="D671" s="262">
        <v>50</v>
      </c>
    </row>
    <row r="672" spans="1:4" ht="19.899999999999999" customHeight="1">
      <c r="A672" s="261" t="s">
        <v>1806</v>
      </c>
      <c r="B672" s="261" t="s">
        <v>1807</v>
      </c>
      <c r="C672" s="262">
        <v>100</v>
      </c>
      <c r="D672" s="262">
        <v>50</v>
      </c>
    </row>
    <row r="673" spans="1:4" ht="19.899999999999999" customHeight="1">
      <c r="A673" s="261" t="s">
        <v>1808</v>
      </c>
      <c r="B673" s="261" t="s">
        <v>1809</v>
      </c>
      <c r="C673" s="262">
        <v>100</v>
      </c>
      <c r="D673" s="262">
        <v>50</v>
      </c>
    </row>
    <row r="674" spans="1:4" ht="19.899999999999999" customHeight="1">
      <c r="A674" s="261" t="s">
        <v>1810</v>
      </c>
      <c r="B674" s="261" t="s">
        <v>1811</v>
      </c>
      <c r="C674" s="262">
        <v>100</v>
      </c>
      <c r="D674" s="262">
        <v>50</v>
      </c>
    </row>
    <row r="675" spans="1:4" ht="19.899999999999999" customHeight="1">
      <c r="A675" s="261" t="s">
        <v>1812</v>
      </c>
      <c r="B675" s="261" t="s">
        <v>1813</v>
      </c>
      <c r="C675" s="262">
        <v>100</v>
      </c>
      <c r="D675" s="262">
        <v>50</v>
      </c>
    </row>
    <row r="676" spans="1:4" ht="19.899999999999999" customHeight="1">
      <c r="A676" s="261" t="s">
        <v>1814</v>
      </c>
      <c r="B676" s="261" t="s">
        <v>1815</v>
      </c>
      <c r="C676" s="262">
        <v>100</v>
      </c>
      <c r="D676" s="262">
        <v>50</v>
      </c>
    </row>
    <row r="677" spans="1:4" ht="19.899999999999999" customHeight="1">
      <c r="A677" s="261" t="s">
        <v>1816</v>
      </c>
      <c r="B677" s="261" t="s">
        <v>1817</v>
      </c>
      <c r="C677" s="262">
        <v>100</v>
      </c>
      <c r="D677" s="262">
        <v>50</v>
      </c>
    </row>
    <row r="678" spans="1:4" ht="19.899999999999999" customHeight="1">
      <c r="A678" s="261" t="s">
        <v>1818</v>
      </c>
      <c r="B678" s="261" t="s">
        <v>1819</v>
      </c>
      <c r="C678" s="262">
        <v>100</v>
      </c>
      <c r="D678" s="262">
        <v>50</v>
      </c>
    </row>
    <row r="679" spans="1:4" ht="19.899999999999999" customHeight="1">
      <c r="A679" s="261" t="s">
        <v>1820</v>
      </c>
      <c r="B679" s="261" t="s">
        <v>1821</v>
      </c>
      <c r="C679" s="262">
        <v>100</v>
      </c>
      <c r="D679" s="262">
        <v>50</v>
      </c>
    </row>
    <row r="680" spans="1:4" ht="19.899999999999999" customHeight="1">
      <c r="A680" s="261" t="s">
        <v>1822</v>
      </c>
      <c r="B680" s="261" t="s">
        <v>1823</v>
      </c>
      <c r="C680" s="262">
        <v>100</v>
      </c>
      <c r="D680" s="262">
        <v>50</v>
      </c>
    </row>
    <row r="681" spans="1:4" ht="19.899999999999999" customHeight="1">
      <c r="A681" s="261" t="s">
        <v>1824</v>
      </c>
      <c r="B681" s="261" t="s">
        <v>1825</v>
      </c>
      <c r="C681" s="262">
        <v>100</v>
      </c>
      <c r="D681" s="262">
        <v>50</v>
      </c>
    </row>
    <row r="682" spans="1:4" ht="19.899999999999999" customHeight="1">
      <c r="A682" s="261" t="s">
        <v>1826</v>
      </c>
      <c r="B682" s="261" t="s">
        <v>1827</v>
      </c>
      <c r="C682" s="262">
        <v>100</v>
      </c>
      <c r="D682" s="262">
        <v>50</v>
      </c>
    </row>
    <row r="683" spans="1:4" ht="19.899999999999999" customHeight="1">
      <c r="A683" s="261" t="s">
        <v>1828</v>
      </c>
      <c r="B683" s="261" t="s">
        <v>1829</v>
      </c>
      <c r="C683" s="262">
        <v>100</v>
      </c>
      <c r="D683" s="262">
        <v>50</v>
      </c>
    </row>
    <row r="684" spans="1:4" ht="19.899999999999999" customHeight="1">
      <c r="A684" s="261" t="s">
        <v>1830</v>
      </c>
      <c r="B684" s="261" t="s">
        <v>1831</v>
      </c>
      <c r="C684" s="262">
        <v>100</v>
      </c>
      <c r="D684" s="262">
        <v>50</v>
      </c>
    </row>
    <row r="685" spans="1:4" ht="19.899999999999999" customHeight="1">
      <c r="A685" s="261" t="s">
        <v>1832</v>
      </c>
      <c r="B685" s="261" t="s">
        <v>1833</v>
      </c>
      <c r="C685" s="262">
        <v>100</v>
      </c>
      <c r="D685" s="262">
        <v>45</v>
      </c>
    </row>
    <row r="686" spans="1:4" ht="19.899999999999999" customHeight="1">
      <c r="A686" s="261" t="s">
        <v>1834</v>
      </c>
      <c r="B686" s="261" t="s">
        <v>1835</v>
      </c>
      <c r="C686" s="262">
        <v>100</v>
      </c>
      <c r="D686" s="262">
        <v>50</v>
      </c>
    </row>
    <row r="687" spans="1:4" ht="19.899999999999999" customHeight="1">
      <c r="A687" s="261" t="s">
        <v>1836</v>
      </c>
      <c r="B687" s="261" t="s">
        <v>1837</v>
      </c>
      <c r="C687" s="262">
        <v>100</v>
      </c>
      <c r="D687" s="262">
        <v>40</v>
      </c>
    </row>
    <row r="688" spans="1:4" ht="19.899999999999999" customHeight="1">
      <c r="A688" s="261" t="s">
        <v>1838</v>
      </c>
      <c r="B688" s="261" t="s">
        <v>1839</v>
      </c>
      <c r="C688" s="262">
        <v>100</v>
      </c>
      <c r="D688" s="262">
        <v>50</v>
      </c>
    </row>
    <row r="689" spans="1:4" ht="19.899999999999999" customHeight="1">
      <c r="A689" s="261" t="s">
        <v>1840</v>
      </c>
      <c r="B689" s="261" t="s">
        <v>1841</v>
      </c>
      <c r="C689" s="262">
        <v>100</v>
      </c>
    </row>
    <row r="690" spans="1:4" ht="19.899999999999999" customHeight="1">
      <c r="A690" s="261" t="s">
        <v>1842</v>
      </c>
      <c r="B690" s="261" t="s">
        <v>1843</v>
      </c>
      <c r="C690" s="262">
        <v>90</v>
      </c>
      <c r="D690" s="262">
        <v>25</v>
      </c>
    </row>
    <row r="691" spans="1:4" ht="19.899999999999999" customHeight="1">
      <c r="A691" s="261" t="s">
        <v>1844</v>
      </c>
      <c r="B691" s="261" t="s">
        <v>1845</v>
      </c>
      <c r="C691" s="262">
        <v>100</v>
      </c>
      <c r="D691" s="262">
        <v>50</v>
      </c>
    </row>
    <row r="692" spans="1:4" ht="19.899999999999999" customHeight="1">
      <c r="A692" s="261" t="s">
        <v>1846</v>
      </c>
      <c r="B692" s="261" t="s">
        <v>1847</v>
      </c>
      <c r="C692" s="262">
        <v>100</v>
      </c>
      <c r="D692" s="262">
        <v>50</v>
      </c>
    </row>
    <row r="693" spans="1:4" ht="19.899999999999999" customHeight="1">
      <c r="A693" s="261" t="s">
        <v>1848</v>
      </c>
      <c r="B693" s="261" t="s">
        <v>1849</v>
      </c>
      <c r="C693" s="262">
        <v>100</v>
      </c>
      <c r="D693" s="262">
        <v>35</v>
      </c>
    </row>
    <row r="694" spans="1:4" ht="19.899999999999999" customHeight="1">
      <c r="A694" s="261" t="s">
        <v>1850</v>
      </c>
      <c r="B694" s="261" t="s">
        <v>1851</v>
      </c>
      <c r="C694" s="262">
        <v>100</v>
      </c>
      <c r="D694" s="262">
        <v>50</v>
      </c>
    </row>
    <row r="695" spans="1:4" ht="19.899999999999999" customHeight="1">
      <c r="A695" s="261" t="s">
        <v>1852</v>
      </c>
      <c r="B695" s="261" t="s">
        <v>1853</v>
      </c>
      <c r="C695" s="262">
        <v>100</v>
      </c>
      <c r="D695" s="262">
        <v>45</v>
      </c>
    </row>
    <row r="696" spans="1:4" ht="19.899999999999999" customHeight="1">
      <c r="A696" s="261" t="s">
        <v>1854</v>
      </c>
      <c r="B696" s="261" t="s">
        <v>1855</v>
      </c>
      <c r="C696" s="262">
        <v>100</v>
      </c>
      <c r="D696" s="262">
        <v>50</v>
      </c>
    </row>
    <row r="697" spans="1:4" ht="19.899999999999999" customHeight="1">
      <c r="A697" s="261" t="s">
        <v>1856</v>
      </c>
      <c r="B697" s="261" t="s">
        <v>1857</v>
      </c>
      <c r="C697" s="262">
        <v>100</v>
      </c>
      <c r="D697" s="262">
        <v>50</v>
      </c>
    </row>
    <row r="698" spans="1:4" ht="19.899999999999999" customHeight="1">
      <c r="A698" s="261" t="s">
        <v>1858</v>
      </c>
      <c r="B698" s="261" t="s">
        <v>1859</v>
      </c>
      <c r="C698" s="262">
        <v>100</v>
      </c>
      <c r="D698" s="262">
        <v>50</v>
      </c>
    </row>
    <row r="699" spans="1:4" ht="19.899999999999999" customHeight="1">
      <c r="A699" s="261" t="s">
        <v>1860</v>
      </c>
      <c r="B699" s="261" t="s">
        <v>1861</v>
      </c>
      <c r="C699" s="262">
        <v>100</v>
      </c>
      <c r="D699" s="262">
        <v>50</v>
      </c>
    </row>
    <row r="700" spans="1:4" ht="19.899999999999999" customHeight="1">
      <c r="A700" s="261" t="s">
        <v>1862</v>
      </c>
      <c r="B700" s="261" t="s">
        <v>1863</v>
      </c>
      <c r="C700" s="262">
        <v>100</v>
      </c>
      <c r="D700" s="262">
        <v>50</v>
      </c>
    </row>
    <row r="701" spans="1:4" ht="19.899999999999999" customHeight="1">
      <c r="A701" s="261" t="s">
        <v>1864</v>
      </c>
      <c r="B701" s="261" t="s">
        <v>1865</v>
      </c>
      <c r="C701" s="262">
        <v>100</v>
      </c>
      <c r="D701" s="262">
        <v>40</v>
      </c>
    </row>
    <row r="702" spans="1:4" ht="19.899999999999999" customHeight="1">
      <c r="A702" s="261" t="s">
        <v>1866</v>
      </c>
      <c r="B702" s="261" t="s">
        <v>1867</v>
      </c>
      <c r="C702" s="262">
        <v>100</v>
      </c>
      <c r="D702" s="262">
        <v>40</v>
      </c>
    </row>
    <row r="703" spans="1:4" ht="19.899999999999999" customHeight="1">
      <c r="A703" s="261" t="s">
        <v>1868</v>
      </c>
      <c r="B703" s="261" t="s">
        <v>1869</v>
      </c>
      <c r="C703" s="262">
        <v>100</v>
      </c>
      <c r="D703" s="262">
        <v>50</v>
      </c>
    </row>
    <row r="704" spans="1:4" ht="19.899999999999999" customHeight="1">
      <c r="A704" s="261" t="s">
        <v>1870</v>
      </c>
      <c r="B704" s="261" t="s">
        <v>1871</v>
      </c>
      <c r="C704" s="262">
        <v>100</v>
      </c>
      <c r="D704" s="262">
        <v>50</v>
      </c>
    </row>
    <row r="705" spans="1:4" ht="19.899999999999999" customHeight="1">
      <c r="A705" s="261" t="s">
        <v>1872</v>
      </c>
      <c r="B705" s="261" t="s">
        <v>1873</v>
      </c>
      <c r="C705" s="262">
        <v>100</v>
      </c>
      <c r="D705" s="262">
        <v>50</v>
      </c>
    </row>
    <row r="706" spans="1:4" ht="19.899999999999999" customHeight="1">
      <c r="A706" s="261" t="s">
        <v>1698</v>
      </c>
      <c r="B706" s="261" t="s">
        <v>1699</v>
      </c>
      <c r="C706" s="262">
        <v>100</v>
      </c>
      <c r="D706" s="262">
        <v>50</v>
      </c>
    </row>
    <row r="707" spans="1:4" ht="19.899999999999999" customHeight="1">
      <c r="A707" s="261" t="s">
        <v>1700</v>
      </c>
      <c r="B707" s="261" t="s">
        <v>1701</v>
      </c>
      <c r="C707" s="262">
        <v>100</v>
      </c>
      <c r="D707" s="262">
        <v>30</v>
      </c>
    </row>
    <row r="708" spans="1:4" ht="19.899999999999999" customHeight="1">
      <c r="A708" s="261" t="s">
        <v>1702</v>
      </c>
      <c r="B708" s="261" t="s">
        <v>1703</v>
      </c>
      <c r="C708" s="262">
        <v>100</v>
      </c>
      <c r="D708" s="262">
        <v>35</v>
      </c>
    </row>
    <row r="709" spans="1:4" ht="19.899999999999999" customHeight="1">
      <c r="A709" s="261" t="s">
        <v>1704</v>
      </c>
      <c r="B709" s="261" t="s">
        <v>1705</v>
      </c>
      <c r="C709" s="262">
        <v>100</v>
      </c>
      <c r="D709" s="262">
        <v>50</v>
      </c>
    </row>
    <row r="710" spans="1:4" ht="19.899999999999999" customHeight="1">
      <c r="A710" s="261" t="s">
        <v>1706</v>
      </c>
      <c r="B710" s="261" t="s">
        <v>1707</v>
      </c>
      <c r="C710" s="262">
        <v>100</v>
      </c>
      <c r="D710" s="262">
        <v>50</v>
      </c>
    </row>
    <row r="711" spans="1:4" ht="19.899999999999999" customHeight="1">
      <c r="A711" s="261" t="s">
        <v>1708</v>
      </c>
      <c r="B711" s="261" t="s">
        <v>1709</v>
      </c>
      <c r="C711" s="262">
        <v>100</v>
      </c>
      <c r="D711" s="262">
        <v>50</v>
      </c>
    </row>
    <row r="712" spans="1:4" ht="19.899999999999999" customHeight="1">
      <c r="A712" s="261" t="s">
        <v>1710</v>
      </c>
      <c r="B712" s="261" t="s">
        <v>1711</v>
      </c>
      <c r="C712" s="262">
        <v>100</v>
      </c>
      <c r="D712" s="262">
        <v>40</v>
      </c>
    </row>
    <row r="713" spans="1:4" ht="19.899999999999999" customHeight="1">
      <c r="A713" s="261" t="s">
        <v>1712</v>
      </c>
      <c r="B713" s="261" t="s">
        <v>1713</v>
      </c>
      <c r="C713" s="262">
        <v>100</v>
      </c>
      <c r="D713" s="262">
        <v>50</v>
      </c>
    </row>
    <row r="714" spans="1:4" ht="19.899999999999999" customHeight="1">
      <c r="A714" s="261" t="s">
        <v>1714</v>
      </c>
      <c r="B714" s="261" t="s">
        <v>1715</v>
      </c>
      <c r="C714" s="262">
        <v>100</v>
      </c>
      <c r="D714" s="262">
        <v>50</v>
      </c>
    </row>
    <row r="715" spans="1:4" ht="19.899999999999999" customHeight="1">
      <c r="A715" s="261" t="s">
        <v>1716</v>
      </c>
      <c r="B715" s="261" t="s">
        <v>1717</v>
      </c>
      <c r="C715" s="262">
        <v>100</v>
      </c>
      <c r="D715" s="262">
        <v>50</v>
      </c>
    </row>
    <row r="716" spans="1:4" ht="19.899999999999999" customHeight="1">
      <c r="A716" s="261" t="s">
        <v>1718</v>
      </c>
      <c r="B716" s="261" t="s">
        <v>1719</v>
      </c>
      <c r="C716" s="262">
        <v>100</v>
      </c>
      <c r="D716" s="262">
        <v>45</v>
      </c>
    </row>
    <row r="717" spans="1:4" ht="19.899999999999999" customHeight="1">
      <c r="A717" s="261" t="s">
        <v>1720</v>
      </c>
      <c r="B717" s="261" t="s">
        <v>1721</v>
      </c>
      <c r="C717" s="262">
        <v>100</v>
      </c>
      <c r="D717" s="262">
        <v>40</v>
      </c>
    </row>
    <row r="718" spans="1:4" ht="19.899999999999999" customHeight="1">
      <c r="A718" s="261" t="s">
        <v>1722</v>
      </c>
      <c r="B718" s="261" t="s">
        <v>1723</v>
      </c>
      <c r="C718" s="262">
        <v>100</v>
      </c>
      <c r="D718" s="262">
        <v>40</v>
      </c>
    </row>
    <row r="719" spans="1:4" ht="19.899999999999999" customHeight="1">
      <c r="A719" s="261" t="s">
        <v>1724</v>
      </c>
      <c r="B719" s="261" t="s">
        <v>1725</v>
      </c>
      <c r="C719" s="262">
        <v>100</v>
      </c>
      <c r="D719" s="262">
        <v>35</v>
      </c>
    </row>
    <row r="720" spans="1:4" ht="19.899999999999999" customHeight="1">
      <c r="A720" s="261" t="s">
        <v>1726</v>
      </c>
      <c r="B720" s="261" t="s">
        <v>1727</v>
      </c>
      <c r="C720" s="262">
        <v>100</v>
      </c>
      <c r="D720" s="262">
        <v>50</v>
      </c>
    </row>
    <row r="721" spans="1:4" ht="19.899999999999999" customHeight="1">
      <c r="A721" s="261" t="s">
        <v>1728</v>
      </c>
      <c r="B721" s="261" t="s">
        <v>1729</v>
      </c>
      <c r="C721" s="262">
        <v>100</v>
      </c>
      <c r="D721" s="262">
        <v>25</v>
      </c>
    </row>
    <row r="722" spans="1:4" ht="19.899999999999999" customHeight="1">
      <c r="A722" s="261" t="s">
        <v>1730</v>
      </c>
      <c r="B722" s="261" t="s">
        <v>1731</v>
      </c>
      <c r="C722" s="262">
        <v>100</v>
      </c>
      <c r="D722" s="262">
        <v>37.86</v>
      </c>
    </row>
    <row r="723" spans="1:4" ht="19.899999999999999" customHeight="1">
      <c r="A723" s="261" t="s">
        <v>1732</v>
      </c>
      <c r="B723" s="261" t="s">
        <v>1733</v>
      </c>
      <c r="C723" s="262">
        <v>100</v>
      </c>
      <c r="D723" s="262">
        <v>40</v>
      </c>
    </row>
    <row r="724" spans="1:4" ht="19.899999999999999" customHeight="1">
      <c r="A724" s="261" t="s">
        <v>1734</v>
      </c>
      <c r="B724" s="261" t="s">
        <v>1735</v>
      </c>
      <c r="C724" s="262">
        <v>85</v>
      </c>
      <c r="D724" s="262">
        <v>50</v>
      </c>
    </row>
    <row r="725" spans="1:4" ht="19.899999999999999" customHeight="1">
      <c r="A725" s="261" t="s">
        <v>1736</v>
      </c>
      <c r="B725" s="261" t="s">
        <v>1737</v>
      </c>
      <c r="C725" s="262">
        <v>100</v>
      </c>
      <c r="D725" s="262">
        <v>50</v>
      </c>
    </row>
    <row r="726" spans="1:4" ht="19.899999999999999" customHeight="1">
      <c r="A726" s="261" t="s">
        <v>1738</v>
      </c>
      <c r="B726" s="261" t="s">
        <v>1739</v>
      </c>
      <c r="C726" s="262">
        <v>100</v>
      </c>
      <c r="D726" s="262">
        <v>50</v>
      </c>
    </row>
    <row r="727" spans="1:4" ht="19.899999999999999" customHeight="1">
      <c r="A727" s="261" t="s">
        <v>1740</v>
      </c>
      <c r="B727" s="261" t="s">
        <v>1741</v>
      </c>
      <c r="C727" s="262">
        <v>100</v>
      </c>
      <c r="D727" s="262">
        <v>50</v>
      </c>
    </row>
    <row r="728" spans="1:4" ht="19.899999999999999" customHeight="1">
      <c r="A728" s="261" t="s">
        <v>1742</v>
      </c>
      <c r="B728" s="261" t="s">
        <v>1743</v>
      </c>
      <c r="C728" s="262">
        <v>100</v>
      </c>
      <c r="D728" s="262">
        <v>50</v>
      </c>
    </row>
    <row r="729" spans="1:4" ht="19.899999999999999" customHeight="1">
      <c r="A729" s="261" t="s">
        <v>1744</v>
      </c>
      <c r="B729" s="261" t="s">
        <v>1745</v>
      </c>
      <c r="C729" s="262">
        <v>100</v>
      </c>
      <c r="D729" s="262">
        <v>50</v>
      </c>
    </row>
    <row r="730" spans="1:4" ht="19.899999999999999" customHeight="1">
      <c r="A730" s="261" t="s">
        <v>1746</v>
      </c>
      <c r="B730" s="261" t="s">
        <v>1747</v>
      </c>
      <c r="C730" s="262">
        <v>100</v>
      </c>
      <c r="D730" s="262">
        <v>40</v>
      </c>
    </row>
    <row r="731" spans="1:4" ht="19.899999999999999" customHeight="1">
      <c r="A731" s="261" t="s">
        <v>1748</v>
      </c>
      <c r="B731" s="261" t="s">
        <v>1749</v>
      </c>
      <c r="C731" s="262">
        <v>100</v>
      </c>
      <c r="D731" s="262">
        <v>50</v>
      </c>
    </row>
    <row r="732" spans="1:4" ht="19.899999999999999" customHeight="1">
      <c r="A732" s="261" t="s">
        <v>1750</v>
      </c>
      <c r="B732" s="261" t="s">
        <v>1751</v>
      </c>
      <c r="C732" s="262">
        <v>100</v>
      </c>
      <c r="D732" s="262">
        <v>50</v>
      </c>
    </row>
    <row r="733" spans="1:4" ht="19.899999999999999" customHeight="1">
      <c r="A733" s="261" t="s">
        <v>1752</v>
      </c>
      <c r="B733" s="261" t="s">
        <v>1753</v>
      </c>
      <c r="C733" s="262">
        <v>100</v>
      </c>
      <c r="D733" s="262">
        <v>50</v>
      </c>
    </row>
    <row r="734" spans="1:4" ht="19.899999999999999" customHeight="1">
      <c r="A734" s="261" t="s">
        <v>1754</v>
      </c>
      <c r="B734" s="261" t="s">
        <v>1755</v>
      </c>
      <c r="C734" s="262">
        <v>100</v>
      </c>
      <c r="D734" s="262">
        <v>50</v>
      </c>
    </row>
    <row r="735" spans="1:4" ht="19.899999999999999" customHeight="1">
      <c r="A735" s="261" t="s">
        <v>1756</v>
      </c>
      <c r="B735" s="261" t="s">
        <v>1757</v>
      </c>
      <c r="C735" s="262">
        <v>100</v>
      </c>
      <c r="D735" s="262">
        <v>50</v>
      </c>
    </row>
    <row r="736" spans="1:4" ht="19.899999999999999" customHeight="1">
      <c r="A736" s="261" t="s">
        <v>1758</v>
      </c>
      <c r="B736" s="261" t="s">
        <v>1759</v>
      </c>
      <c r="C736" s="262">
        <v>100</v>
      </c>
      <c r="D736" s="262">
        <v>50</v>
      </c>
    </row>
    <row r="737" spans="1:4" ht="19.899999999999999" customHeight="1">
      <c r="A737" s="261" t="s">
        <v>1760</v>
      </c>
      <c r="B737" s="261" t="s">
        <v>1761</v>
      </c>
      <c r="C737" s="262">
        <v>100</v>
      </c>
      <c r="D737" s="262">
        <v>50</v>
      </c>
    </row>
    <row r="738" spans="1:4" ht="19.899999999999999" customHeight="1">
      <c r="A738" s="261" t="s">
        <v>1762</v>
      </c>
      <c r="B738" s="261" t="s">
        <v>1763</v>
      </c>
      <c r="C738" s="262">
        <v>100</v>
      </c>
      <c r="D738" s="262">
        <v>50</v>
      </c>
    </row>
    <row r="739" spans="1:4" ht="19.899999999999999" customHeight="1">
      <c r="A739" s="261" t="s">
        <v>1764</v>
      </c>
      <c r="B739" s="261" t="s">
        <v>1765</v>
      </c>
      <c r="C739" s="262">
        <v>100</v>
      </c>
      <c r="D739" s="262">
        <v>50</v>
      </c>
    </row>
    <row r="740" spans="1:4" ht="19.899999999999999" customHeight="1">
      <c r="A740" s="261" t="s">
        <v>1766</v>
      </c>
      <c r="B740" s="261" t="s">
        <v>1767</v>
      </c>
      <c r="C740" s="262">
        <v>100</v>
      </c>
      <c r="D740" s="262">
        <v>50</v>
      </c>
    </row>
    <row r="741" spans="1:4" ht="19.899999999999999" customHeight="1">
      <c r="A741" s="261" t="s">
        <v>1768</v>
      </c>
      <c r="B741" s="261" t="s">
        <v>1769</v>
      </c>
      <c r="C741" s="262">
        <v>100</v>
      </c>
      <c r="D741" s="262">
        <v>50</v>
      </c>
    </row>
    <row r="742" spans="1:4" ht="19.899999999999999" customHeight="1">
      <c r="A742" s="261" t="s">
        <v>1770</v>
      </c>
      <c r="B742" s="261" t="s">
        <v>1771</v>
      </c>
      <c r="C742" s="262">
        <v>100</v>
      </c>
      <c r="D742" s="262">
        <v>50</v>
      </c>
    </row>
    <row r="743" spans="1:4" ht="19.899999999999999" customHeight="1">
      <c r="A743" s="261" t="s">
        <v>1772</v>
      </c>
      <c r="B743" s="261" t="s">
        <v>1773</v>
      </c>
      <c r="C743" s="262">
        <v>100</v>
      </c>
      <c r="D743" s="262">
        <v>50</v>
      </c>
    </row>
    <row r="744" spans="1:4" ht="19.899999999999999" customHeight="1">
      <c r="A744" s="261" t="s">
        <v>1774</v>
      </c>
      <c r="B744" s="261" t="s">
        <v>1775</v>
      </c>
      <c r="C744" s="262">
        <v>100</v>
      </c>
      <c r="D744" s="262">
        <v>50</v>
      </c>
    </row>
    <row r="745" spans="1:4" ht="19.899999999999999" customHeight="1">
      <c r="A745" s="261" t="s">
        <v>1776</v>
      </c>
      <c r="B745" s="261" t="s">
        <v>1777</v>
      </c>
      <c r="C745" s="262">
        <v>100</v>
      </c>
      <c r="D745" s="262">
        <v>50</v>
      </c>
    </row>
    <row r="746" spans="1:4" ht="19.899999999999999" customHeight="1">
      <c r="A746" s="261" t="s">
        <v>1778</v>
      </c>
      <c r="B746" s="261" t="s">
        <v>1779</v>
      </c>
      <c r="C746" s="262">
        <v>100</v>
      </c>
      <c r="D746" s="262">
        <v>50</v>
      </c>
    </row>
    <row r="747" spans="1:4" ht="19.899999999999999" customHeight="1">
      <c r="A747" s="261" t="s">
        <v>1780</v>
      </c>
      <c r="B747" s="261" t="s">
        <v>1781</v>
      </c>
      <c r="C747" s="262">
        <v>100</v>
      </c>
      <c r="D747" s="262">
        <v>50</v>
      </c>
    </row>
    <row r="748" spans="1:4" ht="19.899999999999999" customHeight="1">
      <c r="A748" s="261" t="s">
        <v>1782</v>
      </c>
      <c r="B748" s="261" t="s">
        <v>1783</v>
      </c>
      <c r="C748" s="262">
        <v>100</v>
      </c>
      <c r="D748" s="262">
        <v>50</v>
      </c>
    </row>
    <row r="749" spans="1:4" ht="19.899999999999999" customHeight="1">
      <c r="A749" s="261" t="s">
        <v>1784</v>
      </c>
      <c r="B749" s="261" t="s">
        <v>1785</v>
      </c>
      <c r="C749" s="262">
        <v>100</v>
      </c>
      <c r="D749" s="262">
        <v>50</v>
      </c>
    </row>
    <row r="750" spans="1:4" ht="19.899999999999999" customHeight="1">
      <c r="A750" s="261" t="s">
        <v>1786</v>
      </c>
      <c r="B750" s="261" t="s">
        <v>1787</v>
      </c>
      <c r="C750" s="262">
        <v>100</v>
      </c>
      <c r="D750" s="262">
        <v>50</v>
      </c>
    </row>
    <row r="751" spans="1:4" ht="19.899999999999999" customHeight="1">
      <c r="A751" s="261" t="s">
        <v>1788</v>
      </c>
      <c r="B751" s="261" t="s">
        <v>1789</v>
      </c>
      <c r="C751" s="262">
        <v>100</v>
      </c>
      <c r="D751" s="262">
        <v>50</v>
      </c>
    </row>
    <row r="752" spans="1:4" ht="19.899999999999999" customHeight="1">
      <c r="A752" s="261" t="s">
        <v>1790</v>
      </c>
      <c r="B752" s="261" t="s">
        <v>1791</v>
      </c>
      <c r="C752" s="262">
        <v>100</v>
      </c>
      <c r="D752" s="262">
        <v>50</v>
      </c>
    </row>
    <row r="753" spans="1:4" ht="19.899999999999999" customHeight="1">
      <c r="A753" s="261" t="s">
        <v>1792</v>
      </c>
      <c r="B753" s="261" t="s">
        <v>1793</v>
      </c>
      <c r="C753" s="262">
        <v>100</v>
      </c>
      <c r="D753" s="262">
        <v>50</v>
      </c>
    </row>
    <row r="754" spans="1:4" ht="19.899999999999999" customHeight="1">
      <c r="A754" s="261" t="s">
        <v>1794</v>
      </c>
      <c r="B754" s="261" t="s">
        <v>1795</v>
      </c>
      <c r="C754" s="262">
        <v>100</v>
      </c>
      <c r="D754" s="262">
        <v>50</v>
      </c>
    </row>
    <row r="755" spans="1:4" ht="19.899999999999999" customHeight="1">
      <c r="A755" s="261" t="s">
        <v>1796</v>
      </c>
      <c r="B755" s="261" t="s">
        <v>1797</v>
      </c>
      <c r="C755" s="262">
        <v>100</v>
      </c>
      <c r="D755" s="262">
        <v>50</v>
      </c>
    </row>
    <row r="756" spans="1:4" ht="19.899999999999999" customHeight="1">
      <c r="A756" s="261" t="s">
        <v>1798</v>
      </c>
      <c r="B756" s="261" t="s">
        <v>1799</v>
      </c>
      <c r="C756" s="262">
        <v>100</v>
      </c>
      <c r="D756" s="262">
        <v>50</v>
      </c>
    </row>
    <row r="757" spans="1:4" ht="19.899999999999999" customHeight="1">
      <c r="A757" s="261" t="s">
        <v>1800</v>
      </c>
      <c r="B757" s="261" t="s">
        <v>1801</v>
      </c>
      <c r="C757" s="262">
        <v>100</v>
      </c>
      <c r="D757" s="262">
        <v>50</v>
      </c>
    </row>
    <row r="758" spans="1:4" ht="19.899999999999999" customHeight="1">
      <c r="A758" s="261" t="s">
        <v>1802</v>
      </c>
      <c r="B758" s="261" t="s">
        <v>1803</v>
      </c>
      <c r="C758" s="262">
        <v>100</v>
      </c>
      <c r="D758" s="262">
        <v>50</v>
      </c>
    </row>
    <row r="759" spans="1:4" ht="19.899999999999999" customHeight="1">
      <c r="A759" s="261" t="s">
        <v>1804</v>
      </c>
      <c r="B759" s="261" t="s">
        <v>1805</v>
      </c>
      <c r="C759" s="262">
        <v>100</v>
      </c>
      <c r="D759" s="262">
        <v>50</v>
      </c>
    </row>
    <row r="760" spans="1:4" ht="19.899999999999999" customHeight="1">
      <c r="A760" s="261" t="s">
        <v>1806</v>
      </c>
      <c r="B760" s="261" t="s">
        <v>1807</v>
      </c>
      <c r="C760" s="262">
        <v>100</v>
      </c>
      <c r="D760" s="262">
        <v>50</v>
      </c>
    </row>
    <row r="761" spans="1:4" ht="19.899999999999999" customHeight="1">
      <c r="A761" s="261" t="s">
        <v>1808</v>
      </c>
      <c r="B761" s="261" t="s">
        <v>1809</v>
      </c>
      <c r="C761" s="262">
        <v>100</v>
      </c>
      <c r="D761" s="262">
        <v>50</v>
      </c>
    </row>
    <row r="762" spans="1:4" ht="19.899999999999999" customHeight="1">
      <c r="A762" s="261" t="s">
        <v>1810</v>
      </c>
      <c r="B762" s="261" t="s">
        <v>1811</v>
      </c>
      <c r="C762" s="262">
        <v>100</v>
      </c>
      <c r="D762" s="262">
        <v>50</v>
      </c>
    </row>
    <row r="763" spans="1:4" ht="19.899999999999999" customHeight="1">
      <c r="A763" s="261" t="s">
        <v>1812</v>
      </c>
      <c r="B763" s="261" t="s">
        <v>1813</v>
      </c>
      <c r="C763" s="262">
        <v>100</v>
      </c>
      <c r="D763" s="262">
        <v>50</v>
      </c>
    </row>
    <row r="764" spans="1:4" ht="19.899999999999999" customHeight="1">
      <c r="A764" s="261" t="s">
        <v>1814</v>
      </c>
      <c r="B764" s="261" t="s">
        <v>1815</v>
      </c>
      <c r="C764" s="262">
        <v>100</v>
      </c>
      <c r="D764" s="262">
        <v>50</v>
      </c>
    </row>
    <row r="765" spans="1:4" ht="19.899999999999999" customHeight="1">
      <c r="A765" s="261" t="s">
        <v>1816</v>
      </c>
      <c r="B765" s="261" t="s">
        <v>1817</v>
      </c>
      <c r="C765" s="262">
        <v>100</v>
      </c>
      <c r="D765" s="262">
        <v>30</v>
      </c>
    </row>
    <row r="766" spans="1:4" ht="19.899999999999999" customHeight="1">
      <c r="A766" s="261" t="s">
        <v>1818</v>
      </c>
      <c r="B766" s="261" t="s">
        <v>1819</v>
      </c>
      <c r="C766" s="262">
        <v>95</v>
      </c>
      <c r="D766" s="262">
        <v>50</v>
      </c>
    </row>
    <row r="767" spans="1:4" ht="19.899999999999999" customHeight="1">
      <c r="A767" s="261" t="s">
        <v>1820</v>
      </c>
      <c r="B767" s="261" t="s">
        <v>1821</v>
      </c>
      <c r="C767" s="262">
        <v>100</v>
      </c>
      <c r="D767" s="262">
        <v>50</v>
      </c>
    </row>
    <row r="768" spans="1:4" ht="19.899999999999999" customHeight="1">
      <c r="A768" s="261" t="s">
        <v>1822</v>
      </c>
      <c r="B768" s="261" t="s">
        <v>1823</v>
      </c>
      <c r="C768" s="262">
        <v>100</v>
      </c>
      <c r="D768" s="262">
        <v>50</v>
      </c>
    </row>
    <row r="769" spans="1:4" ht="19.899999999999999" customHeight="1">
      <c r="A769" s="261" t="s">
        <v>1824</v>
      </c>
      <c r="B769" s="261" t="s">
        <v>1825</v>
      </c>
      <c r="C769" s="262">
        <v>100</v>
      </c>
      <c r="D769" s="262">
        <v>50</v>
      </c>
    </row>
    <row r="770" spans="1:4" ht="19.899999999999999" customHeight="1">
      <c r="A770" s="261" t="s">
        <v>1826</v>
      </c>
      <c r="B770" s="261" t="s">
        <v>1827</v>
      </c>
      <c r="C770" s="262">
        <v>100</v>
      </c>
      <c r="D770" s="262">
        <v>50</v>
      </c>
    </row>
    <row r="771" spans="1:4" ht="19.899999999999999" customHeight="1">
      <c r="A771" s="261" t="s">
        <v>1828</v>
      </c>
      <c r="B771" s="261" t="s">
        <v>1829</v>
      </c>
      <c r="C771" s="262">
        <v>100</v>
      </c>
      <c r="D771" s="262">
        <v>50</v>
      </c>
    </row>
    <row r="772" spans="1:4" ht="19.899999999999999" customHeight="1">
      <c r="A772" s="261" t="s">
        <v>1830</v>
      </c>
      <c r="B772" s="261" t="s">
        <v>1831</v>
      </c>
      <c r="C772" s="262">
        <v>100</v>
      </c>
      <c r="D772" s="262">
        <v>50</v>
      </c>
    </row>
    <row r="773" spans="1:4" ht="19.899999999999999" customHeight="1">
      <c r="A773" s="261" t="s">
        <v>1832</v>
      </c>
      <c r="B773" s="261" t="s">
        <v>1833</v>
      </c>
      <c r="C773" s="262">
        <v>100</v>
      </c>
      <c r="D773" s="262">
        <v>50</v>
      </c>
    </row>
    <row r="774" spans="1:4" ht="19.899999999999999" customHeight="1">
      <c r="A774" s="261" t="s">
        <v>1834</v>
      </c>
      <c r="B774" s="261" t="s">
        <v>1835</v>
      </c>
      <c r="C774" s="262">
        <v>100</v>
      </c>
      <c r="D774" s="262">
        <v>50</v>
      </c>
    </row>
    <row r="775" spans="1:4" ht="19.899999999999999" customHeight="1">
      <c r="A775" s="261" t="s">
        <v>1836</v>
      </c>
      <c r="B775" s="261" t="s">
        <v>1837</v>
      </c>
      <c r="C775" s="262">
        <v>100</v>
      </c>
      <c r="D775" s="262">
        <v>30</v>
      </c>
    </row>
    <row r="776" spans="1:4" ht="19.899999999999999" customHeight="1">
      <c r="A776" s="261" t="s">
        <v>1838</v>
      </c>
      <c r="B776" s="261" t="s">
        <v>1839</v>
      </c>
      <c r="C776" s="262">
        <v>100</v>
      </c>
      <c r="D776" s="262">
        <v>50</v>
      </c>
    </row>
    <row r="777" spans="1:4" ht="19.899999999999999" customHeight="1">
      <c r="A777" s="261" t="s">
        <v>1840</v>
      </c>
      <c r="B777" s="261" t="s">
        <v>1841</v>
      </c>
      <c r="C777" s="262">
        <v>100</v>
      </c>
    </row>
    <row r="778" spans="1:4" ht="19.899999999999999" customHeight="1">
      <c r="A778" s="261" t="s">
        <v>1842</v>
      </c>
      <c r="B778" s="261" t="s">
        <v>1843</v>
      </c>
      <c r="C778" s="262">
        <v>100</v>
      </c>
      <c r="D778" s="262">
        <v>30</v>
      </c>
    </row>
    <row r="779" spans="1:4" ht="19.899999999999999" customHeight="1">
      <c r="A779" s="261" t="s">
        <v>1844</v>
      </c>
      <c r="B779" s="261" t="s">
        <v>1845</v>
      </c>
      <c r="C779" s="262">
        <v>100</v>
      </c>
      <c r="D779" s="262">
        <v>50</v>
      </c>
    </row>
    <row r="780" spans="1:4" ht="19.899999999999999" customHeight="1">
      <c r="A780" s="261" t="s">
        <v>1846</v>
      </c>
      <c r="B780" s="261" t="s">
        <v>1847</v>
      </c>
      <c r="C780" s="262">
        <v>100</v>
      </c>
      <c r="D780" s="262">
        <v>45</v>
      </c>
    </row>
    <row r="781" spans="1:4" ht="19.899999999999999" customHeight="1">
      <c r="A781" s="261" t="s">
        <v>1848</v>
      </c>
      <c r="B781" s="261" t="s">
        <v>1849</v>
      </c>
      <c r="C781" s="262">
        <v>100</v>
      </c>
      <c r="D781" s="262">
        <v>35</v>
      </c>
    </row>
    <row r="782" spans="1:4" ht="19.899999999999999" customHeight="1">
      <c r="A782" s="261" t="s">
        <v>1850</v>
      </c>
      <c r="B782" s="261" t="s">
        <v>1851</v>
      </c>
      <c r="C782" s="262">
        <v>100</v>
      </c>
      <c r="D782" s="262">
        <v>50</v>
      </c>
    </row>
    <row r="783" spans="1:4" ht="19.899999999999999" customHeight="1">
      <c r="A783" s="261" t="s">
        <v>1852</v>
      </c>
      <c r="B783" s="261" t="s">
        <v>1853</v>
      </c>
      <c r="C783" s="262">
        <v>100</v>
      </c>
      <c r="D783" s="262">
        <v>50</v>
      </c>
    </row>
    <row r="784" spans="1:4" ht="19.899999999999999" customHeight="1">
      <c r="A784" s="261" t="s">
        <v>1854</v>
      </c>
      <c r="B784" s="261" t="s">
        <v>1855</v>
      </c>
      <c r="C784" s="262">
        <v>100</v>
      </c>
      <c r="D784" s="262">
        <v>40</v>
      </c>
    </row>
    <row r="785" spans="1:4" ht="19.899999999999999" customHeight="1">
      <c r="A785" s="261" t="s">
        <v>1856</v>
      </c>
      <c r="B785" s="261" t="s">
        <v>1857</v>
      </c>
      <c r="C785" s="262">
        <v>100</v>
      </c>
      <c r="D785" s="262">
        <v>50</v>
      </c>
    </row>
    <row r="786" spans="1:4" ht="19.899999999999999" customHeight="1">
      <c r="A786" s="261" t="s">
        <v>1858</v>
      </c>
      <c r="B786" s="261" t="s">
        <v>1859</v>
      </c>
      <c r="C786" s="262">
        <v>100</v>
      </c>
      <c r="D786" s="262">
        <v>50</v>
      </c>
    </row>
    <row r="787" spans="1:4" ht="19.899999999999999" customHeight="1">
      <c r="A787" s="261" t="s">
        <v>1860</v>
      </c>
      <c r="B787" s="261" t="s">
        <v>1861</v>
      </c>
      <c r="C787" s="262">
        <v>100</v>
      </c>
      <c r="D787" s="262">
        <v>50</v>
      </c>
    </row>
    <row r="788" spans="1:4" ht="19.899999999999999" customHeight="1">
      <c r="A788" s="261" t="s">
        <v>1862</v>
      </c>
      <c r="B788" s="261" t="s">
        <v>1863</v>
      </c>
      <c r="C788" s="262">
        <v>100</v>
      </c>
      <c r="D788" s="262">
        <v>45</v>
      </c>
    </row>
    <row r="789" spans="1:4" ht="19.899999999999999" customHeight="1">
      <c r="A789" s="261" t="s">
        <v>1864</v>
      </c>
      <c r="B789" s="261" t="s">
        <v>1865</v>
      </c>
      <c r="C789" s="262">
        <v>100</v>
      </c>
      <c r="D789" s="262">
        <v>29.44</v>
      </c>
    </row>
    <row r="790" spans="1:4" ht="19.899999999999999" customHeight="1">
      <c r="A790" s="261" t="s">
        <v>1866</v>
      </c>
      <c r="B790" s="261" t="s">
        <v>1867</v>
      </c>
      <c r="C790" s="262">
        <v>100</v>
      </c>
      <c r="D790" s="262">
        <v>35</v>
      </c>
    </row>
    <row r="791" spans="1:4" ht="19.899999999999999" customHeight="1">
      <c r="A791" s="261" t="s">
        <v>1868</v>
      </c>
      <c r="B791" s="261" t="s">
        <v>1869</v>
      </c>
      <c r="C791" s="262">
        <v>100</v>
      </c>
      <c r="D791" s="262">
        <v>50</v>
      </c>
    </row>
    <row r="792" spans="1:4" ht="19.899999999999999" customHeight="1">
      <c r="A792" s="261" t="s">
        <v>1870</v>
      </c>
      <c r="B792" s="261" t="s">
        <v>1871</v>
      </c>
      <c r="C792" s="262">
        <v>100</v>
      </c>
      <c r="D792" s="262">
        <v>50</v>
      </c>
    </row>
    <row r="793" spans="1:4" ht="19.899999999999999" customHeight="1">
      <c r="A793" s="261" t="s">
        <v>1872</v>
      </c>
      <c r="B793" s="261" t="s">
        <v>1873</v>
      </c>
      <c r="C793" s="262">
        <v>100</v>
      </c>
      <c r="D793" s="262">
        <v>50</v>
      </c>
    </row>
    <row r="794" spans="1:4" ht="19.899999999999999" customHeight="1">
      <c r="A794" s="261" t="s">
        <v>1698</v>
      </c>
      <c r="B794" s="261" t="s">
        <v>1699</v>
      </c>
      <c r="C794" s="262">
        <v>0</v>
      </c>
      <c r="D794" s="262">
        <v>0</v>
      </c>
    </row>
    <row r="795" spans="1:4" ht="19.899999999999999" customHeight="1">
      <c r="A795" s="261" t="s">
        <v>1700</v>
      </c>
      <c r="B795" s="261" t="s">
        <v>1701</v>
      </c>
      <c r="C795" s="262">
        <v>0</v>
      </c>
      <c r="D795" s="262">
        <v>0</v>
      </c>
    </row>
    <row r="796" spans="1:4" ht="19.899999999999999" customHeight="1">
      <c r="A796" s="261" t="s">
        <v>1702</v>
      </c>
      <c r="B796" s="261" t="s">
        <v>1703</v>
      </c>
      <c r="C796" s="262">
        <v>0</v>
      </c>
      <c r="D796" s="262">
        <v>0</v>
      </c>
    </row>
    <row r="797" spans="1:4" ht="19.899999999999999" customHeight="1">
      <c r="A797" s="261" t="s">
        <v>1704</v>
      </c>
      <c r="B797" s="261" t="s">
        <v>1705</v>
      </c>
      <c r="C797" s="262">
        <v>0</v>
      </c>
      <c r="D797" s="262">
        <v>0</v>
      </c>
    </row>
    <row r="798" spans="1:4" ht="19.899999999999999" customHeight="1">
      <c r="A798" s="261" t="s">
        <v>1706</v>
      </c>
      <c r="B798" s="261" t="s">
        <v>1707</v>
      </c>
      <c r="C798" s="262">
        <v>0</v>
      </c>
      <c r="D798" s="262">
        <v>0</v>
      </c>
    </row>
    <row r="799" spans="1:4" ht="19.899999999999999" customHeight="1">
      <c r="A799" s="261" t="s">
        <v>1708</v>
      </c>
      <c r="B799" s="261" t="s">
        <v>1709</v>
      </c>
      <c r="C799" s="262">
        <v>0</v>
      </c>
      <c r="D799" s="262">
        <v>0</v>
      </c>
    </row>
    <row r="800" spans="1:4" ht="19.899999999999999" customHeight="1">
      <c r="A800" s="261" t="s">
        <v>1710</v>
      </c>
      <c r="B800" s="261" t="s">
        <v>1711</v>
      </c>
      <c r="C800" s="262">
        <v>0</v>
      </c>
      <c r="D800" s="262">
        <v>0</v>
      </c>
    </row>
    <row r="801" spans="1:4" ht="19.899999999999999" customHeight="1">
      <c r="A801" s="261" t="s">
        <v>1712</v>
      </c>
      <c r="B801" s="261" t="s">
        <v>1713</v>
      </c>
      <c r="C801" s="262">
        <v>0</v>
      </c>
      <c r="D801" s="262">
        <v>0</v>
      </c>
    </row>
    <row r="802" spans="1:4" ht="19.899999999999999" customHeight="1">
      <c r="A802" s="261" t="s">
        <v>1714</v>
      </c>
      <c r="B802" s="261" t="s">
        <v>1715</v>
      </c>
      <c r="C802" s="262">
        <v>0</v>
      </c>
      <c r="D802" s="262">
        <v>0</v>
      </c>
    </row>
    <row r="803" spans="1:4" ht="19.899999999999999" customHeight="1">
      <c r="A803" s="261" t="s">
        <v>1716</v>
      </c>
      <c r="B803" s="261" t="s">
        <v>1717</v>
      </c>
      <c r="C803" s="262">
        <v>0</v>
      </c>
      <c r="D803" s="262">
        <v>0</v>
      </c>
    </row>
    <row r="804" spans="1:4" ht="19.899999999999999" customHeight="1">
      <c r="A804" s="261" t="s">
        <v>1718</v>
      </c>
      <c r="B804" s="261" t="s">
        <v>1719</v>
      </c>
      <c r="C804" s="262">
        <v>0</v>
      </c>
      <c r="D804" s="262">
        <v>0</v>
      </c>
    </row>
    <row r="805" spans="1:4" ht="19.899999999999999" customHeight="1">
      <c r="A805" s="261" t="s">
        <v>1720</v>
      </c>
      <c r="B805" s="261" t="s">
        <v>1721</v>
      </c>
      <c r="C805" s="262">
        <v>0</v>
      </c>
      <c r="D805" s="262">
        <v>0</v>
      </c>
    </row>
    <row r="806" spans="1:4" ht="19.899999999999999" customHeight="1">
      <c r="A806" s="261" t="s">
        <v>1722</v>
      </c>
      <c r="B806" s="261" t="s">
        <v>1723</v>
      </c>
      <c r="C806" s="262">
        <v>0</v>
      </c>
      <c r="D806" s="262">
        <v>0</v>
      </c>
    </row>
    <row r="807" spans="1:4" ht="19.899999999999999" customHeight="1">
      <c r="A807" s="261" t="s">
        <v>1724</v>
      </c>
      <c r="B807" s="261" t="s">
        <v>1725</v>
      </c>
      <c r="C807" s="262">
        <v>0</v>
      </c>
      <c r="D807" s="262">
        <v>0</v>
      </c>
    </row>
    <row r="808" spans="1:4" ht="19.899999999999999" customHeight="1">
      <c r="A808" s="261" t="s">
        <v>1726</v>
      </c>
      <c r="B808" s="261" t="s">
        <v>1727</v>
      </c>
      <c r="C808" s="262">
        <v>0</v>
      </c>
      <c r="D808" s="262">
        <v>0</v>
      </c>
    </row>
    <row r="809" spans="1:4" ht="19.899999999999999" customHeight="1">
      <c r="A809" s="261" t="s">
        <v>1728</v>
      </c>
      <c r="B809" s="261" t="s">
        <v>1729</v>
      </c>
      <c r="C809" s="262">
        <v>0</v>
      </c>
      <c r="D809" s="262">
        <v>0</v>
      </c>
    </row>
    <row r="810" spans="1:4" ht="19.899999999999999" customHeight="1">
      <c r="A810" s="261" t="s">
        <v>1730</v>
      </c>
      <c r="B810" s="261" t="s">
        <v>1731</v>
      </c>
      <c r="C810" s="262">
        <v>0</v>
      </c>
      <c r="D810" s="262">
        <v>0</v>
      </c>
    </row>
    <row r="811" spans="1:4" ht="19.899999999999999" customHeight="1">
      <c r="A811" s="261" t="s">
        <v>1732</v>
      </c>
      <c r="B811" s="261" t="s">
        <v>1733</v>
      </c>
      <c r="C811" s="262">
        <v>0</v>
      </c>
      <c r="D811" s="262">
        <v>0</v>
      </c>
    </row>
    <row r="812" spans="1:4" ht="19.899999999999999" customHeight="1">
      <c r="A812" s="261" t="s">
        <v>1734</v>
      </c>
      <c r="B812" s="261" t="s">
        <v>1735</v>
      </c>
      <c r="C812" s="262">
        <v>0</v>
      </c>
      <c r="D812" s="262">
        <v>0</v>
      </c>
    </row>
    <row r="813" spans="1:4" ht="19.899999999999999" customHeight="1">
      <c r="A813" s="261" t="s">
        <v>1736</v>
      </c>
      <c r="B813" s="261" t="s">
        <v>1737</v>
      </c>
      <c r="C813" s="262">
        <v>0</v>
      </c>
      <c r="D813" s="262">
        <v>0</v>
      </c>
    </row>
    <row r="814" spans="1:4" ht="19.899999999999999" customHeight="1">
      <c r="A814" s="261" t="s">
        <v>1738</v>
      </c>
      <c r="B814" s="261" t="s">
        <v>1739</v>
      </c>
      <c r="C814" s="262">
        <v>0</v>
      </c>
      <c r="D814" s="262">
        <v>0</v>
      </c>
    </row>
    <row r="815" spans="1:4" ht="19.899999999999999" customHeight="1">
      <c r="A815" s="261" t="s">
        <v>1740</v>
      </c>
      <c r="B815" s="261" t="s">
        <v>1741</v>
      </c>
      <c r="C815" s="262">
        <v>0</v>
      </c>
      <c r="D815" s="262">
        <v>0</v>
      </c>
    </row>
    <row r="816" spans="1:4" ht="19.899999999999999" customHeight="1">
      <c r="A816" s="261" t="s">
        <v>1742</v>
      </c>
      <c r="B816" s="261" t="s">
        <v>1743</v>
      </c>
      <c r="C816" s="262">
        <v>0</v>
      </c>
      <c r="D816" s="262">
        <v>0</v>
      </c>
    </row>
    <row r="817" spans="1:4" ht="19.899999999999999" customHeight="1">
      <c r="A817" s="261" t="s">
        <v>1744</v>
      </c>
      <c r="B817" s="261" t="s">
        <v>1745</v>
      </c>
      <c r="C817" s="262">
        <v>0</v>
      </c>
      <c r="D817" s="262">
        <v>0</v>
      </c>
    </row>
    <row r="818" spans="1:4" ht="19.899999999999999" customHeight="1">
      <c r="A818" s="261" t="s">
        <v>1746</v>
      </c>
      <c r="B818" s="261" t="s">
        <v>1747</v>
      </c>
      <c r="C818" s="262">
        <v>0</v>
      </c>
      <c r="D818" s="262">
        <v>0</v>
      </c>
    </row>
    <row r="819" spans="1:4" ht="19.899999999999999" customHeight="1">
      <c r="A819" s="261" t="s">
        <v>1748</v>
      </c>
      <c r="B819" s="261" t="s">
        <v>1749</v>
      </c>
      <c r="C819" s="262">
        <v>0</v>
      </c>
      <c r="D819" s="262">
        <v>0</v>
      </c>
    </row>
    <row r="820" spans="1:4" ht="19.899999999999999" customHeight="1">
      <c r="A820" s="261" t="s">
        <v>1750</v>
      </c>
      <c r="B820" s="261" t="s">
        <v>1751</v>
      </c>
      <c r="C820" s="262">
        <v>0</v>
      </c>
      <c r="D820" s="262">
        <v>0</v>
      </c>
    </row>
    <row r="821" spans="1:4" ht="19.899999999999999" customHeight="1">
      <c r="A821" s="261" t="s">
        <v>1752</v>
      </c>
      <c r="B821" s="261" t="s">
        <v>1753</v>
      </c>
      <c r="C821" s="262">
        <v>0</v>
      </c>
      <c r="D821" s="262">
        <v>2.94</v>
      </c>
    </row>
    <row r="822" spans="1:4" ht="19.899999999999999" customHeight="1">
      <c r="A822" s="261" t="s">
        <v>1754</v>
      </c>
      <c r="B822" s="261" t="s">
        <v>1755</v>
      </c>
      <c r="C822" s="262">
        <v>0</v>
      </c>
      <c r="D822" s="262">
        <v>0</v>
      </c>
    </row>
    <row r="823" spans="1:4" ht="19.899999999999999" customHeight="1">
      <c r="A823" s="261" t="s">
        <v>1756</v>
      </c>
      <c r="B823" s="261" t="s">
        <v>1757</v>
      </c>
      <c r="C823" s="262">
        <v>0</v>
      </c>
      <c r="D823" s="262">
        <v>0</v>
      </c>
    </row>
    <row r="824" spans="1:4" ht="19.899999999999999" customHeight="1">
      <c r="A824" s="261" t="s">
        <v>1758</v>
      </c>
      <c r="B824" s="261" t="s">
        <v>1759</v>
      </c>
      <c r="C824" s="262">
        <v>0</v>
      </c>
      <c r="D824" s="262">
        <v>0</v>
      </c>
    </row>
    <row r="825" spans="1:4" ht="19.899999999999999" customHeight="1">
      <c r="A825" s="261" t="s">
        <v>1760</v>
      </c>
      <c r="B825" s="261" t="s">
        <v>1761</v>
      </c>
      <c r="C825" s="262">
        <v>0</v>
      </c>
      <c r="D825" s="262">
        <v>0</v>
      </c>
    </row>
    <row r="826" spans="1:4" ht="19.899999999999999" customHeight="1">
      <c r="A826" s="261" t="s">
        <v>1762</v>
      </c>
      <c r="B826" s="261" t="s">
        <v>1763</v>
      </c>
      <c r="C826" s="262">
        <v>0</v>
      </c>
      <c r="D826" s="262">
        <v>0</v>
      </c>
    </row>
    <row r="827" spans="1:4" ht="19.899999999999999" customHeight="1">
      <c r="A827" s="261" t="s">
        <v>1764</v>
      </c>
      <c r="B827" s="261" t="s">
        <v>1765</v>
      </c>
      <c r="C827" s="262">
        <v>0</v>
      </c>
      <c r="D827" s="262">
        <v>0</v>
      </c>
    </row>
    <row r="828" spans="1:4" ht="19.899999999999999" customHeight="1">
      <c r="A828" s="261" t="s">
        <v>1766</v>
      </c>
      <c r="B828" s="261" t="s">
        <v>1767</v>
      </c>
      <c r="C828" s="262">
        <v>0</v>
      </c>
      <c r="D828" s="262">
        <v>0</v>
      </c>
    </row>
    <row r="829" spans="1:4" ht="19.899999999999999" customHeight="1">
      <c r="A829" s="261" t="s">
        <v>1768</v>
      </c>
      <c r="B829" s="261" t="s">
        <v>1769</v>
      </c>
      <c r="C829" s="262">
        <v>0</v>
      </c>
      <c r="D829" s="262">
        <v>0</v>
      </c>
    </row>
    <row r="830" spans="1:4" ht="19.899999999999999" customHeight="1">
      <c r="A830" s="261" t="s">
        <v>1770</v>
      </c>
      <c r="B830" s="261" t="s">
        <v>1771</v>
      </c>
      <c r="C830" s="262">
        <v>0</v>
      </c>
      <c r="D830" s="262">
        <v>0</v>
      </c>
    </row>
    <row r="831" spans="1:4" ht="19.899999999999999" customHeight="1">
      <c r="A831" s="261" t="s">
        <v>1772</v>
      </c>
      <c r="B831" s="261" t="s">
        <v>1773</v>
      </c>
      <c r="C831" s="262">
        <v>0</v>
      </c>
      <c r="D831" s="262">
        <v>0</v>
      </c>
    </row>
    <row r="832" spans="1:4" ht="19.899999999999999" customHeight="1">
      <c r="A832" s="261" t="s">
        <v>1774</v>
      </c>
      <c r="B832" s="261" t="s">
        <v>1775</v>
      </c>
      <c r="C832" s="262">
        <v>0</v>
      </c>
      <c r="D832" s="262">
        <v>0</v>
      </c>
    </row>
    <row r="833" spans="1:4" ht="19.899999999999999" customHeight="1">
      <c r="A833" s="261" t="s">
        <v>1776</v>
      </c>
      <c r="B833" s="261" t="s">
        <v>1777</v>
      </c>
      <c r="C833" s="262">
        <v>0</v>
      </c>
      <c r="D833" s="262">
        <v>0</v>
      </c>
    </row>
    <row r="834" spans="1:4" ht="19.899999999999999" customHeight="1">
      <c r="A834" s="261" t="s">
        <v>1778</v>
      </c>
      <c r="B834" s="261" t="s">
        <v>1779</v>
      </c>
      <c r="C834" s="262">
        <v>0</v>
      </c>
      <c r="D834" s="262">
        <v>0</v>
      </c>
    </row>
    <row r="835" spans="1:4" ht="19.899999999999999" customHeight="1">
      <c r="A835" s="261" t="s">
        <v>1780</v>
      </c>
      <c r="B835" s="261" t="s">
        <v>1781</v>
      </c>
      <c r="C835" s="262">
        <v>0</v>
      </c>
      <c r="D835" s="262">
        <v>0</v>
      </c>
    </row>
    <row r="836" spans="1:4" ht="19.899999999999999" customHeight="1">
      <c r="A836" s="261" t="s">
        <v>1782</v>
      </c>
      <c r="B836" s="261" t="s">
        <v>1783</v>
      </c>
      <c r="C836" s="262">
        <v>0</v>
      </c>
      <c r="D836" s="262">
        <v>0</v>
      </c>
    </row>
    <row r="837" spans="1:4" ht="19.899999999999999" customHeight="1">
      <c r="A837" s="261" t="s">
        <v>1784</v>
      </c>
      <c r="B837" s="261" t="s">
        <v>1785</v>
      </c>
      <c r="C837" s="262">
        <v>0</v>
      </c>
      <c r="D837" s="262">
        <v>0</v>
      </c>
    </row>
    <row r="838" spans="1:4" ht="19.899999999999999" customHeight="1">
      <c r="A838" s="261" t="s">
        <v>1786</v>
      </c>
      <c r="B838" s="261" t="s">
        <v>1787</v>
      </c>
      <c r="C838" s="262">
        <v>0</v>
      </c>
      <c r="D838" s="262">
        <v>0</v>
      </c>
    </row>
    <row r="839" spans="1:4" ht="19.899999999999999" customHeight="1">
      <c r="A839" s="261" t="s">
        <v>1788</v>
      </c>
      <c r="B839" s="261" t="s">
        <v>1789</v>
      </c>
      <c r="C839" s="262">
        <v>0</v>
      </c>
      <c r="D839" s="262">
        <v>0</v>
      </c>
    </row>
    <row r="840" spans="1:4" ht="19.899999999999999" customHeight="1">
      <c r="A840" s="261" t="s">
        <v>1790</v>
      </c>
      <c r="B840" s="261" t="s">
        <v>1791</v>
      </c>
      <c r="C840" s="262">
        <v>0</v>
      </c>
      <c r="D840" s="262">
        <v>0</v>
      </c>
    </row>
    <row r="841" spans="1:4" ht="19.899999999999999" customHeight="1">
      <c r="A841" s="261" t="s">
        <v>1792</v>
      </c>
      <c r="B841" s="261" t="s">
        <v>1793</v>
      </c>
      <c r="C841" s="262">
        <v>0</v>
      </c>
      <c r="D841" s="262">
        <v>0</v>
      </c>
    </row>
    <row r="842" spans="1:4" ht="19.899999999999999" customHeight="1">
      <c r="A842" s="261" t="s">
        <v>1794</v>
      </c>
      <c r="B842" s="261" t="s">
        <v>1795</v>
      </c>
      <c r="C842" s="262">
        <v>0</v>
      </c>
      <c r="D842" s="262">
        <v>0</v>
      </c>
    </row>
    <row r="843" spans="1:4" ht="19.899999999999999" customHeight="1">
      <c r="A843" s="261" t="s">
        <v>1796</v>
      </c>
      <c r="B843" s="261" t="s">
        <v>1797</v>
      </c>
      <c r="C843" s="262">
        <v>0</v>
      </c>
      <c r="D843" s="262">
        <v>0</v>
      </c>
    </row>
    <row r="844" spans="1:4" ht="19.899999999999999" customHeight="1">
      <c r="A844" s="261" t="s">
        <v>1798</v>
      </c>
      <c r="B844" s="261" t="s">
        <v>1799</v>
      </c>
      <c r="C844" s="262">
        <v>0</v>
      </c>
      <c r="D844" s="262">
        <v>0</v>
      </c>
    </row>
    <row r="845" spans="1:4" ht="19.899999999999999" customHeight="1">
      <c r="A845" s="261" t="s">
        <v>1800</v>
      </c>
      <c r="B845" s="261" t="s">
        <v>1801</v>
      </c>
      <c r="C845" s="262">
        <v>0</v>
      </c>
      <c r="D845" s="262">
        <v>0</v>
      </c>
    </row>
    <row r="846" spans="1:4" ht="19.899999999999999" customHeight="1">
      <c r="A846" s="261" t="s">
        <v>1802</v>
      </c>
      <c r="B846" s="261" t="s">
        <v>1803</v>
      </c>
      <c r="C846" s="262">
        <v>0</v>
      </c>
      <c r="D846" s="262">
        <v>0</v>
      </c>
    </row>
    <row r="847" spans="1:4" ht="19.899999999999999" customHeight="1">
      <c r="A847" s="261" t="s">
        <v>1804</v>
      </c>
      <c r="B847" s="261" t="s">
        <v>1805</v>
      </c>
      <c r="C847" s="262">
        <v>0</v>
      </c>
      <c r="D847" s="262">
        <v>0</v>
      </c>
    </row>
    <row r="848" spans="1:4" ht="19.899999999999999" customHeight="1">
      <c r="A848" s="261" t="s">
        <v>1806</v>
      </c>
      <c r="B848" s="261" t="s">
        <v>1807</v>
      </c>
      <c r="C848" s="262">
        <v>0</v>
      </c>
      <c r="D848" s="262">
        <v>0</v>
      </c>
    </row>
    <row r="849" spans="1:4" ht="19.899999999999999" customHeight="1">
      <c r="A849" s="261" t="s">
        <v>1808</v>
      </c>
      <c r="B849" s="261" t="s">
        <v>1809</v>
      </c>
      <c r="C849" s="262">
        <v>0</v>
      </c>
      <c r="D849" s="262">
        <v>0</v>
      </c>
    </row>
    <row r="850" spans="1:4" ht="19.899999999999999" customHeight="1">
      <c r="A850" s="261" t="s">
        <v>1810</v>
      </c>
      <c r="B850" s="261" t="s">
        <v>1811</v>
      </c>
      <c r="C850" s="262">
        <v>0</v>
      </c>
      <c r="D850" s="262">
        <v>0</v>
      </c>
    </row>
    <row r="851" spans="1:4" ht="19.899999999999999" customHeight="1">
      <c r="A851" s="261" t="s">
        <v>1812</v>
      </c>
      <c r="B851" s="261" t="s">
        <v>1813</v>
      </c>
      <c r="C851" s="262">
        <v>0</v>
      </c>
      <c r="D851" s="262">
        <v>0</v>
      </c>
    </row>
    <row r="852" spans="1:4" ht="19.899999999999999" customHeight="1">
      <c r="A852" s="261" t="s">
        <v>1814</v>
      </c>
      <c r="B852" s="261" t="s">
        <v>1815</v>
      </c>
      <c r="C852" s="262">
        <v>0</v>
      </c>
      <c r="D852" s="262">
        <v>0</v>
      </c>
    </row>
    <row r="853" spans="1:4" ht="19.899999999999999" customHeight="1">
      <c r="A853" s="261" t="s">
        <v>1816</v>
      </c>
      <c r="B853" s="261" t="s">
        <v>1817</v>
      </c>
      <c r="C853" s="262">
        <v>0</v>
      </c>
      <c r="D853" s="262">
        <v>0</v>
      </c>
    </row>
    <row r="854" spans="1:4" ht="19.899999999999999" customHeight="1">
      <c r="A854" s="261" t="s">
        <v>1818</v>
      </c>
      <c r="B854" s="261" t="s">
        <v>1819</v>
      </c>
      <c r="C854" s="262">
        <v>0</v>
      </c>
      <c r="D854" s="262">
        <v>0</v>
      </c>
    </row>
    <row r="855" spans="1:4" ht="19.899999999999999" customHeight="1">
      <c r="A855" s="261" t="s">
        <v>1820</v>
      </c>
      <c r="B855" s="261" t="s">
        <v>1821</v>
      </c>
      <c r="C855" s="262">
        <v>0</v>
      </c>
      <c r="D855" s="262">
        <v>0</v>
      </c>
    </row>
    <row r="856" spans="1:4" ht="19.899999999999999" customHeight="1">
      <c r="A856" s="261" t="s">
        <v>1822</v>
      </c>
      <c r="B856" s="261" t="s">
        <v>1823</v>
      </c>
      <c r="C856" s="262">
        <v>0</v>
      </c>
      <c r="D856" s="262">
        <v>0</v>
      </c>
    </row>
    <row r="857" spans="1:4" ht="19.899999999999999" customHeight="1">
      <c r="A857" s="261" t="s">
        <v>1824</v>
      </c>
      <c r="B857" s="261" t="s">
        <v>1825</v>
      </c>
      <c r="C857" s="262">
        <v>0</v>
      </c>
      <c r="D857" s="262">
        <v>0</v>
      </c>
    </row>
    <row r="858" spans="1:4" ht="19.899999999999999" customHeight="1">
      <c r="A858" s="261" t="s">
        <v>1826</v>
      </c>
      <c r="B858" s="261" t="s">
        <v>1827</v>
      </c>
      <c r="C858" s="262">
        <v>0</v>
      </c>
      <c r="D858" s="262">
        <v>0</v>
      </c>
    </row>
    <row r="859" spans="1:4" ht="19.899999999999999" customHeight="1">
      <c r="A859" s="261" t="s">
        <v>1828</v>
      </c>
      <c r="B859" s="261" t="s">
        <v>1829</v>
      </c>
      <c r="C859" s="262">
        <v>0</v>
      </c>
      <c r="D859" s="262">
        <v>0</v>
      </c>
    </row>
    <row r="860" spans="1:4" ht="19.899999999999999" customHeight="1">
      <c r="A860" s="261" t="s">
        <v>1830</v>
      </c>
      <c r="B860" s="261" t="s">
        <v>1831</v>
      </c>
      <c r="C860" s="262">
        <v>0</v>
      </c>
      <c r="D860" s="262">
        <v>0</v>
      </c>
    </row>
    <row r="861" spans="1:4" ht="19.899999999999999" customHeight="1">
      <c r="A861" s="261" t="s">
        <v>1832</v>
      </c>
      <c r="B861" s="261" t="s">
        <v>1833</v>
      </c>
      <c r="C861" s="262">
        <v>0</v>
      </c>
      <c r="D861" s="262">
        <v>0</v>
      </c>
    </row>
    <row r="862" spans="1:4" ht="19.899999999999999" customHeight="1">
      <c r="A862" s="261" t="s">
        <v>1834</v>
      </c>
      <c r="B862" s="261" t="s">
        <v>1835</v>
      </c>
      <c r="C862" s="262">
        <v>0</v>
      </c>
      <c r="D862" s="262">
        <v>0</v>
      </c>
    </row>
    <row r="863" spans="1:4" ht="19.899999999999999" customHeight="1">
      <c r="A863" s="261" t="s">
        <v>1836</v>
      </c>
      <c r="B863" s="261" t="s">
        <v>1837</v>
      </c>
      <c r="C863" s="262">
        <v>0</v>
      </c>
      <c r="D863" s="262">
        <v>0</v>
      </c>
    </row>
    <row r="864" spans="1:4" ht="19.899999999999999" customHeight="1">
      <c r="A864" s="261" t="s">
        <v>1838</v>
      </c>
      <c r="B864" s="261" t="s">
        <v>1839</v>
      </c>
      <c r="C864" s="262">
        <v>0</v>
      </c>
      <c r="D864" s="262">
        <v>0</v>
      </c>
    </row>
    <row r="865" spans="1:4" ht="19.899999999999999" customHeight="1">
      <c r="A865" s="261" t="s">
        <v>1840</v>
      </c>
      <c r="B865" s="261" t="s">
        <v>1841</v>
      </c>
      <c r="C865" s="262">
        <v>0</v>
      </c>
      <c r="D865" s="262">
        <v>0</v>
      </c>
    </row>
    <row r="866" spans="1:4" ht="19.899999999999999" customHeight="1">
      <c r="A866" s="261" t="s">
        <v>1842</v>
      </c>
      <c r="B866" s="261" t="s">
        <v>1843</v>
      </c>
      <c r="C866" s="262">
        <v>0</v>
      </c>
      <c r="D866" s="262">
        <v>0</v>
      </c>
    </row>
    <row r="867" spans="1:4" ht="19.899999999999999" customHeight="1">
      <c r="A867" s="261" t="s">
        <v>1844</v>
      </c>
      <c r="B867" s="261" t="s">
        <v>1845</v>
      </c>
      <c r="C867" s="262">
        <v>0</v>
      </c>
      <c r="D867" s="262">
        <v>0</v>
      </c>
    </row>
    <row r="868" spans="1:4" ht="19.899999999999999" customHeight="1">
      <c r="A868" s="261" t="s">
        <v>1846</v>
      </c>
      <c r="B868" s="261" t="s">
        <v>1847</v>
      </c>
      <c r="C868" s="262">
        <v>0</v>
      </c>
      <c r="D868" s="262">
        <v>0</v>
      </c>
    </row>
    <row r="869" spans="1:4" ht="19.899999999999999" customHeight="1">
      <c r="A869" s="261" t="s">
        <v>1848</v>
      </c>
      <c r="B869" s="261" t="s">
        <v>1849</v>
      </c>
      <c r="C869" s="262">
        <v>0</v>
      </c>
      <c r="D869" s="262">
        <v>0</v>
      </c>
    </row>
    <row r="870" spans="1:4" ht="19.899999999999999" customHeight="1">
      <c r="A870" s="261" t="s">
        <v>1850</v>
      </c>
      <c r="B870" s="261" t="s">
        <v>1851</v>
      </c>
      <c r="C870" s="262">
        <v>0</v>
      </c>
      <c r="D870" s="262">
        <v>0</v>
      </c>
    </row>
    <row r="871" spans="1:4" ht="19.899999999999999" customHeight="1">
      <c r="A871" s="261" t="s">
        <v>1852</v>
      </c>
      <c r="B871" s="261" t="s">
        <v>1853</v>
      </c>
      <c r="C871" s="262">
        <v>0</v>
      </c>
      <c r="D871" s="262">
        <v>0</v>
      </c>
    </row>
    <row r="872" spans="1:4" ht="19.899999999999999" customHeight="1">
      <c r="A872" s="261" t="s">
        <v>1854</v>
      </c>
      <c r="B872" s="261" t="s">
        <v>1855</v>
      </c>
      <c r="C872" s="262">
        <v>0</v>
      </c>
      <c r="D872" s="262">
        <v>0</v>
      </c>
    </row>
    <row r="873" spans="1:4" ht="19.899999999999999" customHeight="1">
      <c r="A873" s="261" t="s">
        <v>1856</v>
      </c>
      <c r="B873" s="261" t="s">
        <v>1857</v>
      </c>
      <c r="C873" s="262">
        <v>0</v>
      </c>
      <c r="D873" s="262">
        <v>0</v>
      </c>
    </row>
    <row r="874" spans="1:4" ht="19.899999999999999" customHeight="1">
      <c r="A874" s="261" t="s">
        <v>1858</v>
      </c>
      <c r="B874" s="261" t="s">
        <v>1859</v>
      </c>
      <c r="C874" s="262">
        <v>0</v>
      </c>
      <c r="D874" s="262">
        <v>0</v>
      </c>
    </row>
    <row r="875" spans="1:4" ht="19.899999999999999" customHeight="1">
      <c r="A875" s="261" t="s">
        <v>1860</v>
      </c>
      <c r="B875" s="261" t="s">
        <v>1861</v>
      </c>
      <c r="C875" s="262">
        <v>0</v>
      </c>
      <c r="D875" s="262">
        <v>0</v>
      </c>
    </row>
    <row r="876" spans="1:4" ht="19.899999999999999" customHeight="1">
      <c r="A876" s="261" t="s">
        <v>1862</v>
      </c>
      <c r="B876" s="261" t="s">
        <v>1863</v>
      </c>
      <c r="C876" s="262">
        <v>0</v>
      </c>
      <c r="D876" s="262">
        <v>0</v>
      </c>
    </row>
    <row r="877" spans="1:4" ht="19.899999999999999" customHeight="1">
      <c r="A877" s="261" t="s">
        <v>1864</v>
      </c>
      <c r="B877" s="261" t="s">
        <v>1865</v>
      </c>
      <c r="C877" s="262">
        <v>0</v>
      </c>
      <c r="D877" s="262">
        <v>0</v>
      </c>
    </row>
    <row r="878" spans="1:4" ht="19.899999999999999" customHeight="1">
      <c r="A878" s="261" t="s">
        <v>1866</v>
      </c>
      <c r="B878" s="261" t="s">
        <v>1867</v>
      </c>
      <c r="C878" s="262">
        <v>0</v>
      </c>
      <c r="D878" s="262">
        <v>0</v>
      </c>
    </row>
    <row r="879" spans="1:4" ht="19.899999999999999" customHeight="1">
      <c r="A879" s="261" t="s">
        <v>1868</v>
      </c>
      <c r="B879" s="261" t="s">
        <v>1869</v>
      </c>
      <c r="C879" s="262">
        <v>0</v>
      </c>
      <c r="D879" s="262">
        <v>0</v>
      </c>
    </row>
    <row r="880" spans="1:4" ht="19.899999999999999" customHeight="1">
      <c r="A880" s="261" t="s">
        <v>1870</v>
      </c>
      <c r="B880" s="261" t="s">
        <v>1871</v>
      </c>
      <c r="C880" s="262">
        <v>0</v>
      </c>
      <c r="D880" s="262">
        <v>0</v>
      </c>
    </row>
    <row r="881" spans="1:4" ht="19.899999999999999" customHeight="1">
      <c r="A881" s="261" t="s">
        <v>1872</v>
      </c>
      <c r="B881" s="261" t="s">
        <v>1873</v>
      </c>
      <c r="C881" s="262">
        <v>0</v>
      </c>
      <c r="D881" s="262">
        <v>0</v>
      </c>
    </row>
  </sheetData>
  <autoFilter ref="A1:G88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9"/>
  <sheetViews>
    <sheetView topLeftCell="AC1" workbookViewId="0">
      <selection activeCell="AH1" sqref="F1:AH1048576"/>
    </sheetView>
  </sheetViews>
  <sheetFormatPr defaultRowHeight="14.25"/>
  <cols>
    <col min="1" max="1" width="9" style="34"/>
    <col min="2" max="2" width="14.625" style="34" customWidth="1"/>
    <col min="3" max="3" width="9.375" style="34" bestFit="1" customWidth="1"/>
    <col min="4" max="4" width="27" style="34" customWidth="1"/>
    <col min="5" max="5" width="23.625" style="34" customWidth="1"/>
    <col min="6" max="6" width="14.625" style="38" customWidth="1"/>
    <col min="7" max="7" width="13.125" style="38" bestFit="1" customWidth="1"/>
    <col min="8" max="8" width="25.375" style="38" customWidth="1"/>
    <col min="9" max="9" width="25.75" style="34" customWidth="1"/>
    <col min="10" max="10" width="18.75" style="137" customWidth="1"/>
    <col min="11" max="11" width="27.75" style="208" customWidth="1"/>
    <col min="12" max="12" width="13.25" style="242" bestFit="1" customWidth="1"/>
    <col min="13" max="13" width="27" style="242" customWidth="1"/>
    <col min="14" max="14" width="25.375" style="242" customWidth="1"/>
    <col min="15" max="15" width="22.125" style="242" customWidth="1"/>
    <col min="16" max="16" width="14.875" style="242" bestFit="1" customWidth="1"/>
    <col min="17" max="17" width="13.5" style="208" bestFit="1" customWidth="1"/>
    <col min="18" max="18" width="26.125" style="208" customWidth="1"/>
    <col min="19" max="19" width="21.875" style="208" customWidth="1"/>
    <col min="20" max="20" width="15.125" style="208" bestFit="1" customWidth="1"/>
    <col min="21" max="21" width="14.5" style="234" bestFit="1" customWidth="1"/>
    <col min="22" max="22" width="14.25" style="234" bestFit="1" customWidth="1"/>
    <col min="23" max="23" width="17" style="234" customWidth="1"/>
    <col min="24" max="24" width="24.125" style="234" customWidth="1"/>
    <col min="25" max="25" width="14.75" style="234" bestFit="1" customWidth="1"/>
    <col min="26" max="26" width="13.5" style="234" bestFit="1" customWidth="1"/>
    <col min="27" max="27" width="23.375" style="234" bestFit="1" customWidth="1"/>
    <col min="28" max="28" width="14.125" style="42" bestFit="1" customWidth="1"/>
    <col min="29" max="29" width="14.25" style="42" bestFit="1" customWidth="1"/>
    <col min="30" max="30" width="14.5" style="42" bestFit="1" customWidth="1"/>
    <col min="31" max="31" width="15.5" style="42" bestFit="1" customWidth="1"/>
    <col min="32" max="32" width="15.875" style="42" customWidth="1"/>
    <col min="33" max="33" width="14.25" style="42" bestFit="1" customWidth="1"/>
    <col min="34" max="34" width="14.75" style="42" bestFit="1" customWidth="1"/>
    <col min="35" max="35" width="17.625" style="208" customWidth="1"/>
    <col min="36" max="36" width="14.625" style="208" bestFit="1" customWidth="1"/>
    <col min="37" max="37" width="13.625" style="208" bestFit="1" customWidth="1"/>
    <col min="38" max="38" width="14.375" style="208" bestFit="1" customWidth="1"/>
    <col min="39" max="39" width="13.25" style="208" bestFit="1" customWidth="1"/>
    <col min="40" max="40" width="14.5" style="208" bestFit="1" customWidth="1"/>
    <col min="41" max="41" width="14.25" style="208" bestFit="1" customWidth="1"/>
    <col min="42" max="42" width="14.5" style="208" bestFit="1" customWidth="1"/>
    <col min="43" max="43" width="14.625" style="208" bestFit="1" customWidth="1"/>
    <col min="44" max="44" width="15" style="208" bestFit="1" customWidth="1"/>
    <col min="45" max="45" width="14.25" style="208" bestFit="1" customWidth="1"/>
    <col min="46" max="46" width="14" style="208" bestFit="1" customWidth="1"/>
    <col min="47" max="47" width="11.25" style="47" bestFit="1" customWidth="1"/>
    <col min="48" max="48" width="13" style="208" bestFit="1" customWidth="1"/>
    <col min="49" max="49" width="10.625" style="208" bestFit="1" customWidth="1"/>
    <col min="50" max="51" width="10.25" style="208" bestFit="1" customWidth="1"/>
    <col min="52" max="52" width="14" style="208" bestFit="1" customWidth="1"/>
    <col min="53" max="53" width="9.125" style="208" bestFit="1" customWidth="1"/>
    <col min="54" max="54" width="13" style="208" bestFit="1" customWidth="1"/>
    <col min="55" max="55" width="14" style="208" bestFit="1" customWidth="1"/>
    <col min="56" max="56" width="13" style="208" bestFit="1" customWidth="1"/>
    <col min="57" max="57" width="11.25" style="208" bestFit="1" customWidth="1"/>
    <col min="58" max="58" width="10.25" style="208" bestFit="1" customWidth="1"/>
    <col min="59" max="59" width="13" style="208" bestFit="1" customWidth="1"/>
    <col min="60" max="60" width="10.25" style="208" bestFit="1" customWidth="1"/>
    <col min="61" max="61" width="11.25" style="208" bestFit="1" customWidth="1"/>
    <col min="62" max="63" width="13" style="208" bestFit="1" customWidth="1"/>
    <col min="64" max="64" width="9.125" style="208" bestFit="1" customWidth="1"/>
    <col min="65" max="65" width="13" style="208" bestFit="1" customWidth="1"/>
    <col min="66" max="66" width="14" style="208" bestFit="1" customWidth="1"/>
    <col min="67" max="67" width="10.25" style="208" bestFit="1" customWidth="1"/>
    <col min="68" max="68" width="14" style="208" bestFit="1" customWidth="1"/>
    <col min="69" max="71" width="13" style="208" bestFit="1" customWidth="1"/>
    <col min="72" max="72" width="9.125" style="208" bestFit="1" customWidth="1"/>
    <col min="73" max="73" width="11.25" style="208" bestFit="1" customWidth="1"/>
    <col min="74" max="16384" width="9" style="208"/>
  </cols>
  <sheetData>
    <row r="1" spans="1:34">
      <c r="E1" s="34" t="s">
        <v>1413</v>
      </c>
      <c r="F1" s="38" t="s">
        <v>1597</v>
      </c>
      <c r="G1" s="38" t="s">
        <v>1599</v>
      </c>
      <c r="H1" s="38" t="s">
        <v>1601</v>
      </c>
      <c r="I1" s="34" t="s">
        <v>1603</v>
      </c>
      <c r="J1" s="137" t="s">
        <v>1605</v>
      </c>
      <c r="K1" s="208" t="s">
        <v>1607</v>
      </c>
      <c r="L1" s="242" t="s">
        <v>1611</v>
      </c>
      <c r="M1" s="242" t="s">
        <v>1613</v>
      </c>
      <c r="N1" s="242" t="s">
        <v>1654</v>
      </c>
      <c r="O1" s="242" t="s">
        <v>1615</v>
      </c>
      <c r="P1" s="242" t="s">
        <v>1617</v>
      </c>
      <c r="Q1" s="208" t="s">
        <v>1619</v>
      </c>
      <c r="R1" s="208" t="s">
        <v>90</v>
      </c>
      <c r="S1" s="208" t="s">
        <v>1621</v>
      </c>
      <c r="T1" s="208" t="s">
        <v>1623</v>
      </c>
      <c r="U1" s="234" t="s">
        <v>1628</v>
      </c>
      <c r="V1" s="234" t="s">
        <v>1630</v>
      </c>
      <c r="W1" s="234" t="s">
        <v>1632</v>
      </c>
      <c r="X1" s="234" t="s">
        <v>1634</v>
      </c>
      <c r="Y1" s="234" t="s">
        <v>1636</v>
      </c>
      <c r="Z1" s="234" t="s">
        <v>1656</v>
      </c>
      <c r="AA1" s="234" t="s">
        <v>1638</v>
      </c>
      <c r="AB1" s="42" t="s">
        <v>1640</v>
      </c>
      <c r="AC1" s="42" t="s">
        <v>1642</v>
      </c>
      <c r="AD1" s="42" t="s">
        <v>1644</v>
      </c>
      <c r="AE1" s="42" t="s">
        <v>1646</v>
      </c>
      <c r="AF1" s="42" t="s">
        <v>1648</v>
      </c>
      <c r="AG1" s="42" t="s">
        <v>1658</v>
      </c>
      <c r="AH1" s="42" t="s">
        <v>1652</v>
      </c>
    </row>
    <row r="2" spans="1:34">
      <c r="E2" s="34" t="s">
        <v>1414</v>
      </c>
      <c r="F2" s="38" t="s">
        <v>1598</v>
      </c>
      <c r="G2" s="38" t="s">
        <v>1600</v>
      </c>
      <c r="H2" s="38" t="s">
        <v>1602</v>
      </c>
      <c r="I2" s="34" t="s">
        <v>1604</v>
      </c>
      <c r="J2" s="137" t="s">
        <v>1606</v>
      </c>
      <c r="K2" s="208" t="s">
        <v>1608</v>
      </c>
      <c r="L2" s="242" t="s">
        <v>1612</v>
      </c>
      <c r="M2" s="242" t="s">
        <v>1614</v>
      </c>
      <c r="N2" s="242" t="s">
        <v>1655</v>
      </c>
      <c r="O2" s="242" t="s">
        <v>1616</v>
      </c>
      <c r="P2" s="242" t="s">
        <v>1618</v>
      </c>
      <c r="Q2" s="208" t="s">
        <v>1620</v>
      </c>
      <c r="R2" s="208" t="s">
        <v>97</v>
      </c>
      <c r="S2" s="208" t="s">
        <v>1622</v>
      </c>
      <c r="T2" s="208" t="s">
        <v>0</v>
      </c>
      <c r="U2" s="234" t="s">
        <v>1629</v>
      </c>
      <c r="V2" s="234" t="s">
        <v>1631</v>
      </c>
      <c r="W2" s="234" t="s">
        <v>1633</v>
      </c>
      <c r="X2" s="234" t="s">
        <v>1635</v>
      </c>
      <c r="Y2" s="234" t="s">
        <v>1637</v>
      </c>
      <c r="Z2" s="234" t="s">
        <v>1657</v>
      </c>
      <c r="AA2" s="234" t="s">
        <v>1639</v>
      </c>
      <c r="AB2" s="42" t="s">
        <v>1641</v>
      </c>
      <c r="AC2" s="42" t="s">
        <v>1643</v>
      </c>
      <c r="AD2" s="42" t="s">
        <v>1645</v>
      </c>
      <c r="AE2" s="42" t="s">
        <v>1647</v>
      </c>
      <c r="AF2" s="42" t="s">
        <v>1649</v>
      </c>
      <c r="AG2" s="42" t="s">
        <v>1659</v>
      </c>
      <c r="AH2" s="42" t="s">
        <v>1653</v>
      </c>
    </row>
    <row r="3" spans="1:34">
      <c r="E3" s="34" t="s">
        <v>1415</v>
      </c>
      <c r="F3" s="38">
        <v>35619526.950000003</v>
      </c>
      <c r="G3" s="38">
        <v>5718159.7999999998</v>
      </c>
      <c r="H3" s="38">
        <v>4081165.31</v>
      </c>
      <c r="I3" s="34">
        <v>72003752.049999997</v>
      </c>
      <c r="J3" s="137">
        <v>28676809.670000002</v>
      </c>
      <c r="K3" s="208">
        <v>74001</v>
      </c>
      <c r="L3" s="242">
        <v>768399.6</v>
      </c>
      <c r="M3" s="242">
        <v>3665778.05</v>
      </c>
      <c r="N3" s="242">
        <v>6740.33</v>
      </c>
      <c r="O3" s="242">
        <v>7983179.9400000004</v>
      </c>
      <c r="P3" s="242">
        <v>2531045.0699999998</v>
      </c>
      <c r="Q3" s="208">
        <v>383449.85</v>
      </c>
      <c r="R3" s="208">
        <v>-2123315.41</v>
      </c>
      <c r="S3" s="208">
        <v>2912997.92</v>
      </c>
      <c r="T3" s="208">
        <v>137715110.02000001</v>
      </c>
      <c r="U3" s="234">
        <v>85949828.010000005</v>
      </c>
      <c r="V3" s="234">
        <v>1989386</v>
      </c>
      <c r="W3" s="234">
        <v>63311.7</v>
      </c>
      <c r="X3" s="234">
        <v>18453</v>
      </c>
      <c r="Y3" s="234">
        <v>40354035.909999996</v>
      </c>
      <c r="Z3" s="234">
        <v>510</v>
      </c>
      <c r="AA3" s="234">
        <v>7147616.7300000004</v>
      </c>
      <c r="AB3" s="42">
        <v>73686664.549999997</v>
      </c>
      <c r="AC3" s="42">
        <v>1154546.1200000001</v>
      </c>
      <c r="AD3" s="42">
        <v>932114.4</v>
      </c>
      <c r="AE3" s="42">
        <v>47170414.75</v>
      </c>
      <c r="AF3" s="42">
        <v>19630915.68</v>
      </c>
      <c r="AG3" s="42">
        <v>52</v>
      </c>
      <c r="AH3" s="42">
        <v>618404.43999999994</v>
      </c>
    </row>
    <row r="4" spans="1:34">
      <c r="E4" s="34" t="s">
        <v>1586</v>
      </c>
      <c r="F4" s="38">
        <v>606426.69999999995</v>
      </c>
      <c r="I4" s="34">
        <v>3204806.09</v>
      </c>
      <c r="J4" s="137">
        <v>-103644.02</v>
      </c>
      <c r="P4" s="242">
        <v>571297.99</v>
      </c>
      <c r="S4" s="208">
        <v>3350507.99</v>
      </c>
      <c r="T4" s="208">
        <v>13498.58</v>
      </c>
      <c r="Y4" s="234">
        <v>991620</v>
      </c>
      <c r="AB4" s="42">
        <v>991620</v>
      </c>
      <c r="AF4" s="42">
        <v>227715.79</v>
      </c>
    </row>
    <row r="5" spans="1:34">
      <c r="E5" s="34" t="s">
        <v>1687</v>
      </c>
      <c r="F5" s="38">
        <v>16471.96</v>
      </c>
      <c r="I5" s="34">
        <v>530106.14</v>
      </c>
      <c r="J5" s="137">
        <v>2</v>
      </c>
      <c r="P5" s="242">
        <v>-2476520</v>
      </c>
      <c r="S5" s="208">
        <v>-2157575.3199999998</v>
      </c>
      <c r="T5" s="208">
        <v>2794467.22</v>
      </c>
      <c r="Y5" s="234">
        <v>451340</v>
      </c>
      <c r="AA5" s="234">
        <v>2604361.33</v>
      </c>
      <c r="AB5" s="42">
        <v>463820</v>
      </c>
      <c r="AD5" s="42">
        <v>60139</v>
      </c>
      <c r="AE5" s="42">
        <v>66227.41</v>
      </c>
      <c r="AF5" s="42">
        <v>79306.720000000001</v>
      </c>
    </row>
    <row r="6" spans="1:34">
      <c r="E6" s="34" t="s">
        <v>1588</v>
      </c>
      <c r="F6" s="38">
        <v>32965.61</v>
      </c>
      <c r="I6" s="34">
        <v>3904394.22</v>
      </c>
      <c r="J6" s="137">
        <v>24203.07</v>
      </c>
      <c r="P6" s="242">
        <v>28170</v>
      </c>
      <c r="S6" s="208">
        <v>3266457.54</v>
      </c>
      <c r="T6" s="208">
        <v>840540.25</v>
      </c>
      <c r="U6" s="234">
        <v>57960</v>
      </c>
      <c r="Y6" s="234">
        <v>808560</v>
      </c>
      <c r="AA6" s="234">
        <v>722655.72</v>
      </c>
      <c r="AB6" s="42">
        <v>1208110</v>
      </c>
      <c r="AC6" s="42">
        <v>29350.82</v>
      </c>
      <c r="AE6" s="42">
        <v>116871.9</v>
      </c>
      <c r="AF6" s="42">
        <v>149194.89000000001</v>
      </c>
      <c r="AH6" s="42">
        <v>259253</v>
      </c>
    </row>
    <row r="7" spans="1:34">
      <c r="E7" s="34" t="s">
        <v>1589</v>
      </c>
      <c r="F7" s="38">
        <v>45300</v>
      </c>
      <c r="H7" s="38">
        <v>1550</v>
      </c>
      <c r="I7" s="34">
        <v>492639.11</v>
      </c>
      <c r="J7" s="137">
        <v>2</v>
      </c>
      <c r="P7" s="242">
        <v>78940</v>
      </c>
      <c r="S7" s="208">
        <v>597551.12</v>
      </c>
      <c r="Y7" s="234">
        <v>1455100</v>
      </c>
      <c r="AA7" s="234">
        <v>182370</v>
      </c>
      <c r="AB7" s="42">
        <v>1455100</v>
      </c>
      <c r="AE7" s="42">
        <v>66410</v>
      </c>
      <c r="AF7" s="42">
        <v>110300.01</v>
      </c>
      <c r="AH7" s="42">
        <v>142660</v>
      </c>
    </row>
    <row r="8" spans="1:34">
      <c r="E8" s="34" t="s">
        <v>1590</v>
      </c>
      <c r="F8" s="38">
        <v>12173.3</v>
      </c>
      <c r="I8" s="34">
        <v>737534.03</v>
      </c>
      <c r="J8" s="137">
        <v>3</v>
      </c>
      <c r="N8" s="242">
        <v>6740.33</v>
      </c>
      <c r="P8" s="242">
        <v>-62230.84</v>
      </c>
      <c r="S8" s="208">
        <v>-1276154.98</v>
      </c>
      <c r="T8" s="208">
        <v>2129382.7599999998</v>
      </c>
      <c r="Y8" s="234">
        <v>601050</v>
      </c>
      <c r="AA8" s="234">
        <v>351998.97</v>
      </c>
      <c r="AB8" s="42">
        <v>743217</v>
      </c>
      <c r="AC8" s="42">
        <v>23170.7</v>
      </c>
      <c r="AE8" s="42">
        <v>151528.29999999999</v>
      </c>
      <c r="AF8" s="42">
        <v>83159.91</v>
      </c>
    </row>
    <row r="9" spans="1:34">
      <c r="E9" s="34" t="s">
        <v>1591</v>
      </c>
      <c r="F9" s="38">
        <v>21262</v>
      </c>
      <c r="I9" s="34">
        <v>184288.16</v>
      </c>
      <c r="J9" s="137">
        <v>8</v>
      </c>
      <c r="P9" s="242">
        <v>-55820</v>
      </c>
      <c r="S9" s="208">
        <v>241686.16</v>
      </c>
      <c r="AA9" s="234">
        <v>136261</v>
      </c>
      <c r="AB9" s="42">
        <v>2480</v>
      </c>
      <c r="AD9" s="42">
        <v>58999</v>
      </c>
      <c r="AE9" s="42">
        <v>55090</v>
      </c>
    </row>
    <row r="10" spans="1:34">
      <c r="A10" s="34" t="s">
        <v>477</v>
      </c>
      <c r="B10" s="34" t="s">
        <v>479</v>
      </c>
      <c r="C10" s="34">
        <v>9017</v>
      </c>
      <c r="D10" s="34" t="s">
        <v>484</v>
      </c>
      <c r="E10" s="34" t="s">
        <v>484</v>
      </c>
      <c r="F10" s="38">
        <v>678340.63</v>
      </c>
      <c r="G10" s="38">
        <v>69124</v>
      </c>
      <c r="H10" s="38">
        <v>52919.93</v>
      </c>
      <c r="I10" s="34">
        <v>380519.17</v>
      </c>
      <c r="J10" s="137">
        <v>421132.49</v>
      </c>
      <c r="M10" s="242">
        <v>23677.3</v>
      </c>
      <c r="O10" s="242">
        <v>100000</v>
      </c>
      <c r="P10" s="242">
        <v>6153</v>
      </c>
      <c r="S10" s="208">
        <v>-1043132.58</v>
      </c>
      <c r="T10" s="208">
        <v>2551683.71</v>
      </c>
      <c r="U10" s="234">
        <v>2067180.27</v>
      </c>
      <c r="W10" s="234">
        <v>662.28</v>
      </c>
      <c r="Y10" s="234">
        <v>1220019.6000000001</v>
      </c>
      <c r="AA10" s="234">
        <v>195645.74</v>
      </c>
      <c r="AB10" s="42">
        <v>2110168.34</v>
      </c>
      <c r="AE10" s="42">
        <v>1038736.76</v>
      </c>
      <c r="AF10" s="42">
        <v>367988</v>
      </c>
      <c r="AH10" s="42">
        <v>2960</v>
      </c>
    </row>
    <row r="11" spans="1:34">
      <c r="A11" s="34" t="s">
        <v>477</v>
      </c>
      <c r="B11" s="34" t="s">
        <v>479</v>
      </c>
      <c r="C11" s="34">
        <v>4386</v>
      </c>
      <c r="D11" s="34" t="s">
        <v>486</v>
      </c>
      <c r="E11" s="34" t="s">
        <v>486</v>
      </c>
      <c r="F11" s="38">
        <v>1081718.27</v>
      </c>
      <c r="G11" s="38">
        <v>126795</v>
      </c>
      <c r="H11" s="38">
        <v>427720.47</v>
      </c>
      <c r="I11" s="34">
        <v>1532501.35</v>
      </c>
      <c r="J11" s="137">
        <v>1302761.24</v>
      </c>
      <c r="L11" s="242">
        <v>71546</v>
      </c>
      <c r="M11" s="242">
        <v>21170.36</v>
      </c>
      <c r="O11" s="242">
        <v>165846.1</v>
      </c>
      <c r="P11" s="242">
        <v>855.58</v>
      </c>
      <c r="S11" s="208">
        <v>1490331.67</v>
      </c>
      <c r="T11" s="208">
        <v>2241809.08</v>
      </c>
      <c r="U11" s="234">
        <v>2018482.24</v>
      </c>
      <c r="Y11" s="234">
        <v>348873</v>
      </c>
      <c r="AB11" s="42">
        <v>1102158.93</v>
      </c>
      <c r="AC11" s="42">
        <v>9376</v>
      </c>
      <c r="AE11" s="42">
        <v>623397.18999999994</v>
      </c>
      <c r="AF11" s="42">
        <v>152485.57999999999</v>
      </c>
    </row>
    <row r="12" spans="1:34">
      <c r="A12" s="34" t="s">
        <v>477</v>
      </c>
      <c r="B12" s="34" t="s">
        <v>479</v>
      </c>
      <c r="C12" s="34">
        <v>3088</v>
      </c>
      <c r="D12" s="34" t="s">
        <v>488</v>
      </c>
      <c r="E12" s="34" t="s">
        <v>488</v>
      </c>
      <c r="F12" s="38">
        <v>523734.24</v>
      </c>
      <c r="G12" s="38">
        <v>116750</v>
      </c>
      <c r="H12" s="38">
        <v>67821.179999999993</v>
      </c>
      <c r="I12" s="34">
        <v>892189.3</v>
      </c>
      <c r="J12" s="137">
        <v>421873.75</v>
      </c>
      <c r="L12" s="242">
        <v>61000</v>
      </c>
      <c r="M12" s="242">
        <v>22460</v>
      </c>
      <c r="O12" s="242">
        <v>444105</v>
      </c>
      <c r="P12" s="242">
        <v>5649.26</v>
      </c>
      <c r="S12" s="208">
        <v>327777.19</v>
      </c>
      <c r="T12" s="208">
        <v>1390481.55</v>
      </c>
      <c r="U12" s="234">
        <v>3006738.24</v>
      </c>
      <c r="W12" s="234">
        <v>1707.68</v>
      </c>
      <c r="Y12" s="234">
        <v>248590</v>
      </c>
      <c r="AA12" s="234">
        <v>4350</v>
      </c>
      <c r="AB12" s="42">
        <v>1059609.31</v>
      </c>
      <c r="AC12" s="42">
        <v>112608.6</v>
      </c>
      <c r="AD12" s="42">
        <v>4048</v>
      </c>
      <c r="AE12" s="42">
        <v>2160959.36</v>
      </c>
      <c r="AF12" s="42">
        <v>153265.18</v>
      </c>
    </row>
    <row r="13" spans="1:34">
      <c r="A13" s="34" t="s">
        <v>477</v>
      </c>
      <c r="B13" s="34" t="s">
        <v>479</v>
      </c>
      <c r="C13" s="34">
        <v>2345</v>
      </c>
      <c r="D13" s="34" t="s">
        <v>490</v>
      </c>
      <c r="E13" s="34" t="s">
        <v>490</v>
      </c>
      <c r="F13" s="38">
        <v>839615.51</v>
      </c>
      <c r="G13" s="38">
        <v>29872</v>
      </c>
      <c r="H13" s="38">
        <v>76172.2</v>
      </c>
      <c r="I13" s="34">
        <v>651634.65</v>
      </c>
      <c r="J13" s="137">
        <v>856989.54</v>
      </c>
      <c r="L13" s="242">
        <v>14500</v>
      </c>
      <c r="M13" s="242">
        <v>170125</v>
      </c>
      <c r="O13" s="242">
        <v>134370</v>
      </c>
      <c r="P13" s="242">
        <v>13770</v>
      </c>
      <c r="R13" s="208">
        <v>142718.01999999999</v>
      </c>
      <c r="S13" s="208">
        <v>126345.34</v>
      </c>
      <c r="T13" s="208">
        <v>1997230.39</v>
      </c>
      <c r="U13" s="234">
        <v>1999645.23</v>
      </c>
      <c r="W13" s="234">
        <v>1540.92</v>
      </c>
      <c r="Y13" s="234">
        <v>762963.4</v>
      </c>
      <c r="AB13" s="42">
        <v>1294374.3999999999</v>
      </c>
      <c r="AC13" s="42">
        <v>9740</v>
      </c>
      <c r="AD13" s="42">
        <v>22024</v>
      </c>
      <c r="AE13" s="42">
        <v>1262511.2</v>
      </c>
      <c r="AF13" s="42">
        <v>320274.8</v>
      </c>
    </row>
    <row r="14" spans="1:34">
      <c r="A14" s="263" t="s">
        <v>477</v>
      </c>
      <c r="B14" s="263" t="s">
        <v>479</v>
      </c>
      <c r="C14" s="263">
        <v>6935</v>
      </c>
      <c r="D14" s="263" t="s">
        <v>492</v>
      </c>
      <c r="E14" s="263" t="s">
        <v>492</v>
      </c>
      <c r="F14" s="38">
        <v>1107603.3899999999</v>
      </c>
      <c r="G14" s="38">
        <v>43120</v>
      </c>
      <c r="H14" s="38">
        <v>206782.81</v>
      </c>
      <c r="I14" s="34">
        <v>2011684.75</v>
      </c>
      <c r="J14" s="137">
        <v>507849.61</v>
      </c>
      <c r="L14" s="242">
        <v>0</v>
      </c>
      <c r="M14" s="242">
        <v>209923.15</v>
      </c>
      <c r="O14" s="242">
        <v>472815</v>
      </c>
      <c r="P14" s="242">
        <v>3726.67</v>
      </c>
      <c r="Q14" s="208">
        <v>383449.85</v>
      </c>
      <c r="S14" s="208">
        <v>114427.51</v>
      </c>
      <c r="T14" s="208">
        <v>2502473.91</v>
      </c>
      <c r="U14" s="234">
        <v>2045061.19</v>
      </c>
      <c r="W14" s="234">
        <v>839.5</v>
      </c>
      <c r="Y14" s="234">
        <v>345740</v>
      </c>
      <c r="AB14" s="42">
        <v>1200807</v>
      </c>
      <c r="AC14" s="42">
        <v>13776</v>
      </c>
      <c r="AD14" s="42">
        <v>4500</v>
      </c>
      <c r="AE14" s="42">
        <v>698986.4</v>
      </c>
      <c r="AF14" s="42">
        <v>283346.82</v>
      </c>
    </row>
    <row r="15" spans="1:34">
      <c r="A15" s="34" t="s">
        <v>477</v>
      </c>
      <c r="B15" s="34" t="s">
        <v>479</v>
      </c>
      <c r="C15" s="34">
        <v>5524</v>
      </c>
      <c r="D15" s="34" t="s">
        <v>494</v>
      </c>
      <c r="E15" s="34" t="s">
        <v>494</v>
      </c>
      <c r="F15" s="38">
        <v>713341</v>
      </c>
      <c r="G15" s="38">
        <v>1089923</v>
      </c>
      <c r="H15" s="38">
        <v>141499.95000000001</v>
      </c>
      <c r="I15" s="34">
        <v>854247.51</v>
      </c>
      <c r="J15" s="137">
        <v>791203.68</v>
      </c>
      <c r="L15" s="242">
        <v>93460</v>
      </c>
      <c r="M15" s="242">
        <v>954309.32</v>
      </c>
      <c r="O15" s="242">
        <v>565555</v>
      </c>
      <c r="P15" s="242">
        <v>41406.699999999997</v>
      </c>
      <c r="S15" s="208">
        <v>-521784.43</v>
      </c>
      <c r="T15" s="208">
        <v>2525004.41</v>
      </c>
      <c r="U15" s="234">
        <v>1618704.56</v>
      </c>
      <c r="W15" s="234">
        <v>762.13</v>
      </c>
      <c r="Y15" s="234">
        <v>901458</v>
      </c>
      <c r="AA15" s="234">
        <v>27000</v>
      </c>
      <c r="AB15" s="42">
        <v>1328345.93</v>
      </c>
      <c r="AE15" s="42">
        <v>967663.11</v>
      </c>
      <c r="AF15" s="42">
        <v>319651.51</v>
      </c>
    </row>
    <row r="16" spans="1:34">
      <c r="A16" s="34" t="s">
        <v>477</v>
      </c>
      <c r="B16" s="34" t="s">
        <v>479</v>
      </c>
      <c r="C16" s="34">
        <v>5657</v>
      </c>
      <c r="D16" s="34" t="s">
        <v>496</v>
      </c>
      <c r="E16" s="34" t="s">
        <v>496</v>
      </c>
      <c r="F16" s="38">
        <v>474589.71</v>
      </c>
      <c r="G16" s="38">
        <v>306113</v>
      </c>
      <c r="H16" s="38">
        <v>180294.14</v>
      </c>
      <c r="I16" s="263">
        <v>555001.76</v>
      </c>
      <c r="J16" s="137">
        <v>631916.43000000005</v>
      </c>
      <c r="L16" s="242">
        <v>12500</v>
      </c>
      <c r="M16" s="242">
        <v>6968.81</v>
      </c>
      <c r="O16" s="242">
        <v>184486</v>
      </c>
      <c r="P16" s="242">
        <v>2657.04</v>
      </c>
      <c r="S16" s="208">
        <v>-2994946.41</v>
      </c>
      <c r="T16" s="208">
        <v>4613167.97</v>
      </c>
      <c r="U16" s="234">
        <v>1907479.49</v>
      </c>
      <c r="W16" s="234">
        <v>496.77</v>
      </c>
      <c r="Y16" s="234">
        <v>539136.4</v>
      </c>
      <c r="AA16" s="234">
        <v>12000</v>
      </c>
      <c r="AB16" s="42">
        <v>974017.4</v>
      </c>
      <c r="AE16" s="42">
        <v>990897.65</v>
      </c>
      <c r="AF16" s="42">
        <v>161673.54</v>
      </c>
      <c r="AH16" s="42">
        <v>9442.44</v>
      </c>
    </row>
    <row r="17" spans="1:34">
      <c r="A17" s="34" t="s">
        <v>477</v>
      </c>
      <c r="B17" s="34" t="s">
        <v>479</v>
      </c>
      <c r="C17" s="34">
        <v>4057</v>
      </c>
      <c r="D17" s="34" t="s">
        <v>498</v>
      </c>
      <c r="E17" s="34" t="s">
        <v>498</v>
      </c>
      <c r="F17" s="38">
        <v>538978.06000000006</v>
      </c>
      <c r="G17" s="38">
        <v>3750.3</v>
      </c>
      <c r="H17" s="38">
        <v>151740.53</v>
      </c>
      <c r="I17" s="34">
        <v>1805929.51</v>
      </c>
      <c r="J17" s="137">
        <v>150156.12</v>
      </c>
      <c r="L17" s="242">
        <v>0</v>
      </c>
      <c r="M17" s="242">
        <v>34528.379999999997</v>
      </c>
      <c r="O17" s="242">
        <v>389570</v>
      </c>
      <c r="P17" s="242">
        <v>3625</v>
      </c>
      <c r="S17" s="208">
        <v>-389584.3</v>
      </c>
      <c r="T17" s="208">
        <v>2841083.43</v>
      </c>
      <c r="U17" s="234">
        <v>1376712.8</v>
      </c>
      <c r="W17" s="234">
        <v>478.31</v>
      </c>
      <c r="Y17" s="234">
        <v>506340</v>
      </c>
      <c r="AB17" s="42">
        <v>1358747.93</v>
      </c>
      <c r="AD17" s="42">
        <v>7880</v>
      </c>
      <c r="AE17" s="42">
        <v>631329.03</v>
      </c>
      <c r="AF17" s="42">
        <v>114242.14</v>
      </c>
    </row>
    <row r="18" spans="1:34">
      <c r="A18" s="34" t="s">
        <v>477</v>
      </c>
      <c r="B18" s="34" t="s">
        <v>479</v>
      </c>
      <c r="C18" s="34">
        <v>2737</v>
      </c>
      <c r="D18" s="34" t="s">
        <v>500</v>
      </c>
      <c r="E18" s="34" t="s">
        <v>500</v>
      </c>
      <c r="F18" s="38">
        <v>459521.29</v>
      </c>
      <c r="G18" s="38">
        <v>7000</v>
      </c>
      <c r="H18" s="38">
        <v>57413.84</v>
      </c>
      <c r="I18" s="34">
        <v>3030144.14</v>
      </c>
      <c r="J18" s="137">
        <v>377156.13</v>
      </c>
      <c r="L18" s="242">
        <v>7600</v>
      </c>
      <c r="M18" s="242">
        <v>20360</v>
      </c>
      <c r="P18" s="242">
        <v>2230.38</v>
      </c>
      <c r="S18" s="208">
        <v>3179005.01</v>
      </c>
      <c r="T18" s="208">
        <v>675062.61</v>
      </c>
      <c r="U18" s="234">
        <v>1295192.57</v>
      </c>
      <c r="W18" s="234">
        <v>390.7</v>
      </c>
      <c r="Y18" s="234">
        <v>535345.4</v>
      </c>
      <c r="AA18" s="234">
        <v>62702.62</v>
      </c>
      <c r="AB18" s="42">
        <v>970912.4</v>
      </c>
      <c r="AD18" s="42">
        <v>11516</v>
      </c>
      <c r="AE18" s="42">
        <v>628550.09</v>
      </c>
      <c r="AF18" s="42">
        <v>235675.4</v>
      </c>
    </row>
    <row r="19" spans="1:34">
      <c r="A19" s="34" t="s">
        <v>477</v>
      </c>
      <c r="B19" s="34" t="s">
        <v>479</v>
      </c>
      <c r="C19" s="34">
        <v>4167</v>
      </c>
      <c r="D19" s="34" t="s">
        <v>502</v>
      </c>
      <c r="E19" s="34" t="s">
        <v>502</v>
      </c>
      <c r="F19" s="38">
        <v>545952.39</v>
      </c>
      <c r="G19" s="38">
        <v>50312</v>
      </c>
      <c r="H19" s="38">
        <v>76758.89</v>
      </c>
      <c r="I19" s="34">
        <v>522648.66</v>
      </c>
      <c r="J19" s="137">
        <v>183086.95</v>
      </c>
      <c r="M19" s="242">
        <v>-8595</v>
      </c>
      <c r="O19" s="242">
        <v>258600</v>
      </c>
      <c r="P19" s="242">
        <v>5076.12</v>
      </c>
      <c r="S19" s="208">
        <v>-108527.23</v>
      </c>
      <c r="T19" s="208">
        <v>1767990.24</v>
      </c>
      <c r="U19" s="234">
        <v>1243364.6399999999</v>
      </c>
      <c r="Y19" s="234">
        <v>589780</v>
      </c>
      <c r="AB19" s="42">
        <v>1099112</v>
      </c>
      <c r="AC19" s="42">
        <v>31425</v>
      </c>
      <c r="AD19" s="42">
        <v>3704</v>
      </c>
      <c r="AE19" s="42">
        <v>1131652.51</v>
      </c>
      <c r="AF19" s="42">
        <v>103036.37</v>
      </c>
    </row>
    <row r="20" spans="1:34">
      <c r="A20" s="34" t="s">
        <v>477</v>
      </c>
      <c r="B20" s="34" t="s">
        <v>479</v>
      </c>
      <c r="C20" s="34">
        <v>7036</v>
      </c>
      <c r="D20" s="34" t="s">
        <v>504</v>
      </c>
      <c r="E20" s="34" t="s">
        <v>504</v>
      </c>
      <c r="F20" s="38">
        <v>896604.05</v>
      </c>
      <c r="G20" s="38">
        <v>9891</v>
      </c>
      <c r="H20" s="38">
        <v>47725.84</v>
      </c>
      <c r="I20" s="34">
        <v>377951.06</v>
      </c>
      <c r="J20" s="137">
        <v>836647.9</v>
      </c>
      <c r="L20" s="242">
        <v>32250</v>
      </c>
      <c r="M20" s="242">
        <v>-14195</v>
      </c>
      <c r="O20" s="242">
        <v>333660</v>
      </c>
      <c r="P20" s="242">
        <v>4251.83</v>
      </c>
      <c r="S20" s="208">
        <v>923642.46</v>
      </c>
      <c r="T20" s="208">
        <v>938360.62</v>
      </c>
      <c r="U20" s="234">
        <v>2282399.67</v>
      </c>
      <c r="W20" s="234">
        <v>818.31</v>
      </c>
      <c r="Y20" s="234">
        <v>1570292.8</v>
      </c>
      <c r="AB20" s="42">
        <v>2389014.7999999998</v>
      </c>
      <c r="AC20" s="42">
        <v>38136</v>
      </c>
      <c r="AD20" s="42">
        <v>2360</v>
      </c>
      <c r="AE20" s="42">
        <v>1371312.97</v>
      </c>
      <c r="AF20" s="42">
        <v>101837.07</v>
      </c>
    </row>
    <row r="21" spans="1:34">
      <c r="A21" s="34" t="s">
        <v>477</v>
      </c>
      <c r="B21" s="34" t="s">
        <v>479</v>
      </c>
      <c r="C21" s="34">
        <v>4248</v>
      </c>
      <c r="D21" s="34" t="s">
        <v>506</v>
      </c>
      <c r="E21" s="34" t="s">
        <v>506</v>
      </c>
      <c r="F21" s="38">
        <v>639666.85</v>
      </c>
      <c r="G21" s="38">
        <v>47270</v>
      </c>
      <c r="H21" s="38">
        <v>242962.64</v>
      </c>
      <c r="I21" s="34">
        <v>129217.81</v>
      </c>
      <c r="J21" s="137">
        <v>329411.06</v>
      </c>
      <c r="M21" s="242">
        <v>9750</v>
      </c>
      <c r="O21" s="242">
        <v>166200</v>
      </c>
      <c r="P21" s="242">
        <v>122.02</v>
      </c>
      <c r="S21" s="208">
        <v>77226.47</v>
      </c>
      <c r="T21" s="208">
        <v>909939.73</v>
      </c>
      <c r="U21" s="234">
        <v>1632670.48</v>
      </c>
      <c r="W21" s="234">
        <v>752.38</v>
      </c>
      <c r="Y21" s="234">
        <v>478800</v>
      </c>
      <c r="AB21" s="42">
        <v>1035622</v>
      </c>
      <c r="AC21" s="42">
        <v>31456</v>
      </c>
      <c r="AE21" s="42">
        <v>621795.81000000006</v>
      </c>
      <c r="AF21" s="42">
        <v>198058.91</v>
      </c>
    </row>
    <row r="22" spans="1:34">
      <c r="A22" s="34" t="s">
        <v>477</v>
      </c>
      <c r="B22" s="34" t="s">
        <v>479</v>
      </c>
      <c r="C22" s="34">
        <v>4016</v>
      </c>
      <c r="D22" s="34" t="s">
        <v>508</v>
      </c>
      <c r="E22" s="34" t="s">
        <v>508</v>
      </c>
      <c r="F22" s="38">
        <v>1028902.52</v>
      </c>
      <c r="G22" s="38">
        <v>227270</v>
      </c>
      <c r="H22" s="38">
        <v>50745.15</v>
      </c>
      <c r="I22" s="34">
        <v>1254143.25</v>
      </c>
      <c r="J22" s="137">
        <v>301502.45</v>
      </c>
      <c r="M22" s="242">
        <v>62340</v>
      </c>
      <c r="P22" s="242">
        <v>4896.12</v>
      </c>
      <c r="S22" s="208">
        <v>581396.13</v>
      </c>
      <c r="T22" s="208">
        <v>1741975.93</v>
      </c>
      <c r="U22" s="234">
        <v>1499843.28</v>
      </c>
      <c r="Y22" s="234">
        <v>569050</v>
      </c>
      <c r="AB22" s="42">
        <v>1021529.12</v>
      </c>
      <c r="AC22" s="42">
        <v>7880</v>
      </c>
      <c r="AD22" s="42">
        <v>9032</v>
      </c>
      <c r="AE22" s="42">
        <v>414162.05</v>
      </c>
      <c r="AF22" s="42">
        <v>144334.92000000001</v>
      </c>
    </row>
    <row r="23" spans="1:34">
      <c r="A23" s="34" t="s">
        <v>477</v>
      </c>
      <c r="B23" s="34" t="s">
        <v>479</v>
      </c>
      <c r="C23" s="34">
        <v>1202</v>
      </c>
      <c r="D23" s="34" t="s">
        <v>510</v>
      </c>
      <c r="E23" s="34" t="s">
        <v>510</v>
      </c>
      <c r="F23" s="38">
        <v>630432.80000000005</v>
      </c>
      <c r="G23" s="38">
        <v>0</v>
      </c>
      <c r="H23" s="38">
        <v>114171.6</v>
      </c>
      <c r="I23" s="264">
        <v>2228379.54</v>
      </c>
      <c r="J23" s="137">
        <v>326004.32</v>
      </c>
      <c r="L23" s="242">
        <v>0</v>
      </c>
      <c r="M23" s="242">
        <v>17465</v>
      </c>
      <c r="O23" s="242">
        <v>20000</v>
      </c>
      <c r="P23" s="242">
        <v>7982.01</v>
      </c>
      <c r="R23" s="208">
        <v>996911.28</v>
      </c>
      <c r="S23" s="208">
        <v>136470.68</v>
      </c>
      <c r="T23" s="208">
        <v>2083742</v>
      </c>
      <c r="U23" s="234">
        <v>1568548.58</v>
      </c>
      <c r="W23" s="234">
        <v>1070.27</v>
      </c>
      <c r="Y23" s="234">
        <v>247020</v>
      </c>
      <c r="AB23" s="42">
        <v>691772</v>
      </c>
      <c r="AC23" s="42">
        <v>9900</v>
      </c>
      <c r="AD23" s="42">
        <v>2400</v>
      </c>
      <c r="AE23" s="42">
        <v>856216.91</v>
      </c>
      <c r="AF23" s="42">
        <v>177932.65</v>
      </c>
      <c r="AH23" s="42">
        <v>42000</v>
      </c>
    </row>
    <row r="24" spans="1:34">
      <c r="A24" s="34" t="s">
        <v>482</v>
      </c>
      <c r="B24" s="34" t="s">
        <v>512</v>
      </c>
      <c r="C24" s="34">
        <v>6244</v>
      </c>
      <c r="D24" s="34" t="s">
        <v>515</v>
      </c>
      <c r="E24" s="34" t="s">
        <v>515</v>
      </c>
      <c r="F24" s="38">
        <v>648947.52</v>
      </c>
      <c r="G24" s="38">
        <v>276721</v>
      </c>
      <c r="H24" s="38">
        <v>42278.3</v>
      </c>
      <c r="I24" s="34">
        <v>126416.69</v>
      </c>
      <c r="J24" s="137">
        <v>972248.92</v>
      </c>
      <c r="O24" s="242">
        <v>353976</v>
      </c>
      <c r="P24" s="242">
        <v>2643917</v>
      </c>
      <c r="S24" s="208">
        <v>-3180170.74</v>
      </c>
      <c r="T24" s="208">
        <v>3255627.81</v>
      </c>
      <c r="U24" s="234">
        <v>2218253.66</v>
      </c>
      <c r="W24" s="234">
        <v>5381.8</v>
      </c>
      <c r="Y24" s="234">
        <v>987120</v>
      </c>
      <c r="AA24" s="234">
        <v>13500</v>
      </c>
      <c r="AB24" s="42">
        <v>1810087</v>
      </c>
      <c r="AC24" s="42">
        <v>9640</v>
      </c>
      <c r="AD24" s="42">
        <v>53579.4</v>
      </c>
      <c r="AE24" s="42">
        <v>2043436.13</v>
      </c>
      <c r="AF24" s="42">
        <v>314250.57</v>
      </c>
    </row>
    <row r="25" spans="1:34">
      <c r="A25" s="34" t="s">
        <v>482</v>
      </c>
      <c r="B25" s="34" t="s">
        <v>512</v>
      </c>
      <c r="C25" s="34">
        <v>4760</v>
      </c>
      <c r="D25" s="34" t="s">
        <v>516</v>
      </c>
      <c r="E25" s="34" t="s">
        <v>516</v>
      </c>
      <c r="F25" s="38">
        <v>558299.38</v>
      </c>
      <c r="G25" s="38">
        <v>28600</v>
      </c>
      <c r="H25" s="38">
        <v>13040.19</v>
      </c>
      <c r="I25" s="264">
        <v>1418897.31</v>
      </c>
      <c r="J25" s="137">
        <v>395186.64</v>
      </c>
      <c r="P25" s="242">
        <v>4119</v>
      </c>
      <c r="R25" s="208">
        <v>469407.11</v>
      </c>
      <c r="T25" s="208">
        <v>1812784.26</v>
      </c>
      <c r="U25" s="234">
        <v>1371289.67</v>
      </c>
      <c r="W25" s="234">
        <v>702.72</v>
      </c>
      <c r="Y25" s="234">
        <v>1493277</v>
      </c>
      <c r="AA25" s="234">
        <v>27000</v>
      </c>
      <c r="AB25" s="42">
        <v>1977648</v>
      </c>
      <c r="AD25" s="42">
        <v>50778</v>
      </c>
      <c r="AE25" s="42">
        <v>530466.82999999996</v>
      </c>
      <c r="AF25" s="42">
        <v>205663.41</v>
      </c>
    </row>
    <row r="26" spans="1:34">
      <c r="A26" s="34" t="s">
        <v>482</v>
      </c>
      <c r="B26" s="34" t="s">
        <v>512</v>
      </c>
      <c r="C26" s="34">
        <v>3665</v>
      </c>
      <c r="D26" s="34" t="s">
        <v>517</v>
      </c>
      <c r="E26" s="34" t="s">
        <v>517</v>
      </c>
      <c r="F26" s="38">
        <v>36778.07</v>
      </c>
      <c r="G26" s="38">
        <v>137078</v>
      </c>
      <c r="H26" s="38">
        <v>2252.0500000000002</v>
      </c>
      <c r="I26" s="34">
        <v>74171.12</v>
      </c>
      <c r="J26" s="137">
        <v>158676.37</v>
      </c>
      <c r="L26" s="242">
        <v>0</v>
      </c>
      <c r="M26" s="242">
        <v>-42290</v>
      </c>
      <c r="P26" s="242">
        <v>-18993</v>
      </c>
      <c r="S26" s="208">
        <v>-1177089.0900000001</v>
      </c>
      <c r="T26" s="208">
        <v>1839928.23</v>
      </c>
      <c r="U26" s="234">
        <v>1329173.94</v>
      </c>
      <c r="W26" s="234">
        <v>542.09</v>
      </c>
      <c r="AA26" s="234">
        <v>0</v>
      </c>
      <c r="AB26" s="42">
        <v>440057</v>
      </c>
      <c r="AC26" s="42">
        <v>9808</v>
      </c>
      <c r="AE26" s="42">
        <v>1007357.77</v>
      </c>
      <c r="AF26" s="42">
        <v>65093.79</v>
      </c>
    </row>
    <row r="27" spans="1:34">
      <c r="A27" s="34" t="s">
        <v>482</v>
      </c>
      <c r="B27" s="34" t="s">
        <v>512</v>
      </c>
      <c r="C27" s="34">
        <v>4355</v>
      </c>
      <c r="D27" s="34" t="s">
        <v>518</v>
      </c>
      <c r="E27" s="34" t="s">
        <v>518</v>
      </c>
      <c r="F27" s="38">
        <v>737361.25</v>
      </c>
      <c r="G27" s="38">
        <v>184560</v>
      </c>
      <c r="H27" s="38">
        <v>80198.289999999994</v>
      </c>
      <c r="I27" s="34">
        <v>2544164.9300000002</v>
      </c>
      <c r="J27" s="137">
        <v>233634.67</v>
      </c>
      <c r="L27" s="242">
        <v>23103</v>
      </c>
      <c r="O27" s="242">
        <v>53300</v>
      </c>
      <c r="P27" s="242">
        <v>167253</v>
      </c>
      <c r="R27" s="208">
        <v>-1346640.16</v>
      </c>
      <c r="S27" s="208">
        <v>1531091.95</v>
      </c>
      <c r="T27" s="208">
        <v>3187282.73</v>
      </c>
      <c r="U27" s="234">
        <v>1491865.98</v>
      </c>
      <c r="W27" s="234">
        <v>750.1</v>
      </c>
      <c r="Y27" s="234">
        <v>1161996</v>
      </c>
      <c r="AA27" s="234">
        <v>146400</v>
      </c>
      <c r="AB27" s="42">
        <v>1923156.5</v>
      </c>
      <c r="AC27" s="42">
        <v>11512</v>
      </c>
      <c r="AE27" s="42">
        <v>549412.92000000004</v>
      </c>
      <c r="AF27" s="42">
        <v>152402.04</v>
      </c>
    </row>
    <row r="28" spans="1:34">
      <c r="A28" s="34" t="s">
        <v>482</v>
      </c>
      <c r="B28" s="34" t="s">
        <v>512</v>
      </c>
      <c r="C28" s="34">
        <v>2703</v>
      </c>
      <c r="D28" s="34" t="s">
        <v>519</v>
      </c>
      <c r="E28" s="34" t="s">
        <v>519</v>
      </c>
      <c r="F28" s="38">
        <v>421481.36</v>
      </c>
      <c r="G28" s="38">
        <v>0</v>
      </c>
      <c r="H28" s="38">
        <v>4108.9799999999996</v>
      </c>
      <c r="I28" s="34">
        <v>2800466.66</v>
      </c>
      <c r="J28" s="137">
        <v>838076.32</v>
      </c>
      <c r="P28" s="242">
        <v>10134</v>
      </c>
      <c r="S28" s="208">
        <v>1315301.81</v>
      </c>
      <c r="T28" s="208">
        <v>3122820.6</v>
      </c>
      <c r="U28" s="234">
        <v>1232385.8999999999</v>
      </c>
      <c r="W28" s="234">
        <v>1966.2</v>
      </c>
      <c r="Y28" s="234">
        <v>204570</v>
      </c>
      <c r="AB28" s="42">
        <v>635786</v>
      </c>
      <c r="AC28" s="42">
        <v>1672</v>
      </c>
      <c r="AE28" s="42">
        <v>858643.06</v>
      </c>
      <c r="AF28" s="42">
        <v>326944.13</v>
      </c>
    </row>
    <row r="29" spans="1:34">
      <c r="A29" s="264" t="s">
        <v>482</v>
      </c>
      <c r="B29" s="264" t="s">
        <v>512</v>
      </c>
      <c r="C29" s="264">
        <v>3283</v>
      </c>
      <c r="D29" s="264" t="s">
        <v>520</v>
      </c>
      <c r="E29" s="34" t="s">
        <v>520</v>
      </c>
      <c r="F29" s="38">
        <v>418611.45</v>
      </c>
      <c r="G29" s="38">
        <v>0</v>
      </c>
      <c r="H29" s="38">
        <v>8465.24</v>
      </c>
      <c r="I29" s="34">
        <v>1475670.98</v>
      </c>
      <c r="J29" s="137">
        <v>892774.31</v>
      </c>
      <c r="O29" s="242">
        <v>883767</v>
      </c>
      <c r="P29" s="242">
        <v>-17868.830000000002</v>
      </c>
      <c r="S29" s="208">
        <v>-663869.89</v>
      </c>
      <c r="T29" s="208">
        <v>2219243.12</v>
      </c>
      <c r="U29" s="234">
        <v>2316443.64</v>
      </c>
      <c r="W29" s="234">
        <v>567.38</v>
      </c>
      <c r="Y29" s="234">
        <v>996740</v>
      </c>
      <c r="AA29" s="234">
        <v>9000</v>
      </c>
      <c r="AB29" s="42">
        <v>1804973</v>
      </c>
      <c r="AC29" s="42">
        <v>15432</v>
      </c>
      <c r="AD29" s="42">
        <v>26851</v>
      </c>
      <c r="AE29" s="42">
        <v>845691.06</v>
      </c>
      <c r="AF29" s="42">
        <v>255553.38</v>
      </c>
    </row>
    <row r="30" spans="1:34">
      <c r="A30" s="34" t="s">
        <v>482</v>
      </c>
      <c r="B30" s="34" t="s">
        <v>512</v>
      </c>
      <c r="C30" s="34">
        <v>1804</v>
      </c>
      <c r="D30" s="34" t="s">
        <v>521</v>
      </c>
      <c r="E30" s="34" t="s">
        <v>521</v>
      </c>
      <c r="F30" s="38">
        <v>77158.06</v>
      </c>
      <c r="G30" s="38">
        <v>165453</v>
      </c>
      <c r="H30" s="38">
        <v>12064.25</v>
      </c>
      <c r="I30" s="34">
        <v>874421.26</v>
      </c>
      <c r="J30" s="137">
        <v>299862.94</v>
      </c>
      <c r="L30" s="242">
        <v>-74900</v>
      </c>
      <c r="M30" s="242">
        <v>-3540</v>
      </c>
      <c r="O30" s="242">
        <v>70829</v>
      </c>
      <c r="P30" s="242">
        <v>700</v>
      </c>
      <c r="S30" s="208">
        <v>478678.24</v>
      </c>
      <c r="T30" s="208">
        <v>1260515.6599999999</v>
      </c>
      <c r="U30" s="234">
        <v>1071795.49</v>
      </c>
      <c r="W30" s="234">
        <v>2229.9499999999998</v>
      </c>
      <c r="Y30" s="234">
        <v>213759</v>
      </c>
      <c r="AA30" s="234">
        <v>13500</v>
      </c>
      <c r="AB30" s="42">
        <v>727823</v>
      </c>
      <c r="AC30" s="42">
        <v>17774</v>
      </c>
      <c r="AD30" s="42">
        <v>12344</v>
      </c>
      <c r="AE30" s="42">
        <v>642403.74</v>
      </c>
      <c r="AF30" s="42">
        <v>204263.09</v>
      </c>
    </row>
    <row r="31" spans="1:34">
      <c r="A31" s="34" t="s">
        <v>482</v>
      </c>
      <c r="B31" s="34" t="s">
        <v>512</v>
      </c>
      <c r="C31" s="34">
        <v>2904</v>
      </c>
      <c r="D31" s="34" t="s">
        <v>522</v>
      </c>
      <c r="E31" s="34" t="s">
        <v>522</v>
      </c>
      <c r="F31" s="38">
        <v>531270.97</v>
      </c>
      <c r="G31" s="38">
        <v>167350</v>
      </c>
      <c r="H31" s="38">
        <v>2046.37</v>
      </c>
      <c r="I31" s="34">
        <v>719495.1</v>
      </c>
      <c r="J31" s="137">
        <v>662908.62</v>
      </c>
      <c r="L31" s="242">
        <v>72654</v>
      </c>
      <c r="M31" s="242">
        <v>40098</v>
      </c>
      <c r="O31" s="242">
        <v>578019.24</v>
      </c>
      <c r="P31" s="242">
        <v>6632.5</v>
      </c>
      <c r="S31" s="208">
        <v>-1976389.48</v>
      </c>
      <c r="T31" s="208">
        <v>3147649.56</v>
      </c>
      <c r="U31" s="234">
        <v>1497414.59</v>
      </c>
      <c r="W31" s="234">
        <v>467.83</v>
      </c>
      <c r="Y31" s="234">
        <v>976590</v>
      </c>
      <c r="AB31" s="42">
        <v>1350727.5</v>
      </c>
      <c r="AC31" s="42">
        <v>35661</v>
      </c>
      <c r="AE31" s="42">
        <v>674481.39</v>
      </c>
      <c r="AF31" s="42">
        <v>199195.29</v>
      </c>
    </row>
    <row r="32" spans="1:34">
      <c r="A32" s="34" t="s">
        <v>482</v>
      </c>
      <c r="B32" s="34" t="s">
        <v>512</v>
      </c>
      <c r="C32" s="34">
        <v>6953</v>
      </c>
      <c r="D32" s="34" t="s">
        <v>523</v>
      </c>
      <c r="E32" s="34" t="s">
        <v>523</v>
      </c>
      <c r="F32" s="38">
        <v>472147.05</v>
      </c>
      <c r="G32" s="38">
        <v>266425</v>
      </c>
      <c r="H32" s="38">
        <v>86896.67</v>
      </c>
      <c r="I32" s="34">
        <v>1090042.28</v>
      </c>
      <c r="J32" s="137">
        <v>1821862.27</v>
      </c>
      <c r="L32" s="242">
        <v>25880</v>
      </c>
      <c r="M32" s="242">
        <v>424399</v>
      </c>
      <c r="P32" s="242">
        <v>0</v>
      </c>
      <c r="S32" s="208">
        <v>-8843704.0099999998</v>
      </c>
      <c r="T32" s="208">
        <v>11903501.289999999</v>
      </c>
      <c r="U32" s="234">
        <v>3224006.58</v>
      </c>
      <c r="W32" s="234">
        <v>2023.56</v>
      </c>
      <c r="AB32" s="42">
        <v>727053</v>
      </c>
      <c r="AC32" s="42">
        <v>10216</v>
      </c>
      <c r="AE32" s="42">
        <v>1272864.1499999999</v>
      </c>
      <c r="AF32" s="42">
        <v>988600</v>
      </c>
    </row>
    <row r="33" spans="1:34">
      <c r="A33" s="34" t="s">
        <v>482</v>
      </c>
      <c r="B33" s="34" t="s">
        <v>512</v>
      </c>
      <c r="C33" s="34">
        <v>5358</v>
      </c>
      <c r="D33" s="34" t="s">
        <v>524</v>
      </c>
      <c r="E33" s="34" t="s">
        <v>524</v>
      </c>
      <c r="F33" s="38">
        <v>-132663.82</v>
      </c>
      <c r="H33" s="38">
        <v>51727.39</v>
      </c>
      <c r="I33" s="34">
        <v>2102527.38</v>
      </c>
      <c r="J33" s="137">
        <v>187417.8</v>
      </c>
      <c r="L33" s="242">
        <v>4500</v>
      </c>
      <c r="M33" s="242">
        <v>44975</v>
      </c>
      <c r="O33" s="242">
        <v>46350</v>
      </c>
      <c r="P33" s="242">
        <v>-14210</v>
      </c>
      <c r="S33" s="208">
        <v>-1834985.2</v>
      </c>
      <c r="T33" s="208">
        <v>4127803.68</v>
      </c>
      <c r="U33" s="234">
        <v>748037.96</v>
      </c>
      <c r="V33" s="234">
        <v>203255</v>
      </c>
      <c r="W33" s="234">
        <v>10.66</v>
      </c>
      <c r="Y33" s="234">
        <v>96300</v>
      </c>
      <c r="AB33" s="42">
        <v>784892.5</v>
      </c>
      <c r="AD33" s="42">
        <v>23433</v>
      </c>
      <c r="AE33" s="42">
        <v>404702.85</v>
      </c>
    </row>
    <row r="34" spans="1:34">
      <c r="A34" s="34" t="s">
        <v>482</v>
      </c>
      <c r="B34" s="34" t="s">
        <v>512</v>
      </c>
      <c r="C34" s="34">
        <v>1450</v>
      </c>
      <c r="D34" s="34" t="s">
        <v>525</v>
      </c>
      <c r="E34" s="34" t="s">
        <v>525</v>
      </c>
      <c r="F34" s="38">
        <v>301036.14</v>
      </c>
      <c r="G34" s="38">
        <v>83580</v>
      </c>
      <c r="H34" s="38">
        <v>487125.01</v>
      </c>
      <c r="I34" s="34">
        <v>851927.84</v>
      </c>
      <c r="J34" s="137">
        <v>181797.01</v>
      </c>
      <c r="L34" s="242">
        <v>-72912</v>
      </c>
      <c r="M34" s="242">
        <v>42305.4</v>
      </c>
      <c r="P34" s="242">
        <v>2503</v>
      </c>
      <c r="S34" s="208">
        <v>-297790</v>
      </c>
      <c r="T34" s="208">
        <v>1873318.11</v>
      </c>
      <c r="U34" s="234">
        <v>1780022.58</v>
      </c>
      <c r="V34" s="234">
        <v>1</v>
      </c>
      <c r="W34" s="234">
        <v>724.52</v>
      </c>
      <c r="Y34" s="234">
        <v>685230</v>
      </c>
      <c r="AB34" s="42">
        <v>1463100.34</v>
      </c>
      <c r="AC34" s="42">
        <v>7450</v>
      </c>
      <c r="AE34" s="42">
        <v>543874.03</v>
      </c>
      <c r="AF34" s="42">
        <v>93512.24</v>
      </c>
    </row>
    <row r="35" spans="1:34" ht="17.25" customHeight="1">
      <c r="A35" s="34" t="s">
        <v>482</v>
      </c>
      <c r="B35" s="34" t="s">
        <v>512</v>
      </c>
      <c r="C35" s="34">
        <v>1590</v>
      </c>
      <c r="D35" s="34" t="s">
        <v>526</v>
      </c>
      <c r="E35" s="34" t="s">
        <v>526</v>
      </c>
      <c r="F35" s="38">
        <v>190546.86</v>
      </c>
      <c r="G35" s="38">
        <v>12900</v>
      </c>
      <c r="H35" s="38">
        <v>48327.21</v>
      </c>
      <c r="I35" s="264">
        <v>894607.99</v>
      </c>
      <c r="J35" s="137">
        <v>464908.11</v>
      </c>
      <c r="K35" s="208">
        <v>1</v>
      </c>
      <c r="L35" s="242">
        <v>-50</v>
      </c>
      <c r="P35" s="242">
        <v>883</v>
      </c>
      <c r="S35" s="208">
        <v>-980588.84</v>
      </c>
      <c r="T35" s="208">
        <v>2563303.2200000002</v>
      </c>
      <c r="U35" s="234">
        <v>1008402.95</v>
      </c>
      <c r="W35" s="234">
        <v>387.84</v>
      </c>
      <c r="Y35" s="234">
        <v>438500</v>
      </c>
      <c r="AB35" s="42">
        <v>698278</v>
      </c>
      <c r="AC35" s="42">
        <v>1960</v>
      </c>
      <c r="AD35" s="42">
        <v>31656</v>
      </c>
      <c r="AE35" s="42">
        <v>474893.69</v>
      </c>
      <c r="AF35" s="42">
        <v>212759.31</v>
      </c>
    </row>
    <row r="36" spans="1:34">
      <c r="A36" s="34" t="s">
        <v>485</v>
      </c>
      <c r="B36" s="34" t="s">
        <v>528</v>
      </c>
      <c r="C36" s="34">
        <v>6255</v>
      </c>
      <c r="D36" s="34" t="s">
        <v>530</v>
      </c>
      <c r="E36" s="34" t="s">
        <v>530</v>
      </c>
      <c r="F36" s="38">
        <v>1065268.72</v>
      </c>
      <c r="G36" s="38">
        <v>12770</v>
      </c>
      <c r="H36" s="38">
        <v>29581.279999999999</v>
      </c>
      <c r="I36" s="34">
        <v>969965.52</v>
      </c>
      <c r="J36" s="137">
        <v>292177.5</v>
      </c>
      <c r="M36" s="242">
        <v>12671</v>
      </c>
      <c r="P36" s="242">
        <v>11712</v>
      </c>
      <c r="S36" s="208">
        <v>-849472.35</v>
      </c>
      <c r="T36" s="208">
        <v>3551030.77</v>
      </c>
      <c r="U36" s="234">
        <v>1148620.71</v>
      </c>
      <c r="W36" s="234">
        <v>2355.5500000000002</v>
      </c>
      <c r="X36" s="234">
        <v>447</v>
      </c>
      <c r="Y36" s="234">
        <v>1800132.8</v>
      </c>
      <c r="AA36" s="234">
        <v>58200</v>
      </c>
      <c r="AB36" s="42">
        <v>2407506.7999999998</v>
      </c>
      <c r="AC36" s="42">
        <v>7737</v>
      </c>
      <c r="AD36" s="42">
        <v>18034</v>
      </c>
      <c r="AE36" s="42">
        <v>743050.39</v>
      </c>
      <c r="AF36" s="42">
        <v>189606.27</v>
      </c>
    </row>
    <row r="37" spans="1:34">
      <c r="A37" s="264" t="s">
        <v>485</v>
      </c>
      <c r="B37" s="264" t="s">
        <v>528</v>
      </c>
      <c r="C37" s="264">
        <v>4295</v>
      </c>
      <c r="D37" s="264" t="s">
        <v>531</v>
      </c>
      <c r="E37" s="264" t="s">
        <v>531</v>
      </c>
      <c r="F37" s="38">
        <v>863193.68</v>
      </c>
      <c r="G37" s="38">
        <v>169494.35</v>
      </c>
      <c r="H37" s="38">
        <v>105918.52</v>
      </c>
      <c r="I37" s="34">
        <v>619929.81000000006</v>
      </c>
      <c r="J37" s="137">
        <v>564095.53</v>
      </c>
      <c r="M37" s="242">
        <v>59995.4</v>
      </c>
      <c r="O37" s="242">
        <v>263682</v>
      </c>
      <c r="P37" s="242">
        <v>6060.26</v>
      </c>
      <c r="S37" s="208">
        <v>-120501.75999999999</v>
      </c>
      <c r="T37" s="208">
        <v>1930924.79</v>
      </c>
      <c r="U37" s="234">
        <v>1261415.96</v>
      </c>
      <c r="W37" s="234">
        <v>915.26</v>
      </c>
      <c r="X37" s="234">
        <v>860</v>
      </c>
      <c r="Y37" s="234">
        <v>435319.5</v>
      </c>
      <c r="AB37" s="42">
        <v>836808.5</v>
      </c>
      <c r="AC37" s="42">
        <v>25936</v>
      </c>
      <c r="AE37" s="42">
        <v>457490.75</v>
      </c>
      <c r="AF37" s="42">
        <v>195804.27</v>
      </c>
    </row>
    <row r="38" spans="1:34">
      <c r="A38" s="34" t="s">
        <v>485</v>
      </c>
      <c r="B38" s="34" t="s">
        <v>528</v>
      </c>
      <c r="C38" s="34">
        <v>5791</v>
      </c>
      <c r="D38" s="34" t="s">
        <v>532</v>
      </c>
      <c r="E38" s="34" t="s">
        <v>532</v>
      </c>
      <c r="F38" s="38">
        <v>125575.2</v>
      </c>
      <c r="G38" s="38">
        <v>87548</v>
      </c>
      <c r="H38" s="38">
        <v>19318.73</v>
      </c>
      <c r="I38" s="34">
        <v>360590.69</v>
      </c>
      <c r="J38" s="137">
        <v>594782.36</v>
      </c>
      <c r="M38" s="242">
        <v>77510.75</v>
      </c>
      <c r="O38" s="242">
        <v>353560</v>
      </c>
      <c r="P38" s="242">
        <v>9403.81</v>
      </c>
      <c r="S38" s="208">
        <v>-1263689.4099999999</v>
      </c>
      <c r="T38" s="208">
        <v>2854572.07</v>
      </c>
      <c r="U38" s="234">
        <v>1222830.31</v>
      </c>
      <c r="W38" s="234">
        <v>426.4</v>
      </c>
      <c r="X38" s="234">
        <v>2440</v>
      </c>
      <c r="Y38" s="234">
        <v>220395</v>
      </c>
      <c r="AA38" s="234">
        <v>28200</v>
      </c>
      <c r="AB38" s="42">
        <v>1066964</v>
      </c>
      <c r="AC38" s="42">
        <v>64412</v>
      </c>
      <c r="AD38" s="42">
        <v>10560</v>
      </c>
      <c r="AE38" s="42">
        <v>755110.55</v>
      </c>
      <c r="AF38" s="42">
        <v>414787.4</v>
      </c>
      <c r="AH38" s="42">
        <v>6000</v>
      </c>
    </row>
    <row r="39" spans="1:34">
      <c r="A39" s="34" t="s">
        <v>485</v>
      </c>
      <c r="B39" s="34" t="s">
        <v>528</v>
      </c>
      <c r="C39" s="34">
        <v>2483</v>
      </c>
      <c r="D39" s="34" t="s">
        <v>533</v>
      </c>
      <c r="E39" s="34" t="s">
        <v>533</v>
      </c>
      <c r="F39" s="38">
        <v>491303.01</v>
      </c>
      <c r="G39" s="38">
        <v>23327.15</v>
      </c>
      <c r="H39" s="38">
        <v>25833.65</v>
      </c>
      <c r="I39" s="34">
        <v>707897.55</v>
      </c>
      <c r="J39" s="137">
        <v>234565.35</v>
      </c>
      <c r="M39" s="242">
        <v>10089.049999999999</v>
      </c>
      <c r="O39" s="242">
        <v>155796</v>
      </c>
      <c r="P39" s="242">
        <v>82560</v>
      </c>
      <c r="S39" s="208">
        <v>131744.31</v>
      </c>
      <c r="T39" s="208">
        <v>1440362.48</v>
      </c>
      <c r="U39" s="234">
        <v>482151.2</v>
      </c>
      <c r="W39" s="234">
        <v>762.86</v>
      </c>
      <c r="X39" s="234">
        <v>520</v>
      </c>
      <c r="Y39" s="234">
        <v>497728.8</v>
      </c>
      <c r="AA39" s="234">
        <v>164100</v>
      </c>
      <c r="AB39" s="42">
        <v>828423.8</v>
      </c>
      <c r="AC39" s="42">
        <v>19948</v>
      </c>
      <c r="AE39" s="42">
        <v>393847.96</v>
      </c>
      <c r="AF39" s="42">
        <v>240664.23</v>
      </c>
      <c r="AG39" s="42">
        <v>4</v>
      </c>
    </row>
    <row r="40" spans="1:34">
      <c r="A40" s="34" t="s">
        <v>485</v>
      </c>
      <c r="B40" s="34" t="s">
        <v>528</v>
      </c>
      <c r="C40" s="34">
        <v>2151</v>
      </c>
      <c r="D40" s="34" t="s">
        <v>534</v>
      </c>
      <c r="E40" s="34" t="s">
        <v>534</v>
      </c>
      <c r="F40" s="38">
        <v>289053.3</v>
      </c>
      <c r="G40" s="38">
        <v>5880</v>
      </c>
      <c r="H40" s="38">
        <v>65028.29</v>
      </c>
      <c r="I40" s="34">
        <v>129903.18</v>
      </c>
      <c r="J40" s="137">
        <v>298156.79999999999</v>
      </c>
      <c r="M40" s="242">
        <v>12210</v>
      </c>
      <c r="O40" s="242">
        <v>209517</v>
      </c>
      <c r="P40" s="242">
        <v>0</v>
      </c>
      <c r="S40" s="208">
        <v>343123.4</v>
      </c>
      <c r="T40" s="208">
        <v>455164.99</v>
      </c>
      <c r="U40" s="234">
        <v>538524.68999999994</v>
      </c>
      <c r="W40" s="234">
        <v>719.01</v>
      </c>
      <c r="X40" s="234">
        <v>1885</v>
      </c>
      <c r="Y40" s="234">
        <v>658937</v>
      </c>
      <c r="AA40" s="234">
        <v>119000</v>
      </c>
      <c r="AB40" s="42">
        <v>1228618</v>
      </c>
      <c r="AC40" s="42">
        <v>18316</v>
      </c>
      <c r="AE40" s="42">
        <v>288725.28000000003</v>
      </c>
      <c r="AF40" s="42">
        <v>15388.24</v>
      </c>
      <c r="AG40" s="42">
        <v>12</v>
      </c>
    </row>
    <row r="41" spans="1:34">
      <c r="A41" s="34" t="s">
        <v>485</v>
      </c>
      <c r="B41" s="34" t="s">
        <v>528</v>
      </c>
      <c r="C41" s="34">
        <v>2636</v>
      </c>
      <c r="D41" s="34" t="s">
        <v>535</v>
      </c>
      <c r="E41" s="34" t="s">
        <v>535</v>
      </c>
      <c r="F41" s="38">
        <v>417214.63</v>
      </c>
      <c r="G41" s="38">
        <v>10262</v>
      </c>
      <c r="H41" s="38">
        <v>19787.68</v>
      </c>
      <c r="I41" s="34">
        <v>502034.25</v>
      </c>
      <c r="J41" s="137">
        <v>264438.42</v>
      </c>
      <c r="M41" s="242">
        <v>11133.67</v>
      </c>
      <c r="O41" s="242">
        <v>141633</v>
      </c>
      <c r="P41" s="242">
        <v>7951.32</v>
      </c>
      <c r="S41" s="208">
        <v>-819293.59</v>
      </c>
      <c r="T41" s="208">
        <v>1976836.89</v>
      </c>
      <c r="U41" s="234">
        <v>863992.65</v>
      </c>
      <c r="W41" s="234">
        <v>639</v>
      </c>
      <c r="X41" s="234">
        <v>2084</v>
      </c>
      <c r="Y41" s="234">
        <v>600683.94999999995</v>
      </c>
      <c r="AA41" s="234">
        <v>7000</v>
      </c>
      <c r="AB41" s="42">
        <v>968944.68</v>
      </c>
      <c r="AD41" s="42">
        <v>37096</v>
      </c>
      <c r="AE41" s="42">
        <v>412773.73</v>
      </c>
      <c r="AF41" s="42">
        <v>160109.5</v>
      </c>
    </row>
    <row r="42" spans="1:34">
      <c r="A42" s="34" t="s">
        <v>485</v>
      </c>
      <c r="B42" s="34" t="s">
        <v>528</v>
      </c>
      <c r="C42" s="34">
        <v>4545</v>
      </c>
      <c r="D42" s="34" t="s">
        <v>536</v>
      </c>
      <c r="E42" s="34" t="s">
        <v>536</v>
      </c>
      <c r="F42" s="38">
        <v>974007.21</v>
      </c>
      <c r="G42" s="38">
        <v>33647</v>
      </c>
      <c r="H42" s="38">
        <v>73901.11</v>
      </c>
      <c r="I42" s="34">
        <v>611066.73</v>
      </c>
      <c r="J42" s="137">
        <v>451897.49</v>
      </c>
      <c r="M42" s="242">
        <v>15414</v>
      </c>
      <c r="O42" s="242">
        <v>500634.6</v>
      </c>
      <c r="P42" s="242">
        <v>3912.4</v>
      </c>
      <c r="S42" s="208">
        <v>980693.73</v>
      </c>
      <c r="T42" s="208">
        <v>1732965.71</v>
      </c>
      <c r="U42" s="234">
        <v>970316.66</v>
      </c>
      <c r="V42" s="234">
        <v>4300</v>
      </c>
      <c r="W42" s="234">
        <v>2346.5700000000002</v>
      </c>
      <c r="X42" s="234">
        <v>1368</v>
      </c>
      <c r="Y42" s="234">
        <v>445148.1</v>
      </c>
      <c r="AA42" s="234">
        <v>17400</v>
      </c>
      <c r="AB42" s="42">
        <v>1198541.1000000001</v>
      </c>
      <c r="AC42" s="42">
        <v>47518</v>
      </c>
      <c r="AD42" s="42">
        <v>33036</v>
      </c>
      <c r="AE42" s="42">
        <v>914991.89</v>
      </c>
      <c r="AF42" s="42">
        <v>335893.24</v>
      </c>
    </row>
    <row r="43" spans="1:34">
      <c r="A43" s="34" t="s">
        <v>485</v>
      </c>
      <c r="B43" s="34" t="s">
        <v>528</v>
      </c>
      <c r="C43" s="34">
        <v>2870</v>
      </c>
      <c r="D43" s="34" t="s">
        <v>537</v>
      </c>
      <c r="E43" s="34" t="s">
        <v>537</v>
      </c>
      <c r="F43" s="38">
        <v>707341.48</v>
      </c>
      <c r="G43" s="38">
        <v>16087</v>
      </c>
      <c r="H43" s="38">
        <v>65549.16</v>
      </c>
      <c r="I43" s="34">
        <v>802856.31</v>
      </c>
      <c r="J43" s="137">
        <v>378176.07</v>
      </c>
      <c r="M43" s="242">
        <v>10947.89</v>
      </c>
      <c r="O43" s="242">
        <v>20100</v>
      </c>
      <c r="P43" s="242">
        <v>1845</v>
      </c>
      <c r="S43" s="208">
        <v>79550.259999999995</v>
      </c>
      <c r="T43" s="208">
        <v>2083523.09</v>
      </c>
      <c r="U43" s="234">
        <v>713473.39</v>
      </c>
      <c r="W43" s="234">
        <v>1516.12</v>
      </c>
      <c r="X43" s="234">
        <v>3510</v>
      </c>
      <c r="Y43" s="234">
        <v>480148.3</v>
      </c>
      <c r="AA43" s="234">
        <v>45000</v>
      </c>
      <c r="AB43" s="42">
        <v>740226.3</v>
      </c>
      <c r="AC43" s="42">
        <v>55682</v>
      </c>
      <c r="AE43" s="42">
        <v>414685.66</v>
      </c>
      <c r="AF43" s="42">
        <v>258993.07</v>
      </c>
      <c r="AG43" s="42">
        <v>17</v>
      </c>
    </row>
    <row r="44" spans="1:34">
      <c r="A44" s="34" t="s">
        <v>485</v>
      </c>
      <c r="B44" s="34" t="s">
        <v>528</v>
      </c>
      <c r="C44" s="34">
        <v>3482</v>
      </c>
      <c r="D44" s="34" t="s">
        <v>538</v>
      </c>
      <c r="E44" s="34" t="s">
        <v>538</v>
      </c>
      <c r="F44" s="38">
        <v>445960.21</v>
      </c>
      <c r="G44" s="38">
        <v>2200</v>
      </c>
      <c r="H44" s="38">
        <v>14301.33</v>
      </c>
      <c r="I44" s="34">
        <v>1262683.3600000001</v>
      </c>
      <c r="J44" s="137">
        <v>278260.69</v>
      </c>
      <c r="M44" s="242">
        <v>15428.19</v>
      </c>
      <c r="P44" s="242">
        <v>14620</v>
      </c>
      <c r="S44" s="208">
        <v>2088637.73</v>
      </c>
      <c r="U44" s="234">
        <v>1065544.05</v>
      </c>
      <c r="W44" s="234">
        <v>973.71</v>
      </c>
      <c r="X44" s="234">
        <v>747</v>
      </c>
      <c r="Y44" s="234">
        <v>829391.5</v>
      </c>
      <c r="AB44" s="42">
        <v>1271783.5</v>
      </c>
      <c r="AD44" s="42">
        <v>17220</v>
      </c>
      <c r="AE44" s="42">
        <v>498924.85</v>
      </c>
      <c r="AF44" s="42">
        <v>224007.24</v>
      </c>
      <c r="AG44" s="42">
        <v>1</v>
      </c>
    </row>
    <row r="45" spans="1:34">
      <c r="A45" s="34" t="s">
        <v>485</v>
      </c>
      <c r="B45" s="34" t="s">
        <v>528</v>
      </c>
      <c r="C45" s="34">
        <v>4225</v>
      </c>
      <c r="D45" s="34" t="s">
        <v>539</v>
      </c>
      <c r="E45" s="264" t="s">
        <v>539</v>
      </c>
      <c r="F45" s="38">
        <v>105267.43</v>
      </c>
      <c r="G45" s="38">
        <v>78399</v>
      </c>
      <c r="H45" s="38">
        <v>68619.28</v>
      </c>
      <c r="I45" s="34">
        <v>763845.05</v>
      </c>
      <c r="J45" s="137">
        <v>561345.44999999995</v>
      </c>
      <c r="M45" s="242">
        <v>18011.330000000002</v>
      </c>
      <c r="P45" s="242">
        <v>4132.7299999999996</v>
      </c>
      <c r="S45" s="208">
        <v>276905.84999999998</v>
      </c>
      <c r="T45" s="208">
        <v>1500565.11</v>
      </c>
      <c r="U45" s="234">
        <v>1007405.43</v>
      </c>
      <c r="W45" s="234">
        <v>210.33</v>
      </c>
      <c r="X45" s="234">
        <v>3835</v>
      </c>
      <c r="Y45" s="234">
        <v>754941</v>
      </c>
      <c r="AA45" s="234">
        <v>61800</v>
      </c>
      <c r="AB45" s="42">
        <v>1346808</v>
      </c>
      <c r="AC45" s="42">
        <v>25185</v>
      </c>
      <c r="AE45" s="42">
        <v>387897.39</v>
      </c>
      <c r="AF45" s="42">
        <v>290422.18</v>
      </c>
      <c r="AG45" s="42">
        <v>18</v>
      </c>
    </row>
    <row r="46" spans="1:34">
      <c r="A46" s="34" t="s">
        <v>485</v>
      </c>
      <c r="B46" s="34" t="s">
        <v>528</v>
      </c>
      <c r="C46" s="34">
        <v>3058</v>
      </c>
      <c r="D46" s="34" t="s">
        <v>541</v>
      </c>
      <c r="E46" s="34" t="s">
        <v>541</v>
      </c>
      <c r="F46" s="38">
        <v>213729.2</v>
      </c>
      <c r="G46" s="38">
        <v>15974</v>
      </c>
      <c r="H46" s="38">
        <v>5822</v>
      </c>
      <c r="I46" s="34">
        <v>46951.5</v>
      </c>
      <c r="J46" s="137">
        <v>407697.85</v>
      </c>
      <c r="K46" s="208">
        <v>1</v>
      </c>
      <c r="M46" s="242">
        <v>13828.66</v>
      </c>
      <c r="O46" s="242">
        <v>85520</v>
      </c>
      <c r="P46" s="242">
        <v>122221.44</v>
      </c>
      <c r="S46" s="208">
        <v>-1501690.85</v>
      </c>
      <c r="T46" s="208">
        <v>2280594.58</v>
      </c>
      <c r="U46" s="234">
        <v>599345.26</v>
      </c>
      <c r="W46" s="234">
        <v>569.84</v>
      </c>
      <c r="X46" s="234">
        <v>757</v>
      </c>
      <c r="Y46" s="234">
        <v>880798.36</v>
      </c>
      <c r="AA46" s="234">
        <v>54000</v>
      </c>
      <c r="AB46" s="42">
        <v>1199844.3600000001</v>
      </c>
      <c r="AC46" s="42">
        <v>21690</v>
      </c>
      <c r="AE46" s="42">
        <v>520977.14</v>
      </c>
      <c r="AF46" s="42">
        <v>103257.24</v>
      </c>
    </row>
    <row r="47" spans="1:34">
      <c r="A47" s="34" t="s">
        <v>487</v>
      </c>
      <c r="B47" s="34" t="s">
        <v>543</v>
      </c>
      <c r="C47" s="34">
        <v>2820</v>
      </c>
      <c r="D47" s="34" t="s">
        <v>545</v>
      </c>
      <c r="E47" s="34" t="s">
        <v>545</v>
      </c>
      <c r="F47" s="38">
        <v>422709.22</v>
      </c>
      <c r="G47" s="38">
        <v>38797</v>
      </c>
      <c r="H47" s="38">
        <v>11076.69</v>
      </c>
      <c r="I47" s="34">
        <v>5413876.4000000004</v>
      </c>
      <c r="J47" s="137">
        <v>1328082.8500000001</v>
      </c>
      <c r="L47" s="242">
        <v>34536</v>
      </c>
      <c r="M47" s="242">
        <v>62684.28</v>
      </c>
      <c r="P47" s="242">
        <v>130986.08</v>
      </c>
      <c r="R47" s="208">
        <v>-1171647.55</v>
      </c>
      <c r="S47" s="208">
        <v>6594921.7400000002</v>
      </c>
      <c r="T47" s="208">
        <v>2114009</v>
      </c>
      <c r="U47" s="234">
        <v>910901.77</v>
      </c>
      <c r="W47" s="234">
        <v>845.69</v>
      </c>
      <c r="AB47" s="42">
        <v>378600</v>
      </c>
      <c r="AD47" s="42">
        <v>37057</v>
      </c>
      <c r="AE47" s="42">
        <v>617461.07999999996</v>
      </c>
      <c r="AF47" s="42">
        <v>429576.77</v>
      </c>
    </row>
    <row r="48" spans="1:34">
      <c r="A48" s="34" t="s">
        <v>487</v>
      </c>
      <c r="B48" s="34" t="s">
        <v>543</v>
      </c>
      <c r="C48" s="34">
        <v>3895</v>
      </c>
      <c r="D48" s="34" t="s">
        <v>546</v>
      </c>
      <c r="E48" s="34" t="s">
        <v>546</v>
      </c>
      <c r="F48" s="38">
        <v>618907.34</v>
      </c>
      <c r="G48" s="38">
        <v>39320</v>
      </c>
      <c r="H48" s="38">
        <v>11331.44</v>
      </c>
      <c r="I48" s="34">
        <v>4855338.28</v>
      </c>
      <c r="J48" s="137">
        <v>685192.78</v>
      </c>
      <c r="L48" s="242">
        <v>75073.5</v>
      </c>
      <c r="M48" s="242">
        <v>45870</v>
      </c>
      <c r="O48" s="242">
        <v>407950</v>
      </c>
      <c r="P48" s="242">
        <v>2122</v>
      </c>
      <c r="S48" s="208">
        <v>6572908.5099999998</v>
      </c>
      <c r="T48" s="208">
        <v>1646714.98</v>
      </c>
      <c r="U48" s="234">
        <v>827110.91</v>
      </c>
      <c r="W48" s="234">
        <v>911.44</v>
      </c>
      <c r="AB48" s="42">
        <v>319552</v>
      </c>
      <c r="AC48" s="42">
        <v>10376</v>
      </c>
      <c r="AD48" s="42">
        <v>29466</v>
      </c>
      <c r="AE48" s="42">
        <v>667186.93999999994</v>
      </c>
      <c r="AF48" s="42">
        <v>2341990.56</v>
      </c>
    </row>
    <row r="49" spans="1:34">
      <c r="A49" s="34" t="s">
        <v>487</v>
      </c>
      <c r="B49" s="34" t="s">
        <v>543</v>
      </c>
      <c r="C49" s="34">
        <v>2041</v>
      </c>
      <c r="D49" s="34" t="s">
        <v>547</v>
      </c>
      <c r="E49" s="34" t="s">
        <v>547</v>
      </c>
      <c r="F49" s="38">
        <v>1015757.66</v>
      </c>
      <c r="G49" s="38">
        <v>0</v>
      </c>
      <c r="H49" s="38">
        <v>49267.97</v>
      </c>
      <c r="I49" s="264">
        <v>1057518.8700000001</v>
      </c>
      <c r="J49" s="137">
        <v>1791815.26</v>
      </c>
      <c r="K49" s="208">
        <v>73999</v>
      </c>
      <c r="L49" s="242">
        <v>200760</v>
      </c>
      <c r="M49" s="242">
        <v>73616.27</v>
      </c>
      <c r="P49" s="242">
        <v>2685.5</v>
      </c>
      <c r="S49" s="208">
        <v>5765152.5199999996</v>
      </c>
      <c r="T49" s="208">
        <v>2273364.33</v>
      </c>
      <c r="U49" s="234">
        <v>636052.38</v>
      </c>
      <c r="W49" s="234">
        <v>1926.62</v>
      </c>
      <c r="AB49" s="42">
        <v>287508</v>
      </c>
      <c r="AD49" s="42">
        <v>32322</v>
      </c>
      <c r="AE49" s="42">
        <v>548357.79</v>
      </c>
      <c r="AF49" s="42">
        <v>4097011.07</v>
      </c>
    </row>
    <row r="50" spans="1:34">
      <c r="A50" s="34" t="s">
        <v>489</v>
      </c>
      <c r="B50" s="34" t="s">
        <v>549</v>
      </c>
      <c r="C50" s="34">
        <v>2880</v>
      </c>
      <c r="D50" s="34" t="s">
        <v>551</v>
      </c>
      <c r="E50" s="264" t="s">
        <v>551</v>
      </c>
      <c r="F50" s="38">
        <v>483164.85</v>
      </c>
      <c r="G50" s="38">
        <v>178364</v>
      </c>
      <c r="H50" s="38">
        <v>17240.48</v>
      </c>
      <c r="I50" s="34">
        <v>416175.12</v>
      </c>
      <c r="J50" s="137">
        <v>591579.48</v>
      </c>
      <c r="L50" s="242">
        <v>14000</v>
      </c>
      <c r="M50" s="242">
        <v>53938.36</v>
      </c>
      <c r="P50" s="242">
        <v>1785</v>
      </c>
      <c r="S50" s="208">
        <v>1443810.75</v>
      </c>
      <c r="U50" s="234">
        <v>1535336.07</v>
      </c>
      <c r="W50" s="234">
        <v>994.04</v>
      </c>
      <c r="Y50" s="234">
        <v>978385.8</v>
      </c>
      <c r="AB50" s="42">
        <v>1352176.49</v>
      </c>
      <c r="AD50" s="42">
        <v>49127</v>
      </c>
      <c r="AE50" s="42">
        <v>587346.06000000006</v>
      </c>
      <c r="AF50" s="42">
        <v>353076.54</v>
      </c>
    </row>
    <row r="51" spans="1:34">
      <c r="A51" s="34" t="s">
        <v>489</v>
      </c>
      <c r="B51" s="34" t="s">
        <v>549</v>
      </c>
      <c r="C51" s="34">
        <v>9821</v>
      </c>
      <c r="D51" s="34" t="s">
        <v>552</v>
      </c>
      <c r="E51" s="264" t="s">
        <v>552</v>
      </c>
      <c r="F51" s="38">
        <v>1445744.73</v>
      </c>
      <c r="G51" s="38">
        <v>70860</v>
      </c>
      <c r="H51" s="38">
        <v>41702.1</v>
      </c>
      <c r="I51" s="34">
        <v>1032888.85</v>
      </c>
      <c r="J51" s="137">
        <v>387260.84</v>
      </c>
      <c r="L51" s="242">
        <v>0</v>
      </c>
      <c r="M51" s="242">
        <v>18756.23</v>
      </c>
      <c r="P51" s="242">
        <v>8549.2800000000007</v>
      </c>
      <c r="S51" s="208">
        <v>637739.34</v>
      </c>
      <c r="T51" s="208">
        <v>2281491.52</v>
      </c>
      <c r="U51" s="234">
        <v>2464243.7599999998</v>
      </c>
      <c r="W51" s="234">
        <v>2859.67</v>
      </c>
      <c r="Y51" s="234">
        <v>1410377.1</v>
      </c>
      <c r="AB51" s="42">
        <v>2399075.02</v>
      </c>
      <c r="AC51" s="42">
        <v>38360</v>
      </c>
      <c r="AD51" s="42">
        <v>44116</v>
      </c>
      <c r="AE51" s="42">
        <v>1180617.32</v>
      </c>
      <c r="AF51" s="42">
        <v>183392.04</v>
      </c>
    </row>
    <row r="52" spans="1:34">
      <c r="A52" s="34" t="s">
        <v>489</v>
      </c>
      <c r="B52" s="34" t="s">
        <v>549</v>
      </c>
      <c r="C52" s="34">
        <v>4858</v>
      </c>
      <c r="D52" s="34" t="s">
        <v>553</v>
      </c>
      <c r="E52" s="264" t="s">
        <v>553</v>
      </c>
      <c r="F52" s="38">
        <v>317840.08</v>
      </c>
      <c r="G52" s="38">
        <v>31800</v>
      </c>
      <c r="H52" s="38">
        <v>31104.07</v>
      </c>
      <c r="I52" s="34">
        <v>442611.24</v>
      </c>
      <c r="J52" s="137">
        <v>406538.59</v>
      </c>
      <c r="L52" s="242">
        <v>0</v>
      </c>
      <c r="M52" s="242">
        <v>0</v>
      </c>
      <c r="P52" s="242">
        <v>3157.13</v>
      </c>
      <c r="S52" s="208">
        <v>-1303352.08</v>
      </c>
      <c r="T52" s="208">
        <v>2647377.69</v>
      </c>
      <c r="U52" s="234">
        <v>2000039.17</v>
      </c>
      <c r="W52" s="234">
        <v>836.26</v>
      </c>
      <c r="Y52" s="234">
        <v>839381.72</v>
      </c>
      <c r="AB52" s="42">
        <v>1489615.72</v>
      </c>
      <c r="AC52" s="42">
        <v>25939</v>
      </c>
      <c r="AD52" s="42">
        <v>32244</v>
      </c>
      <c r="AE52" s="42">
        <v>1276023.8</v>
      </c>
      <c r="AF52" s="42">
        <v>133723.39000000001</v>
      </c>
    </row>
    <row r="53" spans="1:34">
      <c r="A53" s="34" t="s">
        <v>489</v>
      </c>
      <c r="B53" s="34" t="s">
        <v>549</v>
      </c>
      <c r="C53" s="34">
        <v>5652</v>
      </c>
      <c r="D53" s="34" t="s">
        <v>554</v>
      </c>
      <c r="E53" s="264" t="s">
        <v>554</v>
      </c>
      <c r="F53" s="38">
        <v>752177.07</v>
      </c>
      <c r="G53" s="38">
        <v>37500</v>
      </c>
      <c r="H53" s="38">
        <v>553.39</v>
      </c>
      <c r="I53" s="34">
        <v>583645.66</v>
      </c>
      <c r="J53" s="137">
        <v>248258.07</v>
      </c>
      <c r="L53" s="242">
        <v>0</v>
      </c>
      <c r="M53" s="242">
        <v>20400</v>
      </c>
      <c r="O53" s="242">
        <v>200040</v>
      </c>
      <c r="P53" s="242">
        <v>1281.8900000000001</v>
      </c>
      <c r="S53" s="208">
        <v>-3257954.68</v>
      </c>
      <c r="T53" s="208">
        <v>4706462.17</v>
      </c>
      <c r="U53" s="234">
        <v>1111717.3999999999</v>
      </c>
      <c r="V53" s="234">
        <v>334000</v>
      </c>
      <c r="W53" s="234">
        <v>841.15</v>
      </c>
      <c r="Y53" s="234">
        <v>1332429.8999999999</v>
      </c>
      <c r="AB53" s="42">
        <v>1684437.9</v>
      </c>
      <c r="AC53" s="42">
        <v>130196</v>
      </c>
      <c r="AE53" s="42">
        <v>762761</v>
      </c>
      <c r="AF53" s="42">
        <v>249688.74</v>
      </c>
    </row>
    <row r="54" spans="1:34">
      <c r="A54" s="264" t="s">
        <v>491</v>
      </c>
      <c r="B54" s="264" t="s">
        <v>556</v>
      </c>
      <c r="C54" s="264">
        <v>2823</v>
      </c>
      <c r="D54" s="264" t="s">
        <v>558</v>
      </c>
      <c r="E54" s="34" t="s">
        <v>558</v>
      </c>
      <c r="F54" s="38">
        <v>512608.71</v>
      </c>
      <c r="G54" s="38">
        <v>0</v>
      </c>
      <c r="H54" s="38">
        <v>34782.32</v>
      </c>
      <c r="I54" s="34">
        <v>1186606.17</v>
      </c>
      <c r="J54" s="137">
        <v>274336.31</v>
      </c>
      <c r="K54" s="208">
        <v>0</v>
      </c>
      <c r="P54" s="242">
        <v>2505</v>
      </c>
      <c r="S54" s="208">
        <v>771954.47</v>
      </c>
      <c r="T54" s="208">
        <v>954921.7</v>
      </c>
      <c r="U54" s="234">
        <v>1354727.15</v>
      </c>
      <c r="W54" s="234">
        <v>499.74</v>
      </c>
      <c r="Y54" s="234">
        <v>1037410</v>
      </c>
      <c r="AA54" s="234">
        <v>372516.62</v>
      </c>
      <c r="AB54" s="42">
        <v>1533889</v>
      </c>
      <c r="AC54" s="42">
        <v>28272</v>
      </c>
      <c r="AE54" s="42">
        <v>752931.27</v>
      </c>
      <c r="AF54" s="42">
        <v>171108.9</v>
      </c>
    </row>
    <row r="55" spans="1:34">
      <c r="A55" s="264" t="s">
        <v>491</v>
      </c>
      <c r="B55" s="264" t="s">
        <v>556</v>
      </c>
      <c r="C55" s="264">
        <v>4818</v>
      </c>
      <c r="D55" s="264" t="s">
        <v>559</v>
      </c>
      <c r="E55" s="34" t="s">
        <v>559</v>
      </c>
      <c r="F55" s="38">
        <v>2848797.05</v>
      </c>
      <c r="G55" s="38">
        <v>132360</v>
      </c>
      <c r="H55" s="38">
        <v>13121.64</v>
      </c>
      <c r="I55" s="34">
        <v>917084.61</v>
      </c>
      <c r="J55" s="137">
        <v>345656.9</v>
      </c>
      <c r="M55" s="242">
        <v>15721.03</v>
      </c>
      <c r="P55" s="242">
        <v>7768</v>
      </c>
      <c r="S55" s="208">
        <v>514884.19</v>
      </c>
      <c r="T55" s="208">
        <v>2528782.23</v>
      </c>
      <c r="U55" s="234">
        <v>3849538.19</v>
      </c>
      <c r="V55" s="234">
        <v>325950</v>
      </c>
      <c r="W55" s="234">
        <v>2914.32</v>
      </c>
      <c r="Y55" s="234">
        <v>816440</v>
      </c>
      <c r="AA55" s="234">
        <v>196312</v>
      </c>
      <c r="AB55" s="42">
        <v>1633436</v>
      </c>
      <c r="AC55" s="42">
        <v>48786</v>
      </c>
      <c r="AE55" s="42">
        <v>2148884.61</v>
      </c>
      <c r="AF55" s="42">
        <v>170183.15</v>
      </c>
    </row>
    <row r="56" spans="1:34">
      <c r="A56" s="264" t="s">
        <v>491</v>
      </c>
      <c r="B56" s="264" t="s">
        <v>556</v>
      </c>
      <c r="C56" s="264">
        <v>2500</v>
      </c>
      <c r="D56" s="264" t="s">
        <v>560</v>
      </c>
      <c r="E56" s="34" t="s">
        <v>560</v>
      </c>
      <c r="F56" s="38">
        <v>446106.77</v>
      </c>
      <c r="G56" s="38">
        <v>0</v>
      </c>
      <c r="H56" s="38">
        <v>30871.07</v>
      </c>
      <c r="I56" s="34">
        <v>1236797.18</v>
      </c>
      <c r="J56" s="137">
        <v>87583.87</v>
      </c>
      <c r="P56" s="242">
        <v>1049</v>
      </c>
      <c r="S56" s="208">
        <v>-731350.21</v>
      </c>
      <c r="T56" s="208">
        <v>2500517.9700000002</v>
      </c>
      <c r="U56" s="234">
        <v>750003.81</v>
      </c>
      <c r="V56" s="234">
        <v>201240</v>
      </c>
      <c r="W56" s="234">
        <v>448.39</v>
      </c>
      <c r="Y56" s="234">
        <v>747761</v>
      </c>
      <c r="AA56" s="234">
        <v>24700</v>
      </c>
      <c r="AB56" s="42">
        <v>1002672</v>
      </c>
      <c r="AC56" s="42">
        <v>23154</v>
      </c>
      <c r="AE56" s="42">
        <v>516435.48</v>
      </c>
      <c r="AF56" s="42">
        <v>150623.59</v>
      </c>
      <c r="AH56" s="42">
        <v>126</v>
      </c>
    </row>
    <row r="57" spans="1:34">
      <c r="A57" s="264" t="s">
        <v>491</v>
      </c>
      <c r="B57" s="264" t="s">
        <v>556</v>
      </c>
      <c r="C57" s="264">
        <v>4429</v>
      </c>
      <c r="D57" s="264" t="s">
        <v>561</v>
      </c>
      <c r="E57" s="34" t="s">
        <v>561</v>
      </c>
      <c r="F57" s="38">
        <v>526480.07999999996</v>
      </c>
      <c r="G57" s="38">
        <v>30000</v>
      </c>
      <c r="H57" s="38">
        <v>11834</v>
      </c>
      <c r="I57" s="264">
        <v>433692.19</v>
      </c>
      <c r="J57" s="137">
        <v>504809.54</v>
      </c>
      <c r="M57" s="242">
        <v>0</v>
      </c>
      <c r="P57" s="242">
        <v>4955</v>
      </c>
      <c r="R57" s="208">
        <v>-517294.1</v>
      </c>
      <c r="S57" s="208">
        <v>41969.26</v>
      </c>
      <c r="T57" s="208">
        <v>1946573.94</v>
      </c>
      <c r="U57" s="234">
        <v>1389123.45</v>
      </c>
      <c r="V57" s="234">
        <v>65000</v>
      </c>
      <c r="W57" s="234">
        <v>523.77</v>
      </c>
      <c r="Y57" s="234">
        <v>687920</v>
      </c>
      <c r="AA57" s="234">
        <v>59293</v>
      </c>
      <c r="AB57" s="42">
        <v>1246843</v>
      </c>
      <c r="AC57" s="42">
        <v>32768</v>
      </c>
      <c r="AD57" s="42">
        <v>5442</v>
      </c>
      <c r="AE57" s="42">
        <v>605815.71</v>
      </c>
      <c r="AF57" s="42">
        <v>217279.8</v>
      </c>
      <c r="AH57" s="42">
        <v>63100</v>
      </c>
    </row>
    <row r="58" spans="1:34">
      <c r="A58" s="264" t="s">
        <v>491</v>
      </c>
      <c r="B58" s="264" t="s">
        <v>556</v>
      </c>
      <c r="C58" s="264">
        <v>3247</v>
      </c>
      <c r="D58" s="264" t="s">
        <v>562</v>
      </c>
      <c r="E58" s="34" t="s">
        <v>562</v>
      </c>
      <c r="F58" s="38">
        <v>591112.46</v>
      </c>
      <c r="G58" s="38">
        <v>0</v>
      </c>
      <c r="H58" s="38">
        <v>9503</v>
      </c>
      <c r="I58" s="264">
        <v>183977.18</v>
      </c>
      <c r="J58" s="137">
        <v>167933.33</v>
      </c>
      <c r="P58" s="242">
        <v>838</v>
      </c>
      <c r="R58" s="208">
        <v>-275194.3</v>
      </c>
      <c r="S58" s="208">
        <v>83694.36</v>
      </c>
      <c r="T58" s="208">
        <v>980950.37</v>
      </c>
      <c r="U58" s="234">
        <v>587918.27</v>
      </c>
      <c r="V58" s="234">
        <v>98300</v>
      </c>
      <c r="W58" s="234">
        <v>762.99</v>
      </c>
      <c r="Y58" s="234">
        <v>859950</v>
      </c>
      <c r="AA58" s="234">
        <v>144270</v>
      </c>
      <c r="AB58" s="42">
        <v>1017668</v>
      </c>
      <c r="AC58" s="42">
        <v>14632</v>
      </c>
      <c r="AE58" s="42">
        <v>377628.87</v>
      </c>
      <c r="AF58" s="42">
        <v>66171.850000000006</v>
      </c>
      <c r="AH58" s="42">
        <v>52863</v>
      </c>
    </row>
    <row r="59" spans="1:34">
      <c r="A59" s="264" t="s">
        <v>491</v>
      </c>
      <c r="B59" s="264" t="s">
        <v>556</v>
      </c>
      <c r="C59" s="264">
        <v>1126</v>
      </c>
      <c r="D59" s="264" t="s">
        <v>563</v>
      </c>
      <c r="E59" s="264" t="s">
        <v>563</v>
      </c>
      <c r="F59" s="267">
        <v>0</v>
      </c>
      <c r="G59" s="267">
        <v>0</v>
      </c>
      <c r="H59" s="267">
        <v>0</v>
      </c>
      <c r="I59" s="265">
        <v>0</v>
      </c>
      <c r="J59" s="268">
        <v>0</v>
      </c>
      <c r="K59" s="268">
        <v>0</v>
      </c>
      <c r="L59" s="269">
        <v>0</v>
      </c>
      <c r="M59" s="269">
        <v>0</v>
      </c>
      <c r="N59" s="269">
        <v>0</v>
      </c>
      <c r="O59" s="269">
        <v>0</v>
      </c>
      <c r="P59" s="269">
        <v>0</v>
      </c>
      <c r="Q59" s="268">
        <v>0</v>
      </c>
      <c r="R59" s="268">
        <v>0</v>
      </c>
      <c r="S59" s="268">
        <v>0</v>
      </c>
      <c r="T59" s="268">
        <v>0</v>
      </c>
      <c r="U59" s="266">
        <v>0</v>
      </c>
      <c r="V59" s="266">
        <v>0</v>
      </c>
      <c r="W59" s="266">
        <v>0</v>
      </c>
      <c r="X59" s="266">
        <v>0</v>
      </c>
      <c r="Y59" s="266">
        <v>0</v>
      </c>
      <c r="Z59" s="266">
        <v>0</v>
      </c>
      <c r="AA59" s="266">
        <v>0</v>
      </c>
      <c r="AB59" s="270">
        <v>0</v>
      </c>
      <c r="AC59" s="270">
        <v>0</v>
      </c>
      <c r="AD59" s="270">
        <v>0</v>
      </c>
      <c r="AE59" s="270">
        <v>0</v>
      </c>
      <c r="AF59" s="270">
        <v>0</v>
      </c>
      <c r="AG59" s="270">
        <v>0</v>
      </c>
      <c r="AH59" s="270">
        <v>0</v>
      </c>
    </row>
    <row r="60" spans="1:34">
      <c r="A60" s="34" t="s">
        <v>493</v>
      </c>
      <c r="B60" s="34" t="s">
        <v>565</v>
      </c>
      <c r="C60" s="34">
        <v>3728</v>
      </c>
      <c r="D60" s="34" t="s">
        <v>567</v>
      </c>
      <c r="E60" s="34" t="s">
        <v>567</v>
      </c>
      <c r="F60" s="38">
        <v>344350.25</v>
      </c>
      <c r="G60" s="38">
        <v>0</v>
      </c>
      <c r="H60" s="38">
        <v>9132</v>
      </c>
      <c r="I60" s="34">
        <v>885032.62</v>
      </c>
      <c r="J60" s="137">
        <v>23515.14</v>
      </c>
      <c r="L60" s="242">
        <v>49591</v>
      </c>
      <c r="M60" s="242">
        <v>319831.32</v>
      </c>
      <c r="P60" s="242">
        <v>0</v>
      </c>
      <c r="S60" s="208">
        <v>3293568.9</v>
      </c>
      <c r="T60" s="208">
        <v>-2210713.7999999998</v>
      </c>
      <c r="U60" s="234">
        <v>633993.38</v>
      </c>
      <c r="W60" s="234">
        <v>620.09</v>
      </c>
      <c r="Y60" s="234">
        <v>282505.5</v>
      </c>
      <c r="AA60" s="234">
        <v>577118</v>
      </c>
      <c r="AB60" s="42">
        <v>1013055.5</v>
      </c>
      <c r="AD60" s="42">
        <v>31910</v>
      </c>
      <c r="AE60" s="42">
        <v>498482.95</v>
      </c>
      <c r="AF60" s="42">
        <v>141035.93</v>
      </c>
    </row>
    <row r="61" spans="1:34">
      <c r="A61" s="34" t="s">
        <v>493</v>
      </c>
      <c r="B61" s="34" t="s">
        <v>565</v>
      </c>
      <c r="C61" s="34">
        <v>3543</v>
      </c>
      <c r="D61" s="34" t="s">
        <v>568</v>
      </c>
      <c r="E61" s="34" t="s">
        <v>568</v>
      </c>
      <c r="F61" s="38">
        <v>580155.85</v>
      </c>
      <c r="G61" s="38">
        <v>88986</v>
      </c>
      <c r="H61" s="38">
        <v>103468.98</v>
      </c>
      <c r="I61" s="34">
        <v>855283.28</v>
      </c>
      <c r="J61" s="137">
        <v>250722.94</v>
      </c>
      <c r="M61" s="242">
        <v>12675</v>
      </c>
      <c r="O61" s="242">
        <v>5600</v>
      </c>
      <c r="P61" s="242">
        <v>9966</v>
      </c>
      <c r="S61" s="208">
        <v>234428.05</v>
      </c>
      <c r="T61" s="208">
        <v>1549076.07</v>
      </c>
      <c r="U61" s="234">
        <v>1574890.19</v>
      </c>
      <c r="W61" s="234">
        <v>1069.08</v>
      </c>
      <c r="Y61" s="234">
        <v>682633.28</v>
      </c>
      <c r="AB61" s="42">
        <v>1177323.28</v>
      </c>
      <c r="AD61" s="42">
        <v>22633</v>
      </c>
      <c r="AE61" s="42">
        <v>766645.69</v>
      </c>
      <c r="AF61" s="42">
        <v>225118.65</v>
      </c>
    </row>
    <row r="62" spans="1:34">
      <c r="A62" s="34" t="s">
        <v>493</v>
      </c>
      <c r="B62" s="34" t="s">
        <v>565</v>
      </c>
      <c r="C62" s="34">
        <v>6330</v>
      </c>
      <c r="D62" s="34" t="s">
        <v>569</v>
      </c>
      <c r="E62" s="34" t="s">
        <v>569</v>
      </c>
      <c r="F62" s="38">
        <v>223288.74</v>
      </c>
      <c r="G62" s="38">
        <v>1069627</v>
      </c>
      <c r="H62" s="38">
        <v>115703.64</v>
      </c>
      <c r="I62" s="264">
        <v>190222.38</v>
      </c>
      <c r="J62" s="137">
        <v>43019.95</v>
      </c>
      <c r="M62" s="242">
        <v>15075</v>
      </c>
      <c r="P62" s="242">
        <v>1084427.68</v>
      </c>
      <c r="S62" s="208">
        <v>-2775899.69</v>
      </c>
      <c r="T62" s="208">
        <v>3406179.86</v>
      </c>
      <c r="U62" s="234">
        <v>1279387.6100000001</v>
      </c>
      <c r="W62" s="234">
        <v>5953.18</v>
      </c>
      <c r="Y62" s="234">
        <v>1173539.7</v>
      </c>
      <c r="AB62" s="42">
        <v>1592698.7</v>
      </c>
      <c r="AD62" s="42">
        <v>7732</v>
      </c>
      <c r="AE62" s="42">
        <v>726022.93</v>
      </c>
      <c r="AF62" s="42">
        <v>220348</v>
      </c>
    </row>
    <row r="63" spans="1:34">
      <c r="A63" s="34" t="s">
        <v>493</v>
      </c>
      <c r="B63" s="34" t="s">
        <v>565</v>
      </c>
      <c r="C63" s="34">
        <v>3421</v>
      </c>
      <c r="D63" s="34" t="s">
        <v>570</v>
      </c>
      <c r="E63" s="34" t="s">
        <v>570</v>
      </c>
      <c r="F63" s="38">
        <v>369818.24</v>
      </c>
      <c r="G63" s="38">
        <v>0</v>
      </c>
      <c r="H63" s="38">
        <v>18884.78</v>
      </c>
      <c r="I63" s="34">
        <v>355923.15</v>
      </c>
      <c r="J63" s="137">
        <v>94343.74</v>
      </c>
      <c r="L63" s="242">
        <v>59800</v>
      </c>
      <c r="M63" s="242">
        <v>88873.45</v>
      </c>
      <c r="O63" s="242">
        <v>65750</v>
      </c>
      <c r="P63" s="242">
        <v>0</v>
      </c>
      <c r="S63" s="208">
        <v>-1069487.45</v>
      </c>
      <c r="T63" s="208">
        <v>1679166.57</v>
      </c>
      <c r="U63" s="234">
        <v>1292427.92</v>
      </c>
      <c r="W63" s="234">
        <v>456.64</v>
      </c>
      <c r="Y63" s="234">
        <v>156330.5</v>
      </c>
      <c r="AB63" s="42">
        <v>654582.5</v>
      </c>
      <c r="AD63" s="42">
        <v>21732</v>
      </c>
      <c r="AE63" s="42">
        <v>616599.92000000004</v>
      </c>
      <c r="AF63" s="42">
        <v>141433.29999999999</v>
      </c>
    </row>
    <row r="64" spans="1:34">
      <c r="A64" s="34" t="s">
        <v>493</v>
      </c>
      <c r="B64" s="34" t="s">
        <v>565</v>
      </c>
      <c r="C64" s="34">
        <v>3591</v>
      </c>
      <c r="D64" s="34" t="s">
        <v>571</v>
      </c>
      <c r="E64" s="34" t="s">
        <v>571</v>
      </c>
      <c r="F64" s="38">
        <v>210131.47</v>
      </c>
      <c r="G64" s="38">
        <v>0</v>
      </c>
      <c r="H64" s="38">
        <v>18766.7</v>
      </c>
      <c r="I64" s="34">
        <v>643154.47</v>
      </c>
      <c r="J64" s="137">
        <v>119743.18</v>
      </c>
      <c r="M64" s="242">
        <v>39020.14</v>
      </c>
      <c r="O64" s="242">
        <v>5600</v>
      </c>
      <c r="P64" s="242">
        <v>13520</v>
      </c>
      <c r="S64" s="208">
        <v>-417721.64</v>
      </c>
      <c r="T64" s="208">
        <v>1290095.46</v>
      </c>
      <c r="U64" s="234">
        <v>1058760.02</v>
      </c>
      <c r="W64" s="234">
        <v>354.6</v>
      </c>
      <c r="Y64" s="234">
        <v>318509.5</v>
      </c>
      <c r="AB64" s="42">
        <v>736794.5</v>
      </c>
      <c r="AD64" s="42">
        <v>21092</v>
      </c>
      <c r="AE64" s="42">
        <v>440513.91</v>
      </c>
      <c r="AF64" s="42">
        <v>117941.85</v>
      </c>
    </row>
    <row r="65" spans="1:34">
      <c r="A65" s="34" t="s">
        <v>493</v>
      </c>
      <c r="B65" s="34" t="s">
        <v>565</v>
      </c>
      <c r="C65" s="34">
        <v>4772</v>
      </c>
      <c r="D65" s="34" t="s">
        <v>572</v>
      </c>
      <c r="E65" s="34" t="s">
        <v>572</v>
      </c>
      <c r="F65" s="38">
        <v>528546.16</v>
      </c>
      <c r="G65" s="38">
        <v>0</v>
      </c>
      <c r="H65" s="38">
        <v>45341.72</v>
      </c>
      <c r="I65" s="264">
        <v>307858.40999999997</v>
      </c>
      <c r="J65" s="137">
        <v>106521.49</v>
      </c>
      <c r="L65" s="242">
        <v>7473</v>
      </c>
      <c r="M65" s="242">
        <v>296330</v>
      </c>
      <c r="O65" s="242">
        <v>164709</v>
      </c>
      <c r="P65" s="242">
        <v>4975</v>
      </c>
      <c r="S65" s="208">
        <v>-1521793.54</v>
      </c>
      <c r="T65" s="208">
        <v>2056145.55</v>
      </c>
      <c r="U65" s="234">
        <v>1395496.33</v>
      </c>
      <c r="W65" s="234">
        <v>640.84</v>
      </c>
      <c r="Y65" s="234">
        <v>1001677</v>
      </c>
      <c r="AA65" s="234">
        <v>78624</v>
      </c>
      <c r="AB65" s="42">
        <v>1625064</v>
      </c>
      <c r="AC65" s="42">
        <v>6624</v>
      </c>
      <c r="AD65" s="42">
        <v>15011</v>
      </c>
      <c r="AE65" s="42">
        <v>617106.26</v>
      </c>
      <c r="AF65" s="42">
        <v>232204.14</v>
      </c>
    </row>
    <row r="66" spans="1:34">
      <c r="A66" s="34" t="s">
        <v>495</v>
      </c>
      <c r="B66" s="34" t="s">
        <v>574</v>
      </c>
      <c r="C66" s="34">
        <v>5834</v>
      </c>
      <c r="D66" s="34" t="s">
        <v>576</v>
      </c>
      <c r="E66" s="264" t="s">
        <v>576</v>
      </c>
      <c r="F66" s="38">
        <v>1034251.47</v>
      </c>
      <c r="G66" s="38">
        <v>44700</v>
      </c>
      <c r="H66" s="38">
        <v>94324.9</v>
      </c>
      <c r="I66" s="34">
        <v>993489.04</v>
      </c>
      <c r="J66" s="137">
        <v>572826.87</v>
      </c>
      <c r="L66" s="242">
        <v>18600</v>
      </c>
      <c r="M66" s="242">
        <v>70596.92</v>
      </c>
      <c r="P66" s="242">
        <v>0</v>
      </c>
      <c r="S66" s="208">
        <v>-509472.74</v>
      </c>
      <c r="T66" s="208">
        <v>2912713.08</v>
      </c>
      <c r="U66" s="234">
        <v>1727172.76</v>
      </c>
      <c r="V66" s="234">
        <v>639890</v>
      </c>
      <c r="AA66" s="234">
        <v>1784.73</v>
      </c>
      <c r="AB66" s="42">
        <v>725413</v>
      </c>
      <c r="AC66" s="42">
        <v>3500</v>
      </c>
      <c r="AD66" s="42">
        <v>23824</v>
      </c>
      <c r="AE66" s="42">
        <v>1091208.51</v>
      </c>
      <c r="AF66" s="42">
        <v>237746.96</v>
      </c>
      <c r="AH66" s="42">
        <v>40000</v>
      </c>
    </row>
    <row r="67" spans="1:34">
      <c r="A67" s="34" t="s">
        <v>495</v>
      </c>
      <c r="B67" s="34" t="s">
        <v>574</v>
      </c>
      <c r="C67" s="34">
        <v>4475</v>
      </c>
      <c r="D67" s="34" t="s">
        <v>577</v>
      </c>
      <c r="E67" s="264" t="s">
        <v>577</v>
      </c>
      <c r="F67" s="38">
        <v>411570.37</v>
      </c>
      <c r="H67" s="38">
        <v>74395.66</v>
      </c>
      <c r="I67" s="34">
        <v>600770.17000000004</v>
      </c>
      <c r="J67" s="137">
        <v>466510.77</v>
      </c>
      <c r="L67" s="242">
        <v>14135.1</v>
      </c>
      <c r="M67" s="242">
        <v>170069.71</v>
      </c>
      <c r="O67" s="242">
        <v>36990</v>
      </c>
      <c r="P67" s="242">
        <v>10978</v>
      </c>
      <c r="S67" s="208">
        <v>-79176.19</v>
      </c>
      <c r="T67" s="208">
        <v>1364480.05</v>
      </c>
      <c r="U67" s="234">
        <v>1084757.58</v>
      </c>
      <c r="V67" s="234">
        <v>30450</v>
      </c>
      <c r="W67" s="234">
        <v>950.32</v>
      </c>
      <c r="Z67" s="234">
        <v>510</v>
      </c>
      <c r="AA67" s="234">
        <v>234000</v>
      </c>
      <c r="AB67" s="42">
        <v>467034</v>
      </c>
      <c r="AC67" s="42">
        <v>26005</v>
      </c>
      <c r="AD67" s="42">
        <v>6120</v>
      </c>
      <c r="AE67" s="42">
        <v>641923.62</v>
      </c>
      <c r="AF67" s="42">
        <v>173814.98</v>
      </c>
    </row>
    <row r="68" spans="1:34">
      <c r="A68" s="34" t="s">
        <v>495</v>
      </c>
      <c r="B68" s="34" t="s">
        <v>574</v>
      </c>
      <c r="C68" s="34">
        <v>1990</v>
      </c>
      <c r="D68" s="34" t="s">
        <v>578</v>
      </c>
      <c r="E68" s="34" t="s">
        <v>578</v>
      </c>
      <c r="F68" s="38">
        <v>110898.9</v>
      </c>
      <c r="G68" s="38">
        <v>50400</v>
      </c>
      <c r="H68" s="38">
        <v>13569.34</v>
      </c>
      <c r="I68" s="34">
        <v>734704.28</v>
      </c>
      <c r="J68" s="137">
        <v>281107.64</v>
      </c>
      <c r="L68" s="242">
        <v>11800</v>
      </c>
      <c r="M68" s="242">
        <v>38731.71</v>
      </c>
      <c r="S68" s="208">
        <v>-775766.25</v>
      </c>
      <c r="T68" s="208">
        <v>2067672.51</v>
      </c>
      <c r="U68" s="234">
        <v>994157.14</v>
      </c>
      <c r="V68" s="234">
        <v>67000</v>
      </c>
      <c r="W68" s="234">
        <v>214.86</v>
      </c>
      <c r="AB68" s="42">
        <v>298378</v>
      </c>
      <c r="AC68" s="42">
        <v>21754</v>
      </c>
      <c r="AD68" s="42">
        <v>5940</v>
      </c>
      <c r="AE68" s="42">
        <v>687433.52</v>
      </c>
      <c r="AF68" s="42">
        <v>199624.29</v>
      </c>
    </row>
    <row r="69" spans="1:34">
      <c r="A69" s="34" t="s">
        <v>495</v>
      </c>
      <c r="B69" s="34" t="s">
        <v>574</v>
      </c>
      <c r="C69" s="34">
        <v>5043</v>
      </c>
      <c r="D69" s="34" t="s">
        <v>579</v>
      </c>
      <c r="E69" s="34" t="s">
        <v>579</v>
      </c>
      <c r="F69" s="38">
        <v>371794.48</v>
      </c>
      <c r="H69" s="38">
        <v>19349.95</v>
      </c>
      <c r="I69" s="34">
        <v>968324.98</v>
      </c>
      <c r="J69" s="137">
        <v>582285.37</v>
      </c>
      <c r="L69" s="242">
        <v>0</v>
      </c>
      <c r="M69" s="242">
        <v>16308.48</v>
      </c>
      <c r="P69" s="242">
        <v>2015</v>
      </c>
      <c r="R69" s="208">
        <v>-421575.71</v>
      </c>
      <c r="T69" s="208">
        <v>2226508.67</v>
      </c>
      <c r="U69" s="234">
        <v>1382926.78</v>
      </c>
      <c r="V69" s="234">
        <v>20000</v>
      </c>
      <c r="W69" s="234">
        <v>380.78</v>
      </c>
      <c r="AA69" s="234">
        <v>395553</v>
      </c>
      <c r="AB69" s="42">
        <v>575056.5</v>
      </c>
      <c r="AD69" s="42">
        <v>28547</v>
      </c>
      <c r="AE69" s="42">
        <v>865652.89</v>
      </c>
      <c r="AF69" s="42">
        <v>211105.83</v>
      </c>
    </row>
    <row r="70" spans="1:34">
      <c r="A70" s="34" t="s">
        <v>495</v>
      </c>
      <c r="B70" s="34" t="s">
        <v>574</v>
      </c>
      <c r="C70" s="34">
        <v>5442</v>
      </c>
      <c r="D70" s="34" t="s">
        <v>580</v>
      </c>
      <c r="E70" s="34" t="s">
        <v>580</v>
      </c>
      <c r="F70" s="38">
        <v>600826.36</v>
      </c>
      <c r="G70" s="38">
        <v>0</v>
      </c>
      <c r="H70" s="38">
        <v>77369.320000000007</v>
      </c>
      <c r="I70" s="34">
        <v>678283.82</v>
      </c>
      <c r="J70" s="137">
        <v>523951.55</v>
      </c>
      <c r="L70" s="242">
        <v>11500</v>
      </c>
      <c r="M70" s="242">
        <v>13805.49</v>
      </c>
      <c r="O70" s="242">
        <v>144650</v>
      </c>
      <c r="P70" s="242">
        <v>1754</v>
      </c>
      <c r="S70" s="208">
        <v>-237671.79</v>
      </c>
      <c r="T70" s="208">
        <v>2114406.96</v>
      </c>
      <c r="U70" s="234">
        <v>1326449.48</v>
      </c>
      <c r="W70" s="234">
        <v>1598.68</v>
      </c>
      <c r="AB70" s="42">
        <v>537202</v>
      </c>
      <c r="AC70" s="42">
        <v>19812</v>
      </c>
      <c r="AD70" s="42">
        <v>16610</v>
      </c>
      <c r="AE70" s="42">
        <v>686372.76</v>
      </c>
      <c r="AF70" s="42">
        <v>236065.01</v>
      </c>
    </row>
    <row r="72" spans="1:34">
      <c r="A72" s="208"/>
      <c r="B72" s="208"/>
      <c r="C72" s="208"/>
      <c r="D72" s="208"/>
    </row>
    <row r="73" spans="1:34">
      <c r="A73" s="208"/>
      <c r="B73" s="208"/>
      <c r="C73" s="208"/>
      <c r="D73" s="208"/>
    </row>
    <row r="74" spans="1:34">
      <c r="A74" s="208"/>
      <c r="B74" s="208"/>
      <c r="C74" s="208"/>
      <c r="D74" s="208"/>
    </row>
    <row r="75" spans="1:34">
      <c r="A75" s="208"/>
      <c r="B75" s="208"/>
      <c r="C75" s="208"/>
      <c r="D75" s="208"/>
    </row>
    <row r="81" spans="5:8">
      <c r="E81" s="208"/>
      <c r="F81" s="233"/>
      <c r="G81" s="233"/>
      <c r="H81" s="233"/>
    </row>
    <row r="82" spans="5:8">
      <c r="E82" s="208"/>
      <c r="F82" s="233"/>
      <c r="G82" s="233"/>
      <c r="H82" s="233"/>
    </row>
    <row r="89" spans="5:8">
      <c r="E89" s="208"/>
      <c r="F89" s="233"/>
      <c r="G89" s="233"/>
      <c r="H89" s="23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AN150"/>
  <sheetViews>
    <sheetView workbookViewId="0">
      <pane xSplit="5" ySplit="2" topLeftCell="AI57" activePane="bottomRight" state="frozen"/>
      <selection pane="topRight" activeCell="F1" sqref="F1"/>
      <selection pane="bottomLeft" activeCell="A3" sqref="A3"/>
      <selection pane="bottomRight" activeCell="AI34" sqref="AI34"/>
    </sheetView>
  </sheetViews>
  <sheetFormatPr defaultRowHeight="14.25"/>
  <cols>
    <col min="2" max="2" width="14.625" customWidth="1"/>
    <col min="3" max="3" width="9.375" bestFit="1" customWidth="1"/>
    <col min="4" max="4" width="27" customWidth="1"/>
    <col min="5" max="5" width="25.375" customWidth="1"/>
    <col min="6" max="6" width="14.625" style="38" customWidth="1"/>
    <col min="7" max="7" width="13.25" style="38" bestFit="1" customWidth="1"/>
    <col min="8" max="8" width="25.375" style="38" customWidth="1"/>
    <col min="9" max="9" width="25.75" style="34" customWidth="1"/>
    <col min="10" max="10" width="18.75" style="137" customWidth="1"/>
    <col min="11" max="11" width="27.75" style="208" customWidth="1"/>
    <col min="12" max="12" width="13.375" style="242" bestFit="1" customWidth="1"/>
    <col min="13" max="13" width="27" style="242" customWidth="1"/>
    <col min="14" max="14" width="25.375" style="242" customWidth="1"/>
    <col min="15" max="15" width="22.125" style="242" customWidth="1"/>
    <col min="16" max="16" width="15" style="242" bestFit="1" customWidth="1"/>
    <col min="17" max="17" width="13.625" style="208" bestFit="1" customWidth="1"/>
    <col min="18" max="18" width="26.125" style="208" customWidth="1"/>
    <col min="19" max="19" width="21.875" style="208" customWidth="1"/>
    <col min="20" max="20" width="15.25" style="208" bestFit="1" customWidth="1"/>
    <col min="21" max="21" width="14.625" style="234" bestFit="1" customWidth="1"/>
    <col min="22" max="22" width="14.375" style="234" bestFit="1" customWidth="1"/>
    <col min="23" max="23" width="17" style="234" customWidth="1"/>
    <col min="24" max="24" width="24.125" style="234" customWidth="1"/>
    <col min="25" max="25" width="14.875" style="234" bestFit="1" customWidth="1"/>
    <col min="26" max="26" width="13.625" style="234" bestFit="1" customWidth="1"/>
    <col min="27" max="27" width="23.5" style="234" bestFit="1" customWidth="1"/>
    <col min="28" max="28" width="14.25" style="42" bestFit="1" customWidth="1"/>
    <col min="29" max="29" width="14.375" style="42" bestFit="1" customWidth="1"/>
    <col min="30" max="30" width="14.625" style="42" bestFit="1" customWidth="1"/>
    <col min="31" max="31" width="15.625" style="42" bestFit="1" customWidth="1"/>
    <col min="32" max="32" width="15.875" style="42" customWidth="1"/>
    <col min="33" max="33" width="14.375" style="42" bestFit="1" customWidth="1"/>
    <col min="34" max="34" width="14.875" style="42" bestFit="1" customWidth="1"/>
    <col min="35" max="35" width="19" style="297" bestFit="1" customWidth="1"/>
    <col min="36" max="36" width="15.5" style="103" bestFit="1" customWidth="1"/>
    <col min="37" max="37" width="15" style="56" bestFit="1" customWidth="1"/>
    <col min="38" max="38" width="15.375" style="54" bestFit="1" customWidth="1"/>
    <col min="39" max="39" width="14.375" style="106" bestFit="1" customWidth="1"/>
    <col min="40" max="40" width="18.375" style="56" bestFit="1" customWidth="1"/>
  </cols>
  <sheetData>
    <row r="1" spans="1:40">
      <c r="E1" t="s">
        <v>1413</v>
      </c>
      <c r="F1" s="38" t="s">
        <v>1597</v>
      </c>
      <c r="G1" s="38" t="s">
        <v>1599</v>
      </c>
      <c r="H1" s="38" t="s">
        <v>1601</v>
      </c>
      <c r="I1" s="34" t="s">
        <v>1603</v>
      </c>
      <c r="J1" s="137" t="s">
        <v>1605</v>
      </c>
      <c r="K1" s="208" t="s">
        <v>1607</v>
      </c>
      <c r="L1" s="242" t="s">
        <v>1611</v>
      </c>
      <c r="M1" s="242" t="s">
        <v>1613</v>
      </c>
      <c r="N1" s="242" t="s">
        <v>1654</v>
      </c>
      <c r="O1" s="242" t="s">
        <v>1615</v>
      </c>
      <c r="P1" s="242" t="s">
        <v>1617</v>
      </c>
      <c r="Q1" s="208" t="s">
        <v>1619</v>
      </c>
      <c r="R1" s="208" t="s">
        <v>90</v>
      </c>
      <c r="S1" s="208" t="s">
        <v>1621</v>
      </c>
      <c r="T1" s="208" t="s">
        <v>1623</v>
      </c>
      <c r="U1" s="234" t="s">
        <v>1628</v>
      </c>
      <c r="V1" s="234" t="s">
        <v>1630</v>
      </c>
      <c r="W1" s="234" t="s">
        <v>1632</v>
      </c>
      <c r="X1" s="234" t="s">
        <v>1634</v>
      </c>
      <c r="Y1" s="234" t="s">
        <v>1636</v>
      </c>
      <c r="Z1" s="234" t="s">
        <v>1656</v>
      </c>
      <c r="AA1" s="234" t="s">
        <v>1638</v>
      </c>
      <c r="AB1" s="42" t="s">
        <v>1640</v>
      </c>
      <c r="AC1" s="42" t="s">
        <v>1642</v>
      </c>
      <c r="AD1" s="42" t="s">
        <v>1644</v>
      </c>
      <c r="AE1" s="42" t="s">
        <v>1646</v>
      </c>
      <c r="AF1" s="42" t="s">
        <v>1648</v>
      </c>
      <c r="AG1" s="42" t="s">
        <v>1658</v>
      </c>
      <c r="AH1" s="42" t="s">
        <v>1652</v>
      </c>
      <c r="AI1" s="296" t="s">
        <v>91</v>
      </c>
      <c r="AJ1" s="43" t="s">
        <v>92</v>
      </c>
      <c r="AK1" s="36" t="s">
        <v>93</v>
      </c>
      <c r="AL1" s="45" t="s">
        <v>94</v>
      </c>
      <c r="AM1" s="104" t="s">
        <v>95</v>
      </c>
      <c r="AN1" s="247" t="s">
        <v>96</v>
      </c>
    </row>
    <row r="2" spans="1:40">
      <c r="E2" t="s">
        <v>1414</v>
      </c>
      <c r="F2" s="38" t="s">
        <v>1598</v>
      </c>
      <c r="G2" s="38" t="s">
        <v>1600</v>
      </c>
      <c r="H2" s="38" t="s">
        <v>1602</v>
      </c>
      <c r="I2" s="34" t="s">
        <v>1604</v>
      </c>
      <c r="J2" s="137" t="s">
        <v>1606</v>
      </c>
      <c r="K2" s="208" t="s">
        <v>1608</v>
      </c>
      <c r="L2" s="242" t="s">
        <v>1612</v>
      </c>
      <c r="M2" s="242" t="s">
        <v>1614</v>
      </c>
      <c r="N2" s="242" t="s">
        <v>1655</v>
      </c>
      <c r="O2" s="242" t="s">
        <v>1616</v>
      </c>
      <c r="P2" s="242" t="s">
        <v>1618</v>
      </c>
      <c r="Q2" s="208" t="s">
        <v>1620</v>
      </c>
      <c r="R2" s="208" t="s">
        <v>97</v>
      </c>
      <c r="S2" s="208" t="s">
        <v>1622</v>
      </c>
      <c r="T2" s="208" t="s">
        <v>0</v>
      </c>
      <c r="U2" s="234" t="s">
        <v>1629</v>
      </c>
      <c r="V2" s="234" t="s">
        <v>1631</v>
      </c>
      <c r="W2" s="234" t="s">
        <v>1633</v>
      </c>
      <c r="X2" s="234" t="s">
        <v>1635</v>
      </c>
      <c r="Y2" s="234" t="s">
        <v>1637</v>
      </c>
      <c r="Z2" s="234" t="s">
        <v>1657</v>
      </c>
      <c r="AA2" s="234" t="s">
        <v>1639</v>
      </c>
      <c r="AB2" s="42" t="s">
        <v>1641</v>
      </c>
      <c r="AC2" s="42" t="s">
        <v>1643</v>
      </c>
      <c r="AD2" s="42" t="s">
        <v>1645</v>
      </c>
      <c r="AE2" s="42" t="s">
        <v>1647</v>
      </c>
      <c r="AF2" s="42" t="s">
        <v>1649</v>
      </c>
      <c r="AG2" s="42" t="s">
        <v>1659</v>
      </c>
      <c r="AH2" s="42" t="s">
        <v>1653</v>
      </c>
    </row>
    <row r="3" spans="1:40">
      <c r="E3" t="s">
        <v>1415</v>
      </c>
      <c r="F3" s="38">
        <v>35619526.950000003</v>
      </c>
      <c r="G3" s="38">
        <v>5718159.7999999998</v>
      </c>
      <c r="H3" s="38">
        <v>4081165.31</v>
      </c>
      <c r="I3" s="34">
        <v>72003752.049999997</v>
      </c>
      <c r="J3" s="137">
        <v>28676809.670000002</v>
      </c>
      <c r="K3" s="208">
        <v>74001</v>
      </c>
      <c r="L3" s="242">
        <v>768399.6</v>
      </c>
      <c r="M3" s="242">
        <v>3665778.05</v>
      </c>
      <c r="N3" s="242">
        <v>6740.33</v>
      </c>
      <c r="O3" s="242">
        <v>7983179.9400000004</v>
      </c>
      <c r="P3" s="242">
        <v>2531045.0699999998</v>
      </c>
      <c r="Q3" s="208">
        <v>383449.85</v>
      </c>
      <c r="R3" s="208">
        <v>-2123315.41</v>
      </c>
      <c r="S3" s="208">
        <v>2912997.92</v>
      </c>
      <c r="T3" s="208">
        <v>137715110.02000001</v>
      </c>
      <c r="U3" s="234">
        <v>85949828.010000005</v>
      </c>
      <c r="V3" s="234">
        <v>1989386</v>
      </c>
      <c r="W3" s="234">
        <v>63311.7</v>
      </c>
      <c r="X3" s="234">
        <v>18453</v>
      </c>
      <c r="Y3" s="234">
        <v>40354035.909999996</v>
      </c>
      <c r="Z3" s="234">
        <v>510</v>
      </c>
      <c r="AA3" s="234">
        <v>7147616.7300000004</v>
      </c>
      <c r="AB3" s="42">
        <v>73686664.549999997</v>
      </c>
      <c r="AC3" s="42">
        <v>1154546.1200000001</v>
      </c>
      <c r="AD3" s="42">
        <v>932114.4</v>
      </c>
      <c r="AE3" s="42">
        <v>47170414.75</v>
      </c>
      <c r="AF3" s="42">
        <v>19630915.68</v>
      </c>
      <c r="AG3" s="42">
        <v>52</v>
      </c>
      <c r="AH3" s="42">
        <v>618404.43999999994</v>
      </c>
    </row>
    <row r="4" spans="1:40">
      <c r="E4" t="s">
        <v>1586</v>
      </c>
      <c r="F4" s="38">
        <v>606426.69999999995</v>
      </c>
      <c r="I4" s="34">
        <v>3204806.09</v>
      </c>
      <c r="J4" s="137">
        <v>-103644.02</v>
      </c>
      <c r="P4" s="242">
        <v>571297.99</v>
      </c>
      <c r="S4" s="208">
        <v>3350507.99</v>
      </c>
      <c r="T4" s="208">
        <v>13498.58</v>
      </c>
      <c r="Y4" s="234">
        <v>991620</v>
      </c>
      <c r="AB4" s="42">
        <v>991620</v>
      </c>
      <c r="AF4" s="42">
        <v>227715.79</v>
      </c>
      <c r="AI4" s="297">
        <f>SUM(F4:H4)</f>
        <v>606426.69999999995</v>
      </c>
      <c r="AJ4" s="102">
        <f>SUM(L4:P4)</f>
        <v>571297.99</v>
      </c>
      <c r="AK4" s="56">
        <f>AI4-AJ4</f>
        <v>35128.709999999963</v>
      </c>
      <c r="AL4" s="53">
        <f>SUM(U4:AA4)</f>
        <v>991620</v>
      </c>
      <c r="AM4" s="105">
        <f>SUM(AB4:AH4)</f>
        <v>1219335.79</v>
      </c>
      <c r="AN4" s="56">
        <f>AL4-AM4</f>
        <v>-227715.79000000004</v>
      </c>
    </row>
    <row r="5" spans="1:40">
      <c r="E5" t="s">
        <v>1587</v>
      </c>
      <c r="F5" s="38">
        <v>16471.96</v>
      </c>
      <c r="I5" s="34">
        <v>530106.14</v>
      </c>
      <c r="J5" s="137">
        <v>2</v>
      </c>
      <c r="P5" s="242">
        <v>-2476520</v>
      </c>
      <c r="S5" s="208">
        <v>-2157575.3199999998</v>
      </c>
      <c r="T5" s="208">
        <v>2794467.22</v>
      </c>
      <c r="Y5" s="234">
        <v>451340</v>
      </c>
      <c r="AA5" s="234">
        <v>2604361.33</v>
      </c>
      <c r="AB5" s="42">
        <v>463820</v>
      </c>
      <c r="AD5" s="42">
        <v>60139</v>
      </c>
      <c r="AE5" s="42">
        <v>66227.41</v>
      </c>
      <c r="AF5" s="42">
        <v>79306.720000000001</v>
      </c>
      <c r="AI5" s="297">
        <f t="shared" ref="AI5:AI68" si="0">SUM(F5:H5)</f>
        <v>16471.96</v>
      </c>
      <c r="AJ5" s="102">
        <f t="shared" ref="AJ5:AJ68" si="1">SUM(L5:P5)</f>
        <v>-2476520</v>
      </c>
      <c r="AK5" s="56">
        <f t="shared" ref="AK5:AK68" si="2">AI5-AJ5</f>
        <v>2492991.96</v>
      </c>
      <c r="AL5" s="53">
        <f t="shared" ref="AL5:AL68" si="3">SUM(U5:AA5)</f>
        <v>3055701.33</v>
      </c>
      <c r="AM5" s="105">
        <f t="shared" ref="AM5:AM68" si="4">SUM(AB5:AH5)</f>
        <v>669493.13</v>
      </c>
      <c r="AN5" s="56">
        <f t="shared" ref="AN5:AN68" si="5">AL5-AM5</f>
        <v>2386208.2000000002</v>
      </c>
    </row>
    <row r="6" spans="1:40">
      <c r="E6" t="s">
        <v>1588</v>
      </c>
      <c r="F6" s="38">
        <v>32965.61</v>
      </c>
      <c r="I6" s="34">
        <v>3904394.22</v>
      </c>
      <c r="J6" s="137">
        <v>24203.07</v>
      </c>
      <c r="P6" s="242">
        <v>28170</v>
      </c>
      <c r="S6" s="208">
        <v>3266457.54</v>
      </c>
      <c r="T6" s="208">
        <v>840540.25</v>
      </c>
      <c r="U6" s="234">
        <v>57960</v>
      </c>
      <c r="Y6" s="234">
        <v>808560</v>
      </c>
      <c r="AA6" s="234">
        <v>722655.72</v>
      </c>
      <c r="AB6" s="42">
        <v>1208110</v>
      </c>
      <c r="AC6" s="42">
        <v>29350.82</v>
      </c>
      <c r="AE6" s="42">
        <v>116871.9</v>
      </c>
      <c r="AF6" s="42">
        <v>149194.89000000001</v>
      </c>
      <c r="AH6" s="42">
        <v>259253</v>
      </c>
      <c r="AI6" s="297">
        <f t="shared" si="0"/>
        <v>32965.61</v>
      </c>
      <c r="AJ6" s="102">
        <f t="shared" si="1"/>
        <v>28170</v>
      </c>
      <c r="AK6" s="56">
        <f t="shared" si="2"/>
        <v>4795.6100000000006</v>
      </c>
      <c r="AL6" s="53">
        <f t="shared" si="3"/>
        <v>1589175.72</v>
      </c>
      <c r="AM6" s="105">
        <f t="shared" si="4"/>
        <v>1762780.6099999999</v>
      </c>
      <c r="AN6" s="56">
        <f t="shared" si="5"/>
        <v>-173604.8899999999</v>
      </c>
    </row>
    <row r="7" spans="1:40">
      <c r="E7" t="s">
        <v>1589</v>
      </c>
      <c r="F7" s="38">
        <v>45300</v>
      </c>
      <c r="H7" s="38">
        <v>1550</v>
      </c>
      <c r="I7" s="34">
        <v>492639.11</v>
      </c>
      <c r="J7" s="137">
        <v>2</v>
      </c>
      <c r="P7" s="242">
        <v>78940</v>
      </c>
      <c r="S7" s="208">
        <v>597551.12</v>
      </c>
      <c r="Y7" s="234">
        <v>1455100</v>
      </c>
      <c r="AA7" s="234">
        <v>182370</v>
      </c>
      <c r="AB7" s="42">
        <v>1455100</v>
      </c>
      <c r="AE7" s="42">
        <v>66410</v>
      </c>
      <c r="AF7" s="42">
        <v>110300.01</v>
      </c>
      <c r="AH7" s="42">
        <v>142660</v>
      </c>
      <c r="AI7" s="297">
        <f t="shared" si="0"/>
        <v>46850</v>
      </c>
      <c r="AJ7" s="102">
        <f t="shared" si="1"/>
        <v>78940</v>
      </c>
      <c r="AK7" s="56">
        <f t="shared" si="2"/>
        <v>-32090</v>
      </c>
      <c r="AL7" s="53">
        <f t="shared" si="3"/>
        <v>1637470</v>
      </c>
      <c r="AM7" s="105">
        <f t="shared" si="4"/>
        <v>1774470.01</v>
      </c>
      <c r="AN7" s="56">
        <f t="shared" si="5"/>
        <v>-137000.01</v>
      </c>
    </row>
    <row r="8" spans="1:40">
      <c r="E8" t="s">
        <v>1590</v>
      </c>
      <c r="F8" s="38">
        <v>12173.3</v>
      </c>
      <c r="I8" s="34">
        <v>737534.03</v>
      </c>
      <c r="J8" s="137">
        <v>3</v>
      </c>
      <c r="N8" s="242">
        <v>6740.33</v>
      </c>
      <c r="P8" s="242">
        <v>-62230.84</v>
      </c>
      <c r="S8" s="208">
        <v>-1276154.98</v>
      </c>
      <c r="T8" s="208">
        <v>2129382.7599999998</v>
      </c>
      <c r="Y8" s="234">
        <v>601050</v>
      </c>
      <c r="AA8" s="234">
        <v>351998.97</v>
      </c>
      <c r="AB8" s="42">
        <v>743217</v>
      </c>
      <c r="AC8" s="42">
        <v>23170.7</v>
      </c>
      <c r="AE8" s="42">
        <v>151528.29999999999</v>
      </c>
      <c r="AF8" s="42">
        <v>83159.91</v>
      </c>
      <c r="AI8" s="297">
        <f t="shared" si="0"/>
        <v>12173.3</v>
      </c>
      <c r="AJ8" s="102">
        <f t="shared" si="1"/>
        <v>-55490.509999999995</v>
      </c>
      <c r="AK8" s="56">
        <f t="shared" si="2"/>
        <v>67663.81</v>
      </c>
      <c r="AL8" s="53">
        <f t="shared" si="3"/>
        <v>953048.97</v>
      </c>
      <c r="AM8" s="105">
        <f t="shared" si="4"/>
        <v>1001075.91</v>
      </c>
      <c r="AN8" s="56">
        <f t="shared" si="5"/>
        <v>-48026.940000000061</v>
      </c>
    </row>
    <row r="9" spans="1:40">
      <c r="E9" t="s">
        <v>1591</v>
      </c>
      <c r="F9" s="38">
        <v>21262</v>
      </c>
      <c r="I9" s="34">
        <v>184288.16</v>
      </c>
      <c r="J9" s="137">
        <v>8</v>
      </c>
      <c r="P9" s="242">
        <v>-55820</v>
      </c>
      <c r="S9" s="208">
        <v>241686.16</v>
      </c>
      <c r="AA9" s="234">
        <v>136261</v>
      </c>
      <c r="AB9" s="42">
        <v>2480</v>
      </c>
      <c r="AD9" s="42">
        <v>58999</v>
      </c>
      <c r="AE9" s="42">
        <v>55090</v>
      </c>
      <c r="AI9" s="297">
        <f t="shared" si="0"/>
        <v>21262</v>
      </c>
      <c r="AJ9" s="102">
        <f t="shared" si="1"/>
        <v>-55820</v>
      </c>
      <c r="AK9" s="56">
        <f t="shared" si="2"/>
        <v>77082</v>
      </c>
      <c r="AL9" s="53">
        <f t="shared" si="3"/>
        <v>136261</v>
      </c>
      <c r="AM9" s="105">
        <f t="shared" si="4"/>
        <v>116569</v>
      </c>
      <c r="AN9" s="56">
        <f t="shared" si="5"/>
        <v>19692</v>
      </c>
    </row>
    <row r="10" spans="1:40">
      <c r="A10" t="s">
        <v>477</v>
      </c>
      <c r="B10" t="s">
        <v>479</v>
      </c>
      <c r="C10">
        <v>9017</v>
      </c>
      <c r="D10" t="s">
        <v>484</v>
      </c>
      <c r="E10" t="s">
        <v>484</v>
      </c>
      <c r="F10" s="38">
        <v>678340.63</v>
      </c>
      <c r="G10" s="38">
        <v>69124</v>
      </c>
      <c r="H10" s="38">
        <v>52919.93</v>
      </c>
      <c r="I10" s="34">
        <v>380519.17</v>
      </c>
      <c r="J10" s="137">
        <v>421132.49</v>
      </c>
      <c r="M10" s="242">
        <v>23677.3</v>
      </c>
      <c r="O10" s="242">
        <v>100000</v>
      </c>
      <c r="P10" s="242">
        <v>6153</v>
      </c>
      <c r="S10" s="208">
        <v>-1043132.58</v>
      </c>
      <c r="T10" s="208">
        <v>2551683.71</v>
      </c>
      <c r="U10" s="234">
        <v>2067180.27</v>
      </c>
      <c r="W10" s="234">
        <v>662.28</v>
      </c>
      <c r="Y10" s="234">
        <v>1220019.6000000001</v>
      </c>
      <c r="AA10" s="234">
        <v>195645.74</v>
      </c>
      <c r="AB10" s="42">
        <v>2110168.34</v>
      </c>
      <c r="AE10" s="42">
        <v>1038736.76</v>
      </c>
      <c r="AF10" s="42">
        <v>367988</v>
      </c>
      <c r="AH10" s="42">
        <v>2960</v>
      </c>
      <c r="AI10" s="297">
        <f t="shared" si="0"/>
        <v>800384.56</v>
      </c>
      <c r="AJ10" s="102">
        <f t="shared" si="1"/>
        <v>129830.3</v>
      </c>
      <c r="AK10" s="56">
        <f t="shared" si="2"/>
        <v>670554.26</v>
      </c>
      <c r="AL10" s="53">
        <f t="shared" si="3"/>
        <v>3483507.8900000006</v>
      </c>
      <c r="AM10" s="105">
        <f t="shared" si="4"/>
        <v>3519853.0999999996</v>
      </c>
      <c r="AN10" s="56">
        <f t="shared" si="5"/>
        <v>-36345.209999999031</v>
      </c>
    </row>
    <row r="11" spans="1:40">
      <c r="A11" t="s">
        <v>477</v>
      </c>
      <c r="B11" t="s">
        <v>479</v>
      </c>
      <c r="C11">
        <v>4386</v>
      </c>
      <c r="D11" t="s">
        <v>486</v>
      </c>
      <c r="E11" t="s">
        <v>486</v>
      </c>
      <c r="F11" s="38">
        <v>1081718.27</v>
      </c>
      <c r="G11" s="38">
        <v>126795</v>
      </c>
      <c r="H11" s="38">
        <v>427720.47</v>
      </c>
      <c r="I11" s="34">
        <v>1532501.35</v>
      </c>
      <c r="J11" s="137">
        <v>1302761.24</v>
      </c>
      <c r="L11" s="242">
        <v>71546</v>
      </c>
      <c r="M11" s="242">
        <v>21170.36</v>
      </c>
      <c r="O11" s="242">
        <v>165846.1</v>
      </c>
      <c r="P11" s="242">
        <v>855.58</v>
      </c>
      <c r="S11" s="208">
        <v>1490331.67</v>
      </c>
      <c r="T11" s="208">
        <v>2241809.08</v>
      </c>
      <c r="U11" s="234">
        <v>2018482.24</v>
      </c>
      <c r="Y11" s="234">
        <v>348873</v>
      </c>
      <c r="AB11" s="42">
        <v>1102158.93</v>
      </c>
      <c r="AC11" s="42">
        <v>9376</v>
      </c>
      <c r="AE11" s="42">
        <v>623397.18999999994</v>
      </c>
      <c r="AF11" s="42">
        <v>152485.57999999999</v>
      </c>
      <c r="AI11" s="297">
        <f t="shared" si="0"/>
        <v>1636233.74</v>
      </c>
      <c r="AJ11" s="102">
        <f t="shared" si="1"/>
        <v>259418.04</v>
      </c>
      <c r="AK11" s="56">
        <f t="shared" si="2"/>
        <v>1376815.7</v>
      </c>
      <c r="AL11" s="53">
        <f t="shared" si="3"/>
        <v>2367355.2400000002</v>
      </c>
      <c r="AM11" s="105">
        <f t="shared" si="4"/>
        <v>1887417.7</v>
      </c>
      <c r="AN11" s="56">
        <f t="shared" si="5"/>
        <v>479937.54000000027</v>
      </c>
    </row>
    <row r="12" spans="1:40">
      <c r="A12" t="s">
        <v>477</v>
      </c>
      <c r="B12" t="s">
        <v>479</v>
      </c>
      <c r="C12">
        <v>3088</v>
      </c>
      <c r="D12" t="s">
        <v>488</v>
      </c>
      <c r="E12" t="s">
        <v>488</v>
      </c>
      <c r="F12" s="38">
        <v>523734.24</v>
      </c>
      <c r="G12" s="38">
        <v>116750</v>
      </c>
      <c r="H12" s="38">
        <v>67821.179999999993</v>
      </c>
      <c r="I12" s="34">
        <v>892189.3</v>
      </c>
      <c r="J12" s="137">
        <v>421873.75</v>
      </c>
      <c r="L12" s="242">
        <v>61000</v>
      </c>
      <c r="M12" s="242">
        <v>22460</v>
      </c>
      <c r="O12" s="242">
        <v>444105</v>
      </c>
      <c r="P12" s="242">
        <v>5649.26</v>
      </c>
      <c r="S12" s="208">
        <v>327777.19</v>
      </c>
      <c r="T12" s="208">
        <v>1390481.55</v>
      </c>
      <c r="U12" s="234">
        <v>3006738.24</v>
      </c>
      <c r="W12" s="234">
        <v>1707.68</v>
      </c>
      <c r="Y12" s="234">
        <v>248590</v>
      </c>
      <c r="AA12" s="234">
        <v>4350</v>
      </c>
      <c r="AB12" s="42">
        <v>1059609.31</v>
      </c>
      <c r="AC12" s="42">
        <v>112608.6</v>
      </c>
      <c r="AD12" s="42">
        <v>4048</v>
      </c>
      <c r="AE12" s="42">
        <v>2160959.36</v>
      </c>
      <c r="AF12" s="42">
        <v>153265.18</v>
      </c>
      <c r="AI12" s="297">
        <f t="shared" si="0"/>
        <v>708305.41999999993</v>
      </c>
      <c r="AJ12" s="102">
        <f t="shared" si="1"/>
        <v>533214.26</v>
      </c>
      <c r="AK12" s="56">
        <f t="shared" si="2"/>
        <v>175091.15999999992</v>
      </c>
      <c r="AL12" s="53">
        <f t="shared" si="3"/>
        <v>3261385.9200000004</v>
      </c>
      <c r="AM12" s="105">
        <f t="shared" si="4"/>
        <v>3490490.45</v>
      </c>
      <c r="AN12" s="56">
        <f t="shared" si="5"/>
        <v>-229104.5299999998</v>
      </c>
    </row>
    <row r="13" spans="1:40">
      <c r="A13" t="s">
        <v>477</v>
      </c>
      <c r="B13" t="s">
        <v>479</v>
      </c>
      <c r="C13">
        <v>2345</v>
      </c>
      <c r="D13" t="s">
        <v>490</v>
      </c>
      <c r="E13" t="s">
        <v>490</v>
      </c>
      <c r="F13" s="38">
        <v>839615.51</v>
      </c>
      <c r="G13" s="38">
        <v>29872</v>
      </c>
      <c r="H13" s="38">
        <v>76172.2</v>
      </c>
      <c r="I13" s="34">
        <v>651634.65</v>
      </c>
      <c r="J13" s="137">
        <v>856989.54</v>
      </c>
      <c r="L13" s="242">
        <v>14500</v>
      </c>
      <c r="M13" s="242">
        <v>170125</v>
      </c>
      <c r="O13" s="242">
        <v>134370</v>
      </c>
      <c r="P13" s="242">
        <v>13770</v>
      </c>
      <c r="R13" s="208">
        <v>142718.01999999999</v>
      </c>
      <c r="S13" s="208">
        <v>126345.34</v>
      </c>
      <c r="T13" s="208">
        <v>1997230.39</v>
      </c>
      <c r="U13" s="234">
        <v>1999645.23</v>
      </c>
      <c r="W13" s="234">
        <v>1540.92</v>
      </c>
      <c r="Y13" s="234">
        <v>762963.4</v>
      </c>
      <c r="AB13" s="42">
        <v>1294374.3999999999</v>
      </c>
      <c r="AC13" s="42">
        <v>9740</v>
      </c>
      <c r="AD13" s="42">
        <v>22024</v>
      </c>
      <c r="AE13" s="42">
        <v>1262511.2</v>
      </c>
      <c r="AF13" s="42">
        <v>320274.8</v>
      </c>
      <c r="AI13" s="297">
        <f t="shared" si="0"/>
        <v>945659.71</v>
      </c>
      <c r="AJ13" s="102">
        <f t="shared" si="1"/>
        <v>332765</v>
      </c>
      <c r="AK13" s="56">
        <f t="shared" si="2"/>
        <v>612894.71</v>
      </c>
      <c r="AL13" s="53">
        <f t="shared" si="3"/>
        <v>2764149.55</v>
      </c>
      <c r="AM13" s="105">
        <f t="shared" si="4"/>
        <v>2908924.3999999994</v>
      </c>
      <c r="AN13" s="56">
        <f t="shared" si="5"/>
        <v>-144774.84999999963</v>
      </c>
    </row>
    <row r="14" spans="1:40" s="101" customFormat="1">
      <c r="A14" s="101" t="s">
        <v>477</v>
      </c>
      <c r="B14" s="101" t="s">
        <v>479</v>
      </c>
      <c r="C14" s="101">
        <v>6935</v>
      </c>
      <c r="D14" s="101" t="s">
        <v>492</v>
      </c>
      <c r="E14" s="101" t="s">
        <v>492</v>
      </c>
      <c r="F14" s="38">
        <v>1107603.3899999999</v>
      </c>
      <c r="G14" s="38">
        <v>43120</v>
      </c>
      <c r="H14" s="38">
        <v>206782.81</v>
      </c>
      <c r="I14" s="34">
        <v>2011684.75</v>
      </c>
      <c r="J14" s="137">
        <v>507849.61</v>
      </c>
      <c r="K14" s="208"/>
      <c r="L14" s="242">
        <v>0</v>
      </c>
      <c r="M14" s="242">
        <v>209923.15</v>
      </c>
      <c r="N14" s="242"/>
      <c r="O14" s="242">
        <v>472815</v>
      </c>
      <c r="P14" s="242">
        <v>3726.67</v>
      </c>
      <c r="Q14" s="208">
        <v>383449.85</v>
      </c>
      <c r="R14" s="208"/>
      <c r="S14" s="208">
        <v>114427.51</v>
      </c>
      <c r="T14" s="208">
        <v>2502473.91</v>
      </c>
      <c r="U14" s="234">
        <v>2045061.19</v>
      </c>
      <c r="V14" s="234"/>
      <c r="W14" s="234">
        <v>839.5</v>
      </c>
      <c r="X14" s="234"/>
      <c r="Y14" s="234">
        <v>345740</v>
      </c>
      <c r="Z14" s="234"/>
      <c r="AA14" s="234"/>
      <c r="AB14" s="42">
        <v>1200807</v>
      </c>
      <c r="AC14" s="42">
        <v>13776</v>
      </c>
      <c r="AD14" s="42">
        <v>4500</v>
      </c>
      <c r="AE14" s="42">
        <v>698986.4</v>
      </c>
      <c r="AF14" s="42">
        <v>283346.82</v>
      </c>
      <c r="AG14" s="42"/>
      <c r="AH14" s="42"/>
      <c r="AI14" s="297">
        <f t="shared" si="0"/>
        <v>1357506.2</v>
      </c>
      <c r="AJ14" s="102">
        <f t="shared" si="1"/>
        <v>686464.82000000007</v>
      </c>
      <c r="AK14" s="56">
        <f t="shared" si="2"/>
        <v>671041.37999999989</v>
      </c>
      <c r="AL14" s="53">
        <f t="shared" si="3"/>
        <v>2391640.69</v>
      </c>
      <c r="AM14" s="105">
        <f t="shared" si="4"/>
        <v>2201416.2199999997</v>
      </c>
      <c r="AN14" s="56">
        <f t="shared" si="5"/>
        <v>190224.4700000002</v>
      </c>
    </row>
    <row r="15" spans="1:40">
      <c r="A15" t="s">
        <v>477</v>
      </c>
      <c r="B15" t="s">
        <v>479</v>
      </c>
      <c r="C15">
        <v>5524</v>
      </c>
      <c r="D15" t="s">
        <v>494</v>
      </c>
      <c r="E15" t="s">
        <v>494</v>
      </c>
      <c r="F15" s="38">
        <v>713341</v>
      </c>
      <c r="G15" s="38">
        <v>1089923</v>
      </c>
      <c r="H15" s="38">
        <v>141499.95000000001</v>
      </c>
      <c r="I15" s="34">
        <v>854247.51</v>
      </c>
      <c r="J15" s="137">
        <v>791203.68</v>
      </c>
      <c r="L15" s="242">
        <v>93460</v>
      </c>
      <c r="M15" s="242">
        <v>954309.32</v>
      </c>
      <c r="O15" s="242">
        <v>565555</v>
      </c>
      <c r="P15" s="242">
        <v>41406.699999999997</v>
      </c>
      <c r="S15" s="208">
        <v>-521784.43</v>
      </c>
      <c r="T15" s="208">
        <v>2525004.41</v>
      </c>
      <c r="U15" s="234">
        <v>1618704.56</v>
      </c>
      <c r="W15" s="234">
        <v>762.13</v>
      </c>
      <c r="Y15" s="234">
        <v>901458</v>
      </c>
      <c r="AA15" s="234">
        <v>27000</v>
      </c>
      <c r="AB15" s="42">
        <v>1328345.93</v>
      </c>
      <c r="AE15" s="42">
        <v>967663.11</v>
      </c>
      <c r="AF15" s="42">
        <v>319651.51</v>
      </c>
      <c r="AI15" s="297">
        <f t="shared" si="0"/>
        <v>1944763.95</v>
      </c>
      <c r="AJ15" s="102">
        <f t="shared" si="1"/>
        <v>1654731.0199999998</v>
      </c>
      <c r="AK15" s="56">
        <f t="shared" si="2"/>
        <v>290032.93000000017</v>
      </c>
      <c r="AL15" s="53">
        <f t="shared" si="3"/>
        <v>2547924.69</v>
      </c>
      <c r="AM15" s="105">
        <f t="shared" si="4"/>
        <v>2615660.5499999998</v>
      </c>
      <c r="AN15" s="56">
        <f t="shared" si="5"/>
        <v>-67735.85999999987</v>
      </c>
    </row>
    <row r="16" spans="1:40">
      <c r="A16" t="s">
        <v>477</v>
      </c>
      <c r="B16" t="s">
        <v>479</v>
      </c>
      <c r="C16">
        <v>5657</v>
      </c>
      <c r="D16" t="s">
        <v>496</v>
      </c>
      <c r="E16" t="s">
        <v>496</v>
      </c>
      <c r="F16" s="38">
        <v>474589.71</v>
      </c>
      <c r="G16" s="38">
        <v>306113</v>
      </c>
      <c r="H16" s="38">
        <v>180294.14</v>
      </c>
      <c r="I16" s="263">
        <v>555001.76</v>
      </c>
      <c r="J16" s="137">
        <v>631916.43000000005</v>
      </c>
      <c r="L16" s="242">
        <v>12500</v>
      </c>
      <c r="M16" s="242">
        <v>6968.81</v>
      </c>
      <c r="O16" s="242">
        <v>184486</v>
      </c>
      <c r="P16" s="242">
        <v>2657.04</v>
      </c>
      <c r="S16" s="208">
        <v>-2994946.41</v>
      </c>
      <c r="T16" s="208">
        <v>4613167.97</v>
      </c>
      <c r="U16" s="234">
        <v>1907479.49</v>
      </c>
      <c r="W16" s="234">
        <v>496.77</v>
      </c>
      <c r="Y16" s="234">
        <v>539136.4</v>
      </c>
      <c r="AA16" s="234">
        <v>12000</v>
      </c>
      <c r="AB16" s="42">
        <v>974017.4</v>
      </c>
      <c r="AE16" s="42">
        <v>990897.65</v>
      </c>
      <c r="AF16" s="42">
        <v>161673.54</v>
      </c>
      <c r="AH16" s="42">
        <v>9442.44</v>
      </c>
      <c r="AI16" s="297">
        <f t="shared" si="0"/>
        <v>960996.85</v>
      </c>
      <c r="AJ16" s="102">
        <f t="shared" si="1"/>
        <v>206611.85</v>
      </c>
      <c r="AK16" s="56">
        <f t="shared" si="2"/>
        <v>754385</v>
      </c>
      <c r="AL16" s="53">
        <f t="shared" si="3"/>
        <v>2459112.66</v>
      </c>
      <c r="AM16" s="105">
        <f t="shared" si="4"/>
        <v>2136031.0299999998</v>
      </c>
      <c r="AN16" s="56">
        <f t="shared" si="5"/>
        <v>323081.63000000035</v>
      </c>
    </row>
    <row r="17" spans="1:40">
      <c r="A17" t="s">
        <v>477</v>
      </c>
      <c r="B17" t="s">
        <v>479</v>
      </c>
      <c r="C17">
        <v>4057</v>
      </c>
      <c r="D17" t="s">
        <v>498</v>
      </c>
      <c r="E17" t="s">
        <v>498</v>
      </c>
      <c r="F17" s="38">
        <v>538978.06000000006</v>
      </c>
      <c r="G17" s="38">
        <v>3750.3</v>
      </c>
      <c r="H17" s="38">
        <v>151740.53</v>
      </c>
      <c r="I17" s="34">
        <v>1805929.51</v>
      </c>
      <c r="J17" s="137">
        <v>150156.12</v>
      </c>
      <c r="L17" s="242">
        <v>0</v>
      </c>
      <c r="M17" s="242">
        <v>34528.379999999997</v>
      </c>
      <c r="O17" s="242">
        <v>389570</v>
      </c>
      <c r="P17" s="242">
        <v>3625</v>
      </c>
      <c r="S17" s="208">
        <v>-389584.3</v>
      </c>
      <c r="T17" s="208">
        <v>2841083.43</v>
      </c>
      <c r="U17" s="234">
        <v>1376712.8</v>
      </c>
      <c r="W17" s="234">
        <v>478.31</v>
      </c>
      <c r="Y17" s="234">
        <v>506340</v>
      </c>
      <c r="AB17" s="42">
        <v>1358747.93</v>
      </c>
      <c r="AD17" s="42">
        <v>7880</v>
      </c>
      <c r="AE17" s="42">
        <v>631329.03</v>
      </c>
      <c r="AF17" s="42">
        <v>114242.14</v>
      </c>
      <c r="AI17" s="297">
        <f t="shared" si="0"/>
        <v>694468.89000000013</v>
      </c>
      <c r="AJ17" s="102">
        <f t="shared" si="1"/>
        <v>427723.38</v>
      </c>
      <c r="AK17" s="56">
        <f t="shared" si="2"/>
        <v>266745.51000000013</v>
      </c>
      <c r="AL17" s="53">
        <f t="shared" si="3"/>
        <v>1883531.11</v>
      </c>
      <c r="AM17" s="105">
        <f t="shared" si="4"/>
        <v>2112199.1</v>
      </c>
      <c r="AN17" s="56">
        <f t="shared" si="5"/>
        <v>-228667.99</v>
      </c>
    </row>
    <row r="18" spans="1:40">
      <c r="A18" t="s">
        <v>477</v>
      </c>
      <c r="B18" t="s">
        <v>479</v>
      </c>
      <c r="C18">
        <v>2737</v>
      </c>
      <c r="D18" t="s">
        <v>500</v>
      </c>
      <c r="E18" t="s">
        <v>500</v>
      </c>
      <c r="F18" s="38">
        <v>459521.29</v>
      </c>
      <c r="G18" s="38">
        <v>7000</v>
      </c>
      <c r="H18" s="38">
        <v>57413.84</v>
      </c>
      <c r="I18" s="34">
        <v>3030144.14</v>
      </c>
      <c r="J18" s="137">
        <v>377156.13</v>
      </c>
      <c r="L18" s="242">
        <v>7600</v>
      </c>
      <c r="M18" s="242">
        <v>20360</v>
      </c>
      <c r="P18" s="242">
        <v>2230.38</v>
      </c>
      <c r="S18" s="208">
        <v>3179005.01</v>
      </c>
      <c r="T18" s="208">
        <v>675062.61</v>
      </c>
      <c r="U18" s="234">
        <v>1295192.57</v>
      </c>
      <c r="W18" s="234">
        <v>390.7</v>
      </c>
      <c r="Y18" s="234">
        <v>535345.4</v>
      </c>
      <c r="AA18" s="234">
        <v>62702.62</v>
      </c>
      <c r="AB18" s="42">
        <v>970912.4</v>
      </c>
      <c r="AD18" s="42">
        <v>11516</v>
      </c>
      <c r="AE18" s="42">
        <v>628550.09</v>
      </c>
      <c r="AF18" s="42">
        <v>235675.4</v>
      </c>
      <c r="AI18" s="297">
        <f t="shared" si="0"/>
        <v>523935.13</v>
      </c>
      <c r="AJ18" s="102">
        <f t="shared" si="1"/>
        <v>30190.38</v>
      </c>
      <c r="AK18" s="56">
        <f t="shared" si="2"/>
        <v>493744.75</v>
      </c>
      <c r="AL18" s="53">
        <f t="shared" si="3"/>
        <v>1893631.29</v>
      </c>
      <c r="AM18" s="105">
        <f t="shared" si="4"/>
        <v>1846653.89</v>
      </c>
      <c r="AN18" s="56">
        <f t="shared" si="5"/>
        <v>46977.40000000014</v>
      </c>
    </row>
    <row r="19" spans="1:40">
      <c r="A19" t="s">
        <v>477</v>
      </c>
      <c r="B19" t="s">
        <v>479</v>
      </c>
      <c r="C19">
        <v>4167</v>
      </c>
      <c r="D19" t="s">
        <v>502</v>
      </c>
      <c r="E19" t="s">
        <v>502</v>
      </c>
      <c r="F19" s="38">
        <v>545952.39</v>
      </c>
      <c r="G19" s="38">
        <v>50312</v>
      </c>
      <c r="H19" s="38">
        <v>76758.89</v>
      </c>
      <c r="I19" s="34">
        <v>522648.66</v>
      </c>
      <c r="J19" s="137">
        <v>183086.95</v>
      </c>
      <c r="M19" s="242">
        <v>-8595</v>
      </c>
      <c r="O19" s="242">
        <v>258600</v>
      </c>
      <c r="P19" s="242">
        <v>5076.12</v>
      </c>
      <c r="S19" s="208">
        <v>-108527.23</v>
      </c>
      <c r="T19" s="208">
        <v>1767990.24</v>
      </c>
      <c r="U19" s="234">
        <v>1243364.6399999999</v>
      </c>
      <c r="Y19" s="234">
        <v>589780</v>
      </c>
      <c r="AB19" s="42">
        <v>1099112</v>
      </c>
      <c r="AC19" s="42">
        <v>31425</v>
      </c>
      <c r="AD19" s="42">
        <v>3704</v>
      </c>
      <c r="AE19" s="42">
        <v>1131652.51</v>
      </c>
      <c r="AF19" s="42">
        <v>103036.37</v>
      </c>
      <c r="AI19" s="297">
        <f t="shared" si="0"/>
        <v>673023.28</v>
      </c>
      <c r="AJ19" s="102">
        <f t="shared" si="1"/>
        <v>255081.12</v>
      </c>
      <c r="AK19" s="56">
        <f t="shared" si="2"/>
        <v>417942.16000000003</v>
      </c>
      <c r="AL19" s="53">
        <f t="shared" si="3"/>
        <v>1833144.64</v>
      </c>
      <c r="AM19" s="105">
        <f t="shared" si="4"/>
        <v>2368929.88</v>
      </c>
      <c r="AN19" s="56">
        <f t="shared" si="5"/>
        <v>-535785.24</v>
      </c>
    </row>
    <row r="20" spans="1:40">
      <c r="A20" t="s">
        <v>477</v>
      </c>
      <c r="B20" t="s">
        <v>479</v>
      </c>
      <c r="C20">
        <v>7036</v>
      </c>
      <c r="D20" t="s">
        <v>504</v>
      </c>
      <c r="E20" t="s">
        <v>504</v>
      </c>
      <c r="F20" s="38">
        <v>896604.05</v>
      </c>
      <c r="G20" s="38">
        <v>9891</v>
      </c>
      <c r="H20" s="38">
        <v>47725.84</v>
      </c>
      <c r="I20" s="34">
        <v>377951.06</v>
      </c>
      <c r="J20" s="137">
        <v>836647.9</v>
      </c>
      <c r="L20" s="242">
        <v>32250</v>
      </c>
      <c r="M20" s="242">
        <v>-14195</v>
      </c>
      <c r="O20" s="242">
        <v>333660</v>
      </c>
      <c r="P20" s="242">
        <v>4251.83</v>
      </c>
      <c r="S20" s="208">
        <v>923642.46</v>
      </c>
      <c r="T20" s="208">
        <v>938360.62</v>
      </c>
      <c r="U20" s="234">
        <v>2282399.67</v>
      </c>
      <c r="W20" s="234">
        <v>818.31</v>
      </c>
      <c r="Y20" s="234">
        <v>1570292.8</v>
      </c>
      <c r="AB20" s="42">
        <v>2389014.7999999998</v>
      </c>
      <c r="AC20" s="42">
        <v>38136</v>
      </c>
      <c r="AD20" s="42">
        <v>2360</v>
      </c>
      <c r="AE20" s="42">
        <v>1371312.97</v>
      </c>
      <c r="AF20" s="42">
        <v>101837.07</v>
      </c>
      <c r="AI20" s="297">
        <f t="shared" si="0"/>
        <v>954220.89</v>
      </c>
      <c r="AJ20" s="102">
        <f t="shared" si="1"/>
        <v>355966.83</v>
      </c>
      <c r="AK20" s="56">
        <f t="shared" si="2"/>
        <v>598254.06000000006</v>
      </c>
      <c r="AL20" s="53">
        <f t="shared" si="3"/>
        <v>3853510.7800000003</v>
      </c>
      <c r="AM20" s="105">
        <f t="shared" si="4"/>
        <v>3902660.8399999994</v>
      </c>
      <c r="AN20" s="56">
        <f t="shared" si="5"/>
        <v>-49150.059999999125</v>
      </c>
    </row>
    <row r="21" spans="1:40">
      <c r="A21" t="s">
        <v>477</v>
      </c>
      <c r="B21" t="s">
        <v>479</v>
      </c>
      <c r="C21">
        <v>4248</v>
      </c>
      <c r="D21" t="s">
        <v>506</v>
      </c>
      <c r="E21" t="s">
        <v>506</v>
      </c>
      <c r="F21" s="38">
        <v>639666.85</v>
      </c>
      <c r="G21" s="38">
        <v>47270</v>
      </c>
      <c r="H21" s="38">
        <v>242962.64</v>
      </c>
      <c r="I21" s="34">
        <v>129217.81</v>
      </c>
      <c r="J21" s="137">
        <v>329411.06</v>
      </c>
      <c r="M21" s="242">
        <v>9750</v>
      </c>
      <c r="O21" s="242">
        <v>166200</v>
      </c>
      <c r="P21" s="242">
        <v>122.02</v>
      </c>
      <c r="S21" s="208">
        <v>77226.47</v>
      </c>
      <c r="T21" s="208">
        <v>909939.73</v>
      </c>
      <c r="U21" s="234">
        <v>1632670.48</v>
      </c>
      <c r="W21" s="234">
        <v>752.38</v>
      </c>
      <c r="Y21" s="234">
        <v>478800</v>
      </c>
      <c r="AB21" s="42">
        <v>1035622</v>
      </c>
      <c r="AC21" s="42">
        <v>31456</v>
      </c>
      <c r="AE21" s="42">
        <v>621795.81000000006</v>
      </c>
      <c r="AF21" s="42">
        <v>198058.91</v>
      </c>
      <c r="AI21" s="297">
        <f t="shared" si="0"/>
        <v>929899.49</v>
      </c>
      <c r="AJ21" s="102">
        <f t="shared" si="1"/>
        <v>176072.02</v>
      </c>
      <c r="AK21" s="56">
        <f t="shared" si="2"/>
        <v>753827.47</v>
      </c>
      <c r="AL21" s="53">
        <f t="shared" si="3"/>
        <v>2112222.86</v>
      </c>
      <c r="AM21" s="105">
        <f t="shared" si="4"/>
        <v>1886932.72</v>
      </c>
      <c r="AN21" s="56">
        <f t="shared" si="5"/>
        <v>225290.1399999999</v>
      </c>
    </row>
    <row r="22" spans="1:40">
      <c r="A22" t="s">
        <v>477</v>
      </c>
      <c r="B22" t="s">
        <v>479</v>
      </c>
      <c r="C22">
        <v>4016</v>
      </c>
      <c r="D22" t="s">
        <v>508</v>
      </c>
      <c r="E22" t="s">
        <v>508</v>
      </c>
      <c r="F22" s="38">
        <v>1028902.52</v>
      </c>
      <c r="G22" s="38">
        <v>227270</v>
      </c>
      <c r="H22" s="38">
        <v>50745.15</v>
      </c>
      <c r="I22" s="34">
        <v>1254143.25</v>
      </c>
      <c r="J22" s="137">
        <v>301502.45</v>
      </c>
      <c r="M22" s="242">
        <v>62340</v>
      </c>
      <c r="P22" s="242">
        <v>4896.12</v>
      </c>
      <c r="S22" s="208">
        <v>581396.13</v>
      </c>
      <c r="T22" s="208">
        <v>1741975.93</v>
      </c>
      <c r="U22" s="234">
        <v>1499843.28</v>
      </c>
      <c r="Y22" s="234">
        <v>569050</v>
      </c>
      <c r="AB22" s="42">
        <v>1021529.12</v>
      </c>
      <c r="AC22" s="42">
        <v>7880</v>
      </c>
      <c r="AD22" s="42">
        <v>9032</v>
      </c>
      <c r="AE22" s="42">
        <v>414162.05</v>
      </c>
      <c r="AF22" s="42">
        <v>144334.92000000001</v>
      </c>
      <c r="AI22" s="297">
        <f t="shared" si="0"/>
        <v>1306917.67</v>
      </c>
      <c r="AJ22" s="102">
        <f t="shared" si="1"/>
        <v>67236.12</v>
      </c>
      <c r="AK22" s="56">
        <f t="shared" si="2"/>
        <v>1239681.5499999998</v>
      </c>
      <c r="AL22" s="53">
        <f t="shared" si="3"/>
        <v>2068893.28</v>
      </c>
      <c r="AM22" s="105">
        <f t="shared" si="4"/>
        <v>1596938.0899999999</v>
      </c>
      <c r="AN22" s="56">
        <f t="shared" si="5"/>
        <v>471955.19000000018</v>
      </c>
    </row>
    <row r="23" spans="1:40">
      <c r="A23" t="s">
        <v>477</v>
      </c>
      <c r="B23" t="s">
        <v>479</v>
      </c>
      <c r="C23">
        <v>1202</v>
      </c>
      <c r="D23" t="s">
        <v>510</v>
      </c>
      <c r="E23" t="s">
        <v>510</v>
      </c>
      <c r="F23" s="38">
        <v>630432.80000000005</v>
      </c>
      <c r="G23" s="38">
        <v>0</v>
      </c>
      <c r="H23" s="38">
        <v>114171.6</v>
      </c>
      <c r="I23" s="264">
        <v>2228379.54</v>
      </c>
      <c r="J23" s="137">
        <v>326004.32</v>
      </c>
      <c r="L23" s="242">
        <v>0</v>
      </c>
      <c r="M23" s="242">
        <v>17465</v>
      </c>
      <c r="O23" s="242">
        <v>20000</v>
      </c>
      <c r="P23" s="242">
        <v>7982.01</v>
      </c>
      <c r="R23" s="208">
        <v>996911.28</v>
      </c>
      <c r="S23" s="208">
        <v>136470.68</v>
      </c>
      <c r="T23" s="208">
        <v>2083742</v>
      </c>
      <c r="U23" s="234">
        <v>1568548.58</v>
      </c>
      <c r="W23" s="234">
        <v>1070.27</v>
      </c>
      <c r="Y23" s="234">
        <v>247020</v>
      </c>
      <c r="AB23" s="42">
        <v>691772</v>
      </c>
      <c r="AC23" s="42">
        <v>9900</v>
      </c>
      <c r="AD23" s="42">
        <v>2400</v>
      </c>
      <c r="AE23" s="42">
        <v>856216.91</v>
      </c>
      <c r="AF23" s="42">
        <v>177932.65</v>
      </c>
      <c r="AH23" s="42">
        <v>42000</v>
      </c>
      <c r="AI23" s="297">
        <f t="shared" si="0"/>
        <v>744604.4</v>
      </c>
      <c r="AJ23" s="102">
        <f t="shared" si="1"/>
        <v>45447.01</v>
      </c>
      <c r="AK23" s="56">
        <f t="shared" si="2"/>
        <v>699157.39</v>
      </c>
      <c r="AL23" s="53">
        <f t="shared" si="3"/>
        <v>1816638.85</v>
      </c>
      <c r="AM23" s="105">
        <f t="shared" si="4"/>
        <v>1780221.56</v>
      </c>
      <c r="AN23" s="56">
        <f t="shared" si="5"/>
        <v>36417.290000000037</v>
      </c>
    </row>
    <row r="24" spans="1:40">
      <c r="A24" t="s">
        <v>482</v>
      </c>
      <c r="B24" t="s">
        <v>512</v>
      </c>
      <c r="C24">
        <v>6244</v>
      </c>
      <c r="D24" t="s">
        <v>515</v>
      </c>
      <c r="E24" t="s">
        <v>515</v>
      </c>
      <c r="F24" s="38">
        <v>648947.52</v>
      </c>
      <c r="G24" s="38">
        <v>276721</v>
      </c>
      <c r="H24" s="38">
        <v>42278.3</v>
      </c>
      <c r="I24" s="34">
        <v>126416.69</v>
      </c>
      <c r="J24" s="137">
        <v>972248.92</v>
      </c>
      <c r="O24" s="242">
        <v>353976</v>
      </c>
      <c r="P24" s="242">
        <v>2643917</v>
      </c>
      <c r="S24" s="208">
        <v>-3180170.74</v>
      </c>
      <c r="T24" s="208">
        <v>3255627.81</v>
      </c>
      <c r="U24" s="234">
        <v>2218253.66</v>
      </c>
      <c r="W24" s="234">
        <v>5381.8</v>
      </c>
      <c r="Y24" s="234">
        <v>987120</v>
      </c>
      <c r="AA24" s="234">
        <v>13500</v>
      </c>
      <c r="AB24" s="42">
        <v>1810087</v>
      </c>
      <c r="AC24" s="42">
        <v>9640</v>
      </c>
      <c r="AD24" s="42">
        <v>53579.4</v>
      </c>
      <c r="AE24" s="42">
        <v>2043436.13</v>
      </c>
      <c r="AF24" s="42">
        <v>314250.57</v>
      </c>
      <c r="AI24" s="297">
        <f t="shared" si="0"/>
        <v>967946.82000000007</v>
      </c>
      <c r="AJ24" s="102">
        <f t="shared" si="1"/>
        <v>2997893</v>
      </c>
      <c r="AK24" s="56">
        <f t="shared" si="2"/>
        <v>-2029946.18</v>
      </c>
      <c r="AL24" s="53">
        <f t="shared" si="3"/>
        <v>3224255.46</v>
      </c>
      <c r="AM24" s="105">
        <f t="shared" si="4"/>
        <v>4230993.0999999996</v>
      </c>
      <c r="AN24" s="56">
        <f t="shared" si="5"/>
        <v>-1006737.6399999997</v>
      </c>
    </row>
    <row r="25" spans="1:40">
      <c r="A25" t="s">
        <v>482</v>
      </c>
      <c r="B25" t="s">
        <v>512</v>
      </c>
      <c r="C25">
        <v>4760</v>
      </c>
      <c r="D25" t="s">
        <v>516</v>
      </c>
      <c r="E25" t="s">
        <v>516</v>
      </c>
      <c r="F25" s="38">
        <v>558299.38</v>
      </c>
      <c r="G25" s="38">
        <v>28600</v>
      </c>
      <c r="H25" s="38">
        <v>13040.19</v>
      </c>
      <c r="I25" s="264">
        <v>1418897.31</v>
      </c>
      <c r="J25" s="137">
        <v>395186.64</v>
      </c>
      <c r="P25" s="242">
        <v>4119</v>
      </c>
      <c r="R25" s="208">
        <v>469407.11</v>
      </c>
      <c r="T25" s="208">
        <v>1812784.26</v>
      </c>
      <c r="U25" s="234">
        <v>1371289.67</v>
      </c>
      <c r="W25" s="234">
        <v>702.72</v>
      </c>
      <c r="Y25" s="234">
        <v>1493277</v>
      </c>
      <c r="AA25" s="234">
        <v>27000</v>
      </c>
      <c r="AB25" s="42">
        <v>1977648</v>
      </c>
      <c r="AD25" s="42">
        <v>50778</v>
      </c>
      <c r="AE25" s="42">
        <v>530466.82999999996</v>
      </c>
      <c r="AF25" s="42">
        <v>205663.41</v>
      </c>
      <c r="AI25" s="297">
        <f t="shared" si="0"/>
        <v>599939.56999999995</v>
      </c>
      <c r="AJ25" s="102">
        <f t="shared" si="1"/>
        <v>4119</v>
      </c>
      <c r="AK25" s="56">
        <f t="shared" si="2"/>
        <v>595820.56999999995</v>
      </c>
      <c r="AL25" s="53">
        <f t="shared" si="3"/>
        <v>2892269.3899999997</v>
      </c>
      <c r="AM25" s="105">
        <f t="shared" si="4"/>
        <v>2764556.24</v>
      </c>
      <c r="AN25" s="56">
        <f t="shared" si="5"/>
        <v>127713.14999999944</v>
      </c>
    </row>
    <row r="26" spans="1:40">
      <c r="A26" t="s">
        <v>482</v>
      </c>
      <c r="B26" t="s">
        <v>512</v>
      </c>
      <c r="C26">
        <v>3665</v>
      </c>
      <c r="D26" t="s">
        <v>517</v>
      </c>
      <c r="E26" t="s">
        <v>517</v>
      </c>
      <c r="F26" s="38">
        <v>36778.07</v>
      </c>
      <c r="G26" s="38">
        <v>137078</v>
      </c>
      <c r="H26" s="38">
        <v>2252.0500000000002</v>
      </c>
      <c r="I26" s="34">
        <v>74171.12</v>
      </c>
      <c r="J26" s="137">
        <v>158676.37</v>
      </c>
      <c r="L26" s="242">
        <v>0</v>
      </c>
      <c r="M26" s="242">
        <v>-42290</v>
      </c>
      <c r="P26" s="242">
        <v>-18993</v>
      </c>
      <c r="S26" s="208">
        <v>-1177089.0900000001</v>
      </c>
      <c r="T26" s="208">
        <v>1839928.23</v>
      </c>
      <c r="U26" s="234">
        <v>1329173.94</v>
      </c>
      <c r="W26" s="234">
        <v>542.09</v>
      </c>
      <c r="AA26" s="234">
        <v>0</v>
      </c>
      <c r="AB26" s="42">
        <v>440057</v>
      </c>
      <c r="AC26" s="42">
        <v>9808</v>
      </c>
      <c r="AE26" s="42">
        <v>1007357.77</v>
      </c>
      <c r="AF26" s="42">
        <v>65093.79</v>
      </c>
      <c r="AI26" s="297">
        <f t="shared" si="0"/>
        <v>176108.12</v>
      </c>
      <c r="AJ26" s="102">
        <f t="shared" si="1"/>
        <v>-61283</v>
      </c>
      <c r="AK26" s="56">
        <f t="shared" si="2"/>
        <v>237391.12</v>
      </c>
      <c r="AL26" s="53">
        <f t="shared" si="3"/>
        <v>1329716.03</v>
      </c>
      <c r="AM26" s="105">
        <f t="shared" si="4"/>
        <v>1522316.56</v>
      </c>
      <c r="AN26" s="56">
        <f t="shared" si="5"/>
        <v>-192600.53000000003</v>
      </c>
    </row>
    <row r="27" spans="1:40">
      <c r="A27" t="s">
        <v>482</v>
      </c>
      <c r="B27" t="s">
        <v>512</v>
      </c>
      <c r="C27">
        <v>4355</v>
      </c>
      <c r="D27" t="s">
        <v>518</v>
      </c>
      <c r="E27" t="s">
        <v>518</v>
      </c>
      <c r="F27" s="38">
        <v>737361.25</v>
      </c>
      <c r="G27" s="38">
        <v>184560</v>
      </c>
      <c r="H27" s="38">
        <v>80198.289999999994</v>
      </c>
      <c r="I27" s="34">
        <v>2544164.9300000002</v>
      </c>
      <c r="J27" s="137">
        <v>233634.67</v>
      </c>
      <c r="L27" s="242">
        <v>23103</v>
      </c>
      <c r="O27" s="242">
        <v>53300</v>
      </c>
      <c r="P27" s="242">
        <v>167253</v>
      </c>
      <c r="R27" s="208">
        <v>-1346640.16</v>
      </c>
      <c r="S27" s="208">
        <v>1531091.95</v>
      </c>
      <c r="T27" s="208">
        <v>3187282.73</v>
      </c>
      <c r="U27" s="234">
        <v>1491865.98</v>
      </c>
      <c r="W27" s="234">
        <v>750.1</v>
      </c>
      <c r="Y27" s="234">
        <v>1161996</v>
      </c>
      <c r="AA27" s="234">
        <v>146400</v>
      </c>
      <c r="AB27" s="42">
        <v>1923156.5</v>
      </c>
      <c r="AC27" s="42">
        <v>11512</v>
      </c>
      <c r="AE27" s="42">
        <v>549412.92000000004</v>
      </c>
      <c r="AF27" s="42">
        <v>152402.04</v>
      </c>
      <c r="AI27" s="297">
        <f t="shared" si="0"/>
        <v>1002119.54</v>
      </c>
      <c r="AJ27" s="102">
        <f t="shared" si="1"/>
        <v>243656</v>
      </c>
      <c r="AK27" s="56">
        <f t="shared" si="2"/>
        <v>758463.54</v>
      </c>
      <c r="AL27" s="53">
        <f t="shared" si="3"/>
        <v>2801012.08</v>
      </c>
      <c r="AM27" s="105">
        <f t="shared" si="4"/>
        <v>2636483.46</v>
      </c>
      <c r="AN27" s="56">
        <f t="shared" si="5"/>
        <v>164528.62000000011</v>
      </c>
    </row>
    <row r="28" spans="1:40">
      <c r="A28" t="s">
        <v>482</v>
      </c>
      <c r="B28" t="s">
        <v>512</v>
      </c>
      <c r="C28">
        <v>2703</v>
      </c>
      <c r="D28" t="s">
        <v>519</v>
      </c>
      <c r="E28" t="s">
        <v>519</v>
      </c>
      <c r="F28" s="38">
        <v>421481.36</v>
      </c>
      <c r="G28" s="38">
        <v>0</v>
      </c>
      <c r="H28" s="38">
        <v>4108.9799999999996</v>
      </c>
      <c r="I28" s="34">
        <v>2800466.66</v>
      </c>
      <c r="J28" s="137">
        <v>838076.32</v>
      </c>
      <c r="P28" s="242">
        <v>10134</v>
      </c>
      <c r="S28" s="208">
        <v>1315301.81</v>
      </c>
      <c r="T28" s="208">
        <v>3122820.6</v>
      </c>
      <c r="U28" s="234">
        <v>1232385.8999999999</v>
      </c>
      <c r="W28" s="234">
        <v>1966.2</v>
      </c>
      <c r="Y28" s="234">
        <v>204570</v>
      </c>
      <c r="AB28" s="42">
        <v>635786</v>
      </c>
      <c r="AC28" s="42">
        <v>1672</v>
      </c>
      <c r="AE28" s="42">
        <v>858643.06</v>
      </c>
      <c r="AF28" s="42">
        <v>326944.13</v>
      </c>
      <c r="AI28" s="297">
        <f t="shared" si="0"/>
        <v>425590.33999999997</v>
      </c>
      <c r="AJ28" s="102">
        <f t="shared" si="1"/>
        <v>10134</v>
      </c>
      <c r="AK28" s="56">
        <f t="shared" si="2"/>
        <v>415456.33999999997</v>
      </c>
      <c r="AL28" s="53">
        <f t="shared" si="3"/>
        <v>1438922.0999999999</v>
      </c>
      <c r="AM28" s="105">
        <f t="shared" si="4"/>
        <v>1823045.19</v>
      </c>
      <c r="AN28" s="56">
        <f t="shared" si="5"/>
        <v>-384123.09000000008</v>
      </c>
    </row>
    <row r="29" spans="1:40">
      <c r="A29" s="51" t="s">
        <v>482</v>
      </c>
      <c r="B29" s="51" t="s">
        <v>512</v>
      </c>
      <c r="C29" s="51">
        <v>3283</v>
      </c>
      <c r="D29" s="51" t="s">
        <v>520</v>
      </c>
      <c r="E29" t="s">
        <v>520</v>
      </c>
      <c r="F29" s="38">
        <v>418611.45</v>
      </c>
      <c r="G29" s="38">
        <v>0</v>
      </c>
      <c r="H29" s="38">
        <v>8465.24</v>
      </c>
      <c r="I29" s="34">
        <v>1475670.98</v>
      </c>
      <c r="J29" s="137">
        <v>892774.31</v>
      </c>
      <c r="O29" s="242">
        <v>883767</v>
      </c>
      <c r="P29" s="242">
        <v>-17868.830000000002</v>
      </c>
      <c r="S29" s="208">
        <v>-663869.89</v>
      </c>
      <c r="T29" s="208">
        <v>2219243.12</v>
      </c>
      <c r="U29" s="234">
        <v>2316443.64</v>
      </c>
      <c r="W29" s="234">
        <v>567.38</v>
      </c>
      <c r="Y29" s="234">
        <v>996740</v>
      </c>
      <c r="AA29" s="234">
        <v>9000</v>
      </c>
      <c r="AB29" s="42">
        <v>1804973</v>
      </c>
      <c r="AC29" s="42">
        <v>15432</v>
      </c>
      <c r="AD29" s="42">
        <v>26851</v>
      </c>
      <c r="AE29" s="42">
        <v>845691.06</v>
      </c>
      <c r="AF29" s="42">
        <v>255553.38</v>
      </c>
      <c r="AI29" s="297">
        <f t="shared" si="0"/>
        <v>427076.69</v>
      </c>
      <c r="AJ29" s="102">
        <f t="shared" si="1"/>
        <v>865898.17</v>
      </c>
      <c r="AK29" s="56">
        <f t="shared" si="2"/>
        <v>-438821.48000000004</v>
      </c>
      <c r="AL29" s="53">
        <f t="shared" si="3"/>
        <v>3322751.02</v>
      </c>
      <c r="AM29" s="105">
        <f t="shared" si="4"/>
        <v>2948500.44</v>
      </c>
      <c r="AN29" s="56">
        <f t="shared" si="5"/>
        <v>374250.58000000007</v>
      </c>
    </row>
    <row r="30" spans="1:40">
      <c r="A30" t="s">
        <v>482</v>
      </c>
      <c r="B30" t="s">
        <v>512</v>
      </c>
      <c r="C30">
        <v>1804</v>
      </c>
      <c r="D30" t="s">
        <v>521</v>
      </c>
      <c r="E30" t="s">
        <v>521</v>
      </c>
      <c r="F30" s="38">
        <v>77158.06</v>
      </c>
      <c r="G30" s="38">
        <v>165453</v>
      </c>
      <c r="H30" s="38">
        <v>12064.25</v>
      </c>
      <c r="I30" s="34">
        <v>874421.26</v>
      </c>
      <c r="J30" s="137">
        <v>299862.94</v>
      </c>
      <c r="L30" s="242">
        <v>-74900</v>
      </c>
      <c r="M30" s="242">
        <v>-3540</v>
      </c>
      <c r="O30" s="242">
        <v>70829</v>
      </c>
      <c r="P30" s="242">
        <v>700</v>
      </c>
      <c r="S30" s="208">
        <v>478678.24</v>
      </c>
      <c r="T30" s="208">
        <v>1260515.6599999999</v>
      </c>
      <c r="U30" s="234">
        <v>1071795.49</v>
      </c>
      <c r="W30" s="234">
        <v>2229.9499999999998</v>
      </c>
      <c r="Y30" s="234">
        <v>213759</v>
      </c>
      <c r="AA30" s="234">
        <v>13500</v>
      </c>
      <c r="AB30" s="42">
        <v>727823</v>
      </c>
      <c r="AC30" s="42">
        <v>17774</v>
      </c>
      <c r="AD30" s="42">
        <v>12344</v>
      </c>
      <c r="AE30" s="42">
        <v>642403.74</v>
      </c>
      <c r="AF30" s="42">
        <v>204263.09</v>
      </c>
      <c r="AI30" s="297">
        <f t="shared" si="0"/>
        <v>254675.31</v>
      </c>
      <c r="AJ30" s="102">
        <f t="shared" si="1"/>
        <v>-6911</v>
      </c>
      <c r="AK30" s="56">
        <f t="shared" si="2"/>
        <v>261586.31</v>
      </c>
      <c r="AL30" s="53">
        <f t="shared" si="3"/>
        <v>1301284.44</v>
      </c>
      <c r="AM30" s="105">
        <f t="shared" si="4"/>
        <v>1604607.83</v>
      </c>
      <c r="AN30" s="56">
        <f t="shared" si="5"/>
        <v>-303323.39000000013</v>
      </c>
    </row>
    <row r="31" spans="1:40">
      <c r="A31" t="s">
        <v>482</v>
      </c>
      <c r="B31" t="s">
        <v>512</v>
      </c>
      <c r="C31">
        <v>2904</v>
      </c>
      <c r="D31" t="s">
        <v>522</v>
      </c>
      <c r="E31" t="s">
        <v>522</v>
      </c>
      <c r="F31" s="38">
        <v>531270.97</v>
      </c>
      <c r="G31" s="38">
        <v>167350</v>
      </c>
      <c r="H31" s="38">
        <v>2046.37</v>
      </c>
      <c r="I31" s="34">
        <v>719495.1</v>
      </c>
      <c r="J31" s="137">
        <v>662908.62</v>
      </c>
      <c r="L31" s="242">
        <v>72654</v>
      </c>
      <c r="M31" s="242">
        <v>40098</v>
      </c>
      <c r="O31" s="242">
        <v>578019.24</v>
      </c>
      <c r="P31" s="242">
        <v>6632.5</v>
      </c>
      <c r="S31" s="208">
        <v>-1976389.48</v>
      </c>
      <c r="T31" s="208">
        <v>3147649.56</v>
      </c>
      <c r="U31" s="234">
        <v>1497414.59</v>
      </c>
      <c r="W31" s="234">
        <v>467.83</v>
      </c>
      <c r="Y31" s="234">
        <v>976590</v>
      </c>
      <c r="AB31" s="42">
        <v>1350727.5</v>
      </c>
      <c r="AC31" s="42">
        <v>35661</v>
      </c>
      <c r="AE31" s="42">
        <v>674481.39</v>
      </c>
      <c r="AF31" s="42">
        <v>199195.29</v>
      </c>
      <c r="AI31" s="297">
        <f t="shared" si="0"/>
        <v>700667.34</v>
      </c>
      <c r="AJ31" s="102">
        <f t="shared" si="1"/>
        <v>697403.74</v>
      </c>
      <c r="AK31" s="56">
        <f t="shared" si="2"/>
        <v>3263.5999999999767</v>
      </c>
      <c r="AL31" s="53">
        <f t="shared" si="3"/>
        <v>2474472.42</v>
      </c>
      <c r="AM31" s="105">
        <f t="shared" si="4"/>
        <v>2260065.1800000002</v>
      </c>
      <c r="AN31" s="56">
        <f t="shared" si="5"/>
        <v>214407.23999999976</v>
      </c>
    </row>
    <row r="32" spans="1:40">
      <c r="A32" t="s">
        <v>482</v>
      </c>
      <c r="B32" t="s">
        <v>512</v>
      </c>
      <c r="C32">
        <v>6953</v>
      </c>
      <c r="D32" t="s">
        <v>523</v>
      </c>
      <c r="E32" t="s">
        <v>523</v>
      </c>
      <c r="F32" s="38">
        <v>472147.05</v>
      </c>
      <c r="G32" s="38">
        <v>266425</v>
      </c>
      <c r="H32" s="38">
        <v>86896.67</v>
      </c>
      <c r="I32" s="34">
        <v>1090042.28</v>
      </c>
      <c r="J32" s="137">
        <v>1821862.27</v>
      </c>
      <c r="L32" s="242">
        <v>25880</v>
      </c>
      <c r="M32" s="242">
        <v>424399</v>
      </c>
      <c r="P32" s="242">
        <v>0</v>
      </c>
      <c r="S32" s="208">
        <v>-8843704.0099999998</v>
      </c>
      <c r="T32" s="208">
        <v>11903501.289999999</v>
      </c>
      <c r="U32" s="234">
        <v>3224006.58</v>
      </c>
      <c r="W32" s="234">
        <v>2023.56</v>
      </c>
      <c r="AB32" s="42">
        <v>727053</v>
      </c>
      <c r="AC32" s="42">
        <v>10216</v>
      </c>
      <c r="AE32" s="42">
        <v>1272864.1499999999</v>
      </c>
      <c r="AF32" s="42">
        <v>988600</v>
      </c>
      <c r="AI32" s="297">
        <f t="shared" si="0"/>
        <v>825468.72000000009</v>
      </c>
      <c r="AJ32" s="102">
        <f t="shared" si="1"/>
        <v>450279</v>
      </c>
      <c r="AK32" s="56">
        <f t="shared" si="2"/>
        <v>375189.72000000009</v>
      </c>
      <c r="AL32" s="53">
        <f t="shared" si="3"/>
        <v>3226030.14</v>
      </c>
      <c r="AM32" s="105">
        <f t="shared" si="4"/>
        <v>2998733.15</v>
      </c>
      <c r="AN32" s="56">
        <f t="shared" si="5"/>
        <v>227296.99000000022</v>
      </c>
    </row>
    <row r="33" spans="1:40">
      <c r="A33" t="s">
        <v>482</v>
      </c>
      <c r="B33" t="s">
        <v>512</v>
      </c>
      <c r="C33">
        <v>5358</v>
      </c>
      <c r="D33" t="s">
        <v>524</v>
      </c>
      <c r="E33" t="s">
        <v>524</v>
      </c>
      <c r="F33" s="38">
        <v>-132663.82</v>
      </c>
      <c r="H33" s="38">
        <v>51727.39</v>
      </c>
      <c r="I33" s="34">
        <v>2102527.38</v>
      </c>
      <c r="J33" s="137">
        <v>187417.8</v>
      </c>
      <c r="L33" s="242">
        <v>4500</v>
      </c>
      <c r="M33" s="242">
        <v>44975</v>
      </c>
      <c r="O33" s="242">
        <v>46350</v>
      </c>
      <c r="P33" s="242">
        <v>-14210</v>
      </c>
      <c r="S33" s="208">
        <v>-1834985.2</v>
      </c>
      <c r="T33" s="208">
        <v>4127803.68</v>
      </c>
      <c r="U33" s="234">
        <v>748037.96</v>
      </c>
      <c r="V33" s="234">
        <v>203255</v>
      </c>
      <c r="W33" s="234">
        <v>10.66</v>
      </c>
      <c r="Y33" s="234">
        <v>96300</v>
      </c>
      <c r="AB33" s="42">
        <v>784892.5</v>
      </c>
      <c r="AD33" s="42">
        <v>23433</v>
      </c>
      <c r="AE33" s="42">
        <v>404702.85</v>
      </c>
      <c r="AI33" s="297">
        <f t="shared" si="0"/>
        <v>-80936.430000000008</v>
      </c>
      <c r="AJ33" s="102">
        <f t="shared" si="1"/>
        <v>81615</v>
      </c>
      <c r="AK33" s="56">
        <f t="shared" si="2"/>
        <v>-162551.43</v>
      </c>
      <c r="AL33" s="53">
        <f t="shared" si="3"/>
        <v>1047603.62</v>
      </c>
      <c r="AM33" s="105">
        <f t="shared" si="4"/>
        <v>1213028.3500000001</v>
      </c>
      <c r="AN33" s="56">
        <f t="shared" si="5"/>
        <v>-165424.7300000001</v>
      </c>
    </row>
    <row r="34" spans="1:40">
      <c r="A34" t="s">
        <v>482</v>
      </c>
      <c r="B34" t="s">
        <v>512</v>
      </c>
      <c r="C34">
        <v>1450</v>
      </c>
      <c r="D34" t="s">
        <v>525</v>
      </c>
      <c r="E34" t="s">
        <v>525</v>
      </c>
      <c r="F34" s="38">
        <v>301036.14</v>
      </c>
      <c r="G34" s="38">
        <v>83580</v>
      </c>
      <c r="H34" s="38">
        <v>487125.01</v>
      </c>
      <c r="I34" s="34">
        <v>851927.84</v>
      </c>
      <c r="J34" s="137">
        <v>181797.01</v>
      </c>
      <c r="L34" s="242">
        <v>-72912</v>
      </c>
      <c r="M34" s="242">
        <v>42305.4</v>
      </c>
      <c r="P34" s="242">
        <v>2503</v>
      </c>
      <c r="S34" s="208">
        <v>-297790</v>
      </c>
      <c r="T34" s="208">
        <v>1873318.11</v>
      </c>
      <c r="U34" s="234">
        <v>1780022.58</v>
      </c>
      <c r="V34" s="234">
        <v>1</v>
      </c>
      <c r="W34" s="234">
        <v>724.52</v>
      </c>
      <c r="Y34" s="234">
        <v>685230</v>
      </c>
      <c r="AB34" s="42">
        <v>1463100.34</v>
      </c>
      <c r="AC34" s="42">
        <v>7450</v>
      </c>
      <c r="AE34" s="42">
        <v>543874.03</v>
      </c>
      <c r="AF34" s="42">
        <v>93512.24</v>
      </c>
      <c r="AI34" s="297">
        <f t="shared" si="0"/>
        <v>871741.15</v>
      </c>
      <c r="AJ34" s="102">
        <f t="shared" si="1"/>
        <v>-28103.599999999999</v>
      </c>
      <c r="AK34" s="56">
        <f t="shared" si="2"/>
        <v>899844.75</v>
      </c>
      <c r="AL34" s="53">
        <f t="shared" si="3"/>
        <v>2465978.1</v>
      </c>
      <c r="AM34" s="105">
        <f t="shared" si="4"/>
        <v>2107936.6100000003</v>
      </c>
      <c r="AN34" s="56">
        <f t="shared" si="5"/>
        <v>358041.48999999976</v>
      </c>
    </row>
    <row r="35" spans="1:40">
      <c r="A35" t="s">
        <v>482</v>
      </c>
      <c r="B35" t="s">
        <v>512</v>
      </c>
      <c r="C35">
        <v>1590</v>
      </c>
      <c r="D35" t="s">
        <v>526</v>
      </c>
      <c r="E35" t="s">
        <v>526</v>
      </c>
      <c r="F35" s="38">
        <v>190546.86</v>
      </c>
      <c r="G35" s="38">
        <v>12900</v>
      </c>
      <c r="H35" s="38">
        <v>48327.21</v>
      </c>
      <c r="I35" s="264">
        <v>894607.99</v>
      </c>
      <c r="J35" s="137">
        <v>464908.11</v>
      </c>
      <c r="K35" s="208">
        <v>1</v>
      </c>
      <c r="L35" s="242">
        <v>-50</v>
      </c>
      <c r="P35" s="242">
        <v>883</v>
      </c>
      <c r="S35" s="208">
        <v>-980588.84</v>
      </c>
      <c r="T35" s="208">
        <v>2563303.2200000002</v>
      </c>
      <c r="U35" s="234">
        <v>1008402.95</v>
      </c>
      <c r="W35" s="234">
        <v>387.84</v>
      </c>
      <c r="Y35" s="234">
        <v>438500</v>
      </c>
      <c r="AB35" s="42">
        <v>698278</v>
      </c>
      <c r="AC35" s="42">
        <v>1960</v>
      </c>
      <c r="AD35" s="42">
        <v>31656</v>
      </c>
      <c r="AE35" s="42">
        <v>474893.69</v>
      </c>
      <c r="AF35" s="42">
        <v>212759.31</v>
      </c>
      <c r="AI35" s="297">
        <f t="shared" si="0"/>
        <v>251774.06999999998</v>
      </c>
      <c r="AJ35" s="102">
        <f t="shared" si="1"/>
        <v>833</v>
      </c>
      <c r="AK35" s="56">
        <f t="shared" si="2"/>
        <v>250941.06999999998</v>
      </c>
      <c r="AL35" s="53">
        <f t="shared" si="3"/>
        <v>1447290.79</v>
      </c>
      <c r="AM35" s="105">
        <f t="shared" si="4"/>
        <v>1419547</v>
      </c>
      <c r="AN35" s="56">
        <f t="shared" si="5"/>
        <v>27743.790000000037</v>
      </c>
    </row>
    <row r="36" spans="1:40">
      <c r="A36" t="s">
        <v>485</v>
      </c>
      <c r="B36" t="s">
        <v>528</v>
      </c>
      <c r="C36">
        <v>6255</v>
      </c>
      <c r="D36" t="s">
        <v>530</v>
      </c>
      <c r="E36" t="s">
        <v>530</v>
      </c>
      <c r="F36" s="38">
        <v>1065268.72</v>
      </c>
      <c r="G36" s="38">
        <v>12770</v>
      </c>
      <c r="H36" s="38">
        <v>29581.279999999999</v>
      </c>
      <c r="I36" s="34">
        <v>969965.52</v>
      </c>
      <c r="J36" s="137">
        <v>292177.5</v>
      </c>
      <c r="M36" s="242">
        <v>12671</v>
      </c>
      <c r="P36" s="242">
        <v>11712</v>
      </c>
      <c r="S36" s="208">
        <v>-849472.35</v>
      </c>
      <c r="T36" s="208">
        <v>3551030.77</v>
      </c>
      <c r="U36" s="234">
        <v>1148620.71</v>
      </c>
      <c r="W36" s="234">
        <v>2355.5500000000002</v>
      </c>
      <c r="X36" s="234">
        <v>447</v>
      </c>
      <c r="Y36" s="234">
        <v>1800132.8</v>
      </c>
      <c r="AA36" s="234">
        <v>58200</v>
      </c>
      <c r="AB36" s="42">
        <v>2407506.7999999998</v>
      </c>
      <c r="AC36" s="42">
        <v>7737</v>
      </c>
      <c r="AD36" s="42">
        <v>18034</v>
      </c>
      <c r="AE36" s="42">
        <v>743050.39</v>
      </c>
      <c r="AF36" s="42">
        <v>189606.27</v>
      </c>
      <c r="AI36" s="297">
        <f t="shared" si="0"/>
        <v>1107620</v>
      </c>
      <c r="AJ36" s="102">
        <f t="shared" si="1"/>
        <v>24383</v>
      </c>
      <c r="AK36" s="56">
        <f t="shared" si="2"/>
        <v>1083237</v>
      </c>
      <c r="AL36" s="53">
        <f t="shared" si="3"/>
        <v>3009756.06</v>
      </c>
      <c r="AM36" s="105">
        <f t="shared" si="4"/>
        <v>3365934.46</v>
      </c>
      <c r="AN36" s="56">
        <f t="shared" si="5"/>
        <v>-356178.39999999991</v>
      </c>
    </row>
    <row r="37" spans="1:40">
      <c r="A37" s="51" t="s">
        <v>485</v>
      </c>
      <c r="B37" s="51" t="s">
        <v>528</v>
      </c>
      <c r="C37" s="51">
        <v>4295</v>
      </c>
      <c r="D37" s="51" t="s">
        <v>531</v>
      </c>
      <c r="E37" t="s">
        <v>531</v>
      </c>
      <c r="F37" s="38">
        <v>863193.68</v>
      </c>
      <c r="G37" s="38">
        <v>169494.35</v>
      </c>
      <c r="H37" s="38">
        <v>105918.52</v>
      </c>
      <c r="I37" s="34">
        <v>619929.81000000006</v>
      </c>
      <c r="J37" s="137">
        <v>564095.53</v>
      </c>
      <c r="M37" s="242">
        <v>59995.4</v>
      </c>
      <c r="O37" s="242">
        <v>263682</v>
      </c>
      <c r="P37" s="242">
        <v>6060.26</v>
      </c>
      <c r="S37" s="208">
        <v>-120501.75999999999</v>
      </c>
      <c r="T37" s="208">
        <v>1930924.79</v>
      </c>
      <c r="U37" s="234">
        <v>1261415.96</v>
      </c>
      <c r="W37" s="234">
        <v>915.26</v>
      </c>
      <c r="X37" s="234">
        <v>860</v>
      </c>
      <c r="Y37" s="234">
        <v>435319.5</v>
      </c>
      <c r="AB37" s="42">
        <v>836808.5</v>
      </c>
      <c r="AC37" s="42">
        <v>25936</v>
      </c>
      <c r="AE37" s="42">
        <v>457490.75</v>
      </c>
      <c r="AF37" s="42">
        <v>195804.27</v>
      </c>
      <c r="AI37" s="297">
        <f t="shared" si="0"/>
        <v>1138606.55</v>
      </c>
      <c r="AJ37" s="102">
        <f t="shared" si="1"/>
        <v>329737.66000000003</v>
      </c>
      <c r="AK37" s="56">
        <f t="shared" si="2"/>
        <v>808868.89</v>
      </c>
      <c r="AL37" s="53">
        <f t="shared" si="3"/>
        <v>1698510.72</v>
      </c>
      <c r="AM37" s="105">
        <f t="shared" si="4"/>
        <v>1516039.52</v>
      </c>
      <c r="AN37" s="56">
        <f t="shared" si="5"/>
        <v>182471.19999999995</v>
      </c>
    </row>
    <row r="38" spans="1:40">
      <c r="A38" t="s">
        <v>485</v>
      </c>
      <c r="B38" t="s">
        <v>528</v>
      </c>
      <c r="C38">
        <v>5791</v>
      </c>
      <c r="D38" t="s">
        <v>532</v>
      </c>
      <c r="E38" t="s">
        <v>532</v>
      </c>
      <c r="F38" s="38">
        <v>125575.2</v>
      </c>
      <c r="G38" s="38">
        <v>87548</v>
      </c>
      <c r="H38" s="38">
        <v>19318.73</v>
      </c>
      <c r="I38" s="34">
        <v>360590.69</v>
      </c>
      <c r="J38" s="137">
        <v>594782.36</v>
      </c>
      <c r="M38" s="242">
        <v>77510.75</v>
      </c>
      <c r="O38" s="242">
        <v>353560</v>
      </c>
      <c r="P38" s="242">
        <v>9403.81</v>
      </c>
      <c r="S38" s="208">
        <v>-1263689.4099999999</v>
      </c>
      <c r="T38" s="208">
        <v>2854572.07</v>
      </c>
      <c r="U38" s="234">
        <v>1222830.31</v>
      </c>
      <c r="W38" s="234">
        <v>426.4</v>
      </c>
      <c r="X38" s="234">
        <v>2440</v>
      </c>
      <c r="Y38" s="234">
        <v>220395</v>
      </c>
      <c r="AA38" s="234">
        <v>28200</v>
      </c>
      <c r="AB38" s="42">
        <v>1066964</v>
      </c>
      <c r="AC38" s="42">
        <v>64412</v>
      </c>
      <c r="AD38" s="42">
        <v>10560</v>
      </c>
      <c r="AE38" s="42">
        <v>755110.55</v>
      </c>
      <c r="AF38" s="42">
        <v>414787.4</v>
      </c>
      <c r="AH38" s="42">
        <v>6000</v>
      </c>
      <c r="AI38" s="297">
        <f t="shared" si="0"/>
        <v>232441.93000000002</v>
      </c>
      <c r="AJ38" s="102">
        <f t="shared" si="1"/>
        <v>440474.56</v>
      </c>
      <c r="AK38" s="56">
        <f t="shared" si="2"/>
        <v>-208032.62999999998</v>
      </c>
      <c r="AL38" s="53">
        <f t="shared" si="3"/>
        <v>1474291.71</v>
      </c>
      <c r="AM38" s="105">
        <f t="shared" si="4"/>
        <v>2317833.9500000002</v>
      </c>
      <c r="AN38" s="56">
        <f t="shared" si="5"/>
        <v>-843542.24000000022</v>
      </c>
    </row>
    <row r="39" spans="1:40">
      <c r="A39" t="s">
        <v>485</v>
      </c>
      <c r="B39" t="s">
        <v>528</v>
      </c>
      <c r="C39">
        <v>2483</v>
      </c>
      <c r="D39" t="s">
        <v>533</v>
      </c>
      <c r="E39" t="s">
        <v>533</v>
      </c>
      <c r="F39" s="38">
        <v>491303.01</v>
      </c>
      <c r="G39" s="38">
        <v>23327.15</v>
      </c>
      <c r="H39" s="38">
        <v>25833.65</v>
      </c>
      <c r="I39" s="34">
        <v>707897.55</v>
      </c>
      <c r="J39" s="137">
        <v>234565.35</v>
      </c>
      <c r="M39" s="242">
        <v>10089.049999999999</v>
      </c>
      <c r="O39" s="242">
        <v>155796</v>
      </c>
      <c r="P39" s="242">
        <v>82560</v>
      </c>
      <c r="S39" s="208">
        <v>131744.31</v>
      </c>
      <c r="T39" s="208">
        <v>1440362.48</v>
      </c>
      <c r="U39" s="234">
        <v>482151.2</v>
      </c>
      <c r="W39" s="234">
        <v>762.86</v>
      </c>
      <c r="X39" s="234">
        <v>520</v>
      </c>
      <c r="Y39" s="234">
        <v>497728.8</v>
      </c>
      <c r="AA39" s="234">
        <v>164100</v>
      </c>
      <c r="AB39" s="42">
        <v>828423.8</v>
      </c>
      <c r="AC39" s="42">
        <v>19948</v>
      </c>
      <c r="AE39" s="42">
        <v>393847.96</v>
      </c>
      <c r="AF39" s="42">
        <v>240664.23</v>
      </c>
      <c r="AG39" s="42">
        <v>4</v>
      </c>
      <c r="AI39" s="297">
        <f t="shared" si="0"/>
        <v>540463.81000000006</v>
      </c>
      <c r="AJ39" s="102">
        <f t="shared" si="1"/>
        <v>248445.05</v>
      </c>
      <c r="AK39" s="56">
        <f t="shared" si="2"/>
        <v>292018.76000000007</v>
      </c>
      <c r="AL39" s="53">
        <f t="shared" si="3"/>
        <v>1145262.8599999999</v>
      </c>
      <c r="AM39" s="105">
        <f t="shared" si="4"/>
        <v>1482887.99</v>
      </c>
      <c r="AN39" s="56">
        <f t="shared" si="5"/>
        <v>-337625.13000000012</v>
      </c>
    </row>
    <row r="40" spans="1:40">
      <c r="A40" t="s">
        <v>485</v>
      </c>
      <c r="B40" t="s">
        <v>528</v>
      </c>
      <c r="C40">
        <v>2151</v>
      </c>
      <c r="D40" t="s">
        <v>534</v>
      </c>
      <c r="E40" t="s">
        <v>534</v>
      </c>
      <c r="F40" s="38">
        <v>289053.3</v>
      </c>
      <c r="G40" s="38">
        <v>5880</v>
      </c>
      <c r="H40" s="38">
        <v>65028.29</v>
      </c>
      <c r="I40" s="34">
        <v>129903.18</v>
      </c>
      <c r="J40" s="137">
        <v>298156.79999999999</v>
      </c>
      <c r="M40" s="242">
        <v>12210</v>
      </c>
      <c r="O40" s="242">
        <v>209517</v>
      </c>
      <c r="P40" s="242">
        <v>0</v>
      </c>
      <c r="S40" s="208">
        <v>343123.4</v>
      </c>
      <c r="T40" s="208">
        <v>455164.99</v>
      </c>
      <c r="U40" s="234">
        <v>538524.68999999994</v>
      </c>
      <c r="W40" s="234">
        <v>719.01</v>
      </c>
      <c r="X40" s="234">
        <v>1885</v>
      </c>
      <c r="Y40" s="234">
        <v>658937</v>
      </c>
      <c r="AA40" s="234">
        <v>119000</v>
      </c>
      <c r="AB40" s="42">
        <v>1228618</v>
      </c>
      <c r="AC40" s="42">
        <v>18316</v>
      </c>
      <c r="AE40" s="42">
        <v>288725.28000000003</v>
      </c>
      <c r="AF40" s="42">
        <v>15388.24</v>
      </c>
      <c r="AG40" s="42">
        <v>12</v>
      </c>
      <c r="AI40" s="297">
        <f t="shared" si="0"/>
        <v>359961.58999999997</v>
      </c>
      <c r="AJ40" s="102">
        <f t="shared" si="1"/>
        <v>221727</v>
      </c>
      <c r="AK40" s="56">
        <f t="shared" si="2"/>
        <v>138234.58999999997</v>
      </c>
      <c r="AL40" s="53">
        <f t="shared" si="3"/>
        <v>1319065.7</v>
      </c>
      <c r="AM40" s="105">
        <f t="shared" si="4"/>
        <v>1551059.52</v>
      </c>
      <c r="AN40" s="56">
        <f t="shared" si="5"/>
        <v>-231993.82000000007</v>
      </c>
    </row>
    <row r="41" spans="1:40">
      <c r="A41" t="s">
        <v>485</v>
      </c>
      <c r="B41" t="s">
        <v>528</v>
      </c>
      <c r="C41">
        <v>2636</v>
      </c>
      <c r="D41" t="s">
        <v>535</v>
      </c>
      <c r="E41" t="s">
        <v>535</v>
      </c>
      <c r="F41" s="38">
        <v>417214.63</v>
      </c>
      <c r="G41" s="38">
        <v>10262</v>
      </c>
      <c r="H41" s="38">
        <v>19787.68</v>
      </c>
      <c r="I41" s="34">
        <v>502034.25</v>
      </c>
      <c r="J41" s="137">
        <v>264438.42</v>
      </c>
      <c r="M41" s="242">
        <v>11133.67</v>
      </c>
      <c r="O41" s="242">
        <v>141633</v>
      </c>
      <c r="P41" s="242">
        <v>7951.32</v>
      </c>
      <c r="S41" s="208">
        <v>-819293.59</v>
      </c>
      <c r="T41" s="208">
        <v>1976836.89</v>
      </c>
      <c r="U41" s="234">
        <v>863992.65</v>
      </c>
      <c r="W41" s="234">
        <v>639</v>
      </c>
      <c r="X41" s="234">
        <v>2084</v>
      </c>
      <c r="Y41" s="234">
        <v>600683.94999999995</v>
      </c>
      <c r="AA41" s="234">
        <v>7000</v>
      </c>
      <c r="AB41" s="42">
        <v>968944.68</v>
      </c>
      <c r="AD41" s="42">
        <v>37096</v>
      </c>
      <c r="AE41" s="42">
        <v>412773.73</v>
      </c>
      <c r="AF41" s="42">
        <v>160109.5</v>
      </c>
      <c r="AI41" s="297">
        <f t="shared" si="0"/>
        <v>447264.31</v>
      </c>
      <c r="AJ41" s="102">
        <f t="shared" si="1"/>
        <v>160717.99000000002</v>
      </c>
      <c r="AK41" s="56">
        <f t="shared" si="2"/>
        <v>286546.31999999995</v>
      </c>
      <c r="AL41" s="53">
        <f t="shared" si="3"/>
        <v>1474399.6</v>
      </c>
      <c r="AM41" s="105">
        <f t="shared" si="4"/>
        <v>1578923.9100000001</v>
      </c>
      <c r="AN41" s="56">
        <f t="shared" si="5"/>
        <v>-104524.31000000006</v>
      </c>
    </row>
    <row r="42" spans="1:40">
      <c r="A42" t="s">
        <v>485</v>
      </c>
      <c r="B42" t="s">
        <v>528</v>
      </c>
      <c r="C42">
        <v>4545</v>
      </c>
      <c r="D42" t="s">
        <v>536</v>
      </c>
      <c r="E42" t="s">
        <v>536</v>
      </c>
      <c r="F42" s="38">
        <v>974007.21</v>
      </c>
      <c r="G42" s="38">
        <v>33647</v>
      </c>
      <c r="H42" s="38">
        <v>73901.11</v>
      </c>
      <c r="I42" s="34">
        <v>611066.73</v>
      </c>
      <c r="J42" s="137">
        <v>451897.49</v>
      </c>
      <c r="M42" s="242">
        <v>15414</v>
      </c>
      <c r="O42" s="242">
        <v>500634.6</v>
      </c>
      <c r="P42" s="242">
        <v>3912.4</v>
      </c>
      <c r="S42" s="208">
        <v>980693.73</v>
      </c>
      <c r="T42" s="208">
        <v>1732965.71</v>
      </c>
      <c r="U42" s="234">
        <v>970316.66</v>
      </c>
      <c r="V42" s="234">
        <v>4300</v>
      </c>
      <c r="W42" s="234">
        <v>2346.5700000000002</v>
      </c>
      <c r="X42" s="234">
        <v>1368</v>
      </c>
      <c r="Y42" s="234">
        <v>445148.1</v>
      </c>
      <c r="AA42" s="234">
        <v>17400</v>
      </c>
      <c r="AB42" s="42">
        <v>1198541.1000000001</v>
      </c>
      <c r="AC42" s="42">
        <v>47518</v>
      </c>
      <c r="AD42" s="42">
        <v>33036</v>
      </c>
      <c r="AE42" s="42">
        <v>914991.89</v>
      </c>
      <c r="AF42" s="42">
        <v>335893.24</v>
      </c>
      <c r="AI42" s="297">
        <f t="shared" si="0"/>
        <v>1081555.32</v>
      </c>
      <c r="AJ42" s="102">
        <f t="shared" si="1"/>
        <v>519961</v>
      </c>
      <c r="AK42" s="56">
        <f t="shared" si="2"/>
        <v>561594.32000000007</v>
      </c>
      <c r="AL42" s="53">
        <f t="shared" si="3"/>
        <v>1440879.33</v>
      </c>
      <c r="AM42" s="105">
        <f t="shared" si="4"/>
        <v>2529980.2300000004</v>
      </c>
      <c r="AN42" s="56">
        <f t="shared" si="5"/>
        <v>-1089100.9000000004</v>
      </c>
    </row>
    <row r="43" spans="1:40">
      <c r="A43" t="s">
        <v>485</v>
      </c>
      <c r="B43" t="s">
        <v>528</v>
      </c>
      <c r="C43">
        <v>2870</v>
      </c>
      <c r="D43" t="s">
        <v>537</v>
      </c>
      <c r="E43" t="s">
        <v>537</v>
      </c>
      <c r="F43" s="38">
        <v>707341.48</v>
      </c>
      <c r="G43" s="38">
        <v>16087</v>
      </c>
      <c r="H43" s="38">
        <v>65549.16</v>
      </c>
      <c r="I43" s="34">
        <v>802856.31</v>
      </c>
      <c r="J43" s="137">
        <v>378176.07</v>
      </c>
      <c r="M43" s="242">
        <v>10947.89</v>
      </c>
      <c r="O43" s="242">
        <v>20100</v>
      </c>
      <c r="P43" s="242">
        <v>1845</v>
      </c>
      <c r="S43" s="208">
        <v>79550.259999999995</v>
      </c>
      <c r="T43" s="208">
        <v>2083523.09</v>
      </c>
      <c r="U43" s="234">
        <v>713473.39</v>
      </c>
      <c r="W43" s="234">
        <v>1516.12</v>
      </c>
      <c r="X43" s="234">
        <v>3510</v>
      </c>
      <c r="Y43" s="234">
        <v>480148.3</v>
      </c>
      <c r="AA43" s="234">
        <v>45000</v>
      </c>
      <c r="AB43" s="42">
        <v>740226.3</v>
      </c>
      <c r="AC43" s="42">
        <v>55682</v>
      </c>
      <c r="AE43" s="42">
        <v>414685.66</v>
      </c>
      <c r="AF43" s="42">
        <v>258993.07</v>
      </c>
      <c r="AG43" s="42">
        <v>17</v>
      </c>
      <c r="AI43" s="297">
        <f t="shared" si="0"/>
        <v>788977.64</v>
      </c>
      <c r="AJ43" s="102">
        <f t="shared" si="1"/>
        <v>32892.89</v>
      </c>
      <c r="AK43" s="56">
        <f t="shared" si="2"/>
        <v>756084.75</v>
      </c>
      <c r="AL43" s="53">
        <f t="shared" si="3"/>
        <v>1243647.81</v>
      </c>
      <c r="AM43" s="105">
        <f t="shared" si="4"/>
        <v>1469604.03</v>
      </c>
      <c r="AN43" s="56">
        <f t="shared" si="5"/>
        <v>-225956.21999999997</v>
      </c>
    </row>
    <row r="44" spans="1:40">
      <c r="A44" t="s">
        <v>485</v>
      </c>
      <c r="B44" t="s">
        <v>528</v>
      </c>
      <c r="C44">
        <v>3482</v>
      </c>
      <c r="D44" t="s">
        <v>538</v>
      </c>
      <c r="E44" t="s">
        <v>538</v>
      </c>
      <c r="F44" s="38">
        <v>445960.21</v>
      </c>
      <c r="G44" s="38">
        <v>2200</v>
      </c>
      <c r="H44" s="38">
        <v>14301.33</v>
      </c>
      <c r="I44" s="34">
        <v>1262683.3600000001</v>
      </c>
      <c r="J44" s="137">
        <v>278260.69</v>
      </c>
      <c r="M44" s="242">
        <v>15428.19</v>
      </c>
      <c r="P44" s="242">
        <v>14620</v>
      </c>
      <c r="S44" s="208">
        <v>2088637.73</v>
      </c>
      <c r="U44" s="234">
        <v>1065544.05</v>
      </c>
      <c r="W44" s="234">
        <v>973.71</v>
      </c>
      <c r="X44" s="234">
        <v>747</v>
      </c>
      <c r="Y44" s="234">
        <v>829391.5</v>
      </c>
      <c r="AB44" s="42">
        <v>1271783.5</v>
      </c>
      <c r="AD44" s="42">
        <v>17220</v>
      </c>
      <c r="AE44" s="42">
        <v>498924.85</v>
      </c>
      <c r="AF44" s="42">
        <v>224007.24</v>
      </c>
      <c r="AG44" s="42">
        <v>1</v>
      </c>
      <c r="AI44" s="297">
        <f t="shared" si="0"/>
        <v>462461.54000000004</v>
      </c>
      <c r="AJ44" s="102">
        <f t="shared" si="1"/>
        <v>30048.190000000002</v>
      </c>
      <c r="AK44" s="56">
        <f t="shared" si="2"/>
        <v>432413.35000000003</v>
      </c>
      <c r="AL44" s="53">
        <f t="shared" si="3"/>
        <v>1896656.26</v>
      </c>
      <c r="AM44" s="105">
        <f t="shared" si="4"/>
        <v>2011936.59</v>
      </c>
      <c r="AN44" s="56">
        <f t="shared" si="5"/>
        <v>-115280.33000000007</v>
      </c>
    </row>
    <row r="45" spans="1:40">
      <c r="A45" t="s">
        <v>485</v>
      </c>
      <c r="B45" t="s">
        <v>528</v>
      </c>
      <c r="C45">
        <v>4225</v>
      </c>
      <c r="D45" t="s">
        <v>539</v>
      </c>
      <c r="E45" t="s">
        <v>539</v>
      </c>
      <c r="F45" s="38">
        <v>105267.43</v>
      </c>
      <c r="G45" s="38">
        <v>78399</v>
      </c>
      <c r="H45" s="38">
        <v>68619.28</v>
      </c>
      <c r="I45" s="34">
        <v>763845.05</v>
      </c>
      <c r="J45" s="137">
        <v>561345.44999999995</v>
      </c>
      <c r="M45" s="242">
        <v>18011.330000000002</v>
      </c>
      <c r="P45" s="242">
        <v>4132.7299999999996</v>
      </c>
      <c r="S45" s="208">
        <v>276905.84999999998</v>
      </c>
      <c r="T45" s="208">
        <v>1500565.11</v>
      </c>
      <c r="U45" s="234">
        <v>1007405.43</v>
      </c>
      <c r="W45" s="234">
        <v>210.33</v>
      </c>
      <c r="X45" s="234">
        <v>3835</v>
      </c>
      <c r="Y45" s="234">
        <v>754941</v>
      </c>
      <c r="AA45" s="234">
        <v>61800</v>
      </c>
      <c r="AB45" s="42">
        <v>1346808</v>
      </c>
      <c r="AC45" s="42">
        <v>25185</v>
      </c>
      <c r="AE45" s="42">
        <v>387897.39</v>
      </c>
      <c r="AF45" s="42">
        <v>290422.18</v>
      </c>
      <c r="AG45" s="42">
        <v>18</v>
      </c>
      <c r="AI45" s="297">
        <f t="shared" si="0"/>
        <v>252285.71</v>
      </c>
      <c r="AJ45" s="102">
        <f t="shared" si="1"/>
        <v>22144.06</v>
      </c>
      <c r="AK45" s="56">
        <f t="shared" si="2"/>
        <v>230141.65</v>
      </c>
      <c r="AL45" s="53">
        <f t="shared" si="3"/>
        <v>1828191.76</v>
      </c>
      <c r="AM45" s="105">
        <f t="shared" si="4"/>
        <v>2050330.57</v>
      </c>
      <c r="AN45" s="56">
        <f t="shared" si="5"/>
        <v>-222138.81000000006</v>
      </c>
    </row>
    <row r="46" spans="1:40">
      <c r="A46" t="s">
        <v>485</v>
      </c>
      <c r="B46" t="s">
        <v>528</v>
      </c>
      <c r="C46">
        <v>3058</v>
      </c>
      <c r="D46" t="s">
        <v>541</v>
      </c>
      <c r="E46" t="s">
        <v>541</v>
      </c>
      <c r="F46" s="38">
        <v>213729.2</v>
      </c>
      <c r="G46" s="38">
        <v>15974</v>
      </c>
      <c r="H46" s="38">
        <v>5822</v>
      </c>
      <c r="I46" s="34">
        <v>46951.5</v>
      </c>
      <c r="J46" s="137">
        <v>407697.85</v>
      </c>
      <c r="K46" s="208">
        <v>1</v>
      </c>
      <c r="M46" s="242">
        <v>13828.66</v>
      </c>
      <c r="O46" s="242">
        <v>85520</v>
      </c>
      <c r="P46" s="242">
        <v>122221.44</v>
      </c>
      <c r="S46" s="208">
        <v>-1501690.85</v>
      </c>
      <c r="T46" s="208">
        <v>2280594.58</v>
      </c>
      <c r="U46" s="234">
        <v>599345.26</v>
      </c>
      <c r="W46" s="234">
        <v>569.84</v>
      </c>
      <c r="X46" s="234">
        <v>757</v>
      </c>
      <c r="Y46" s="234">
        <v>880798.36</v>
      </c>
      <c r="AA46" s="234">
        <v>54000</v>
      </c>
      <c r="AB46" s="42">
        <v>1199844.3600000001</v>
      </c>
      <c r="AC46" s="42">
        <v>21690</v>
      </c>
      <c r="AE46" s="42">
        <v>520977.14</v>
      </c>
      <c r="AF46" s="42">
        <v>103257.24</v>
      </c>
      <c r="AI46" s="297">
        <f t="shared" si="0"/>
        <v>235525.2</v>
      </c>
      <c r="AJ46" s="102">
        <f t="shared" si="1"/>
        <v>221570.1</v>
      </c>
      <c r="AK46" s="56">
        <f t="shared" si="2"/>
        <v>13955.100000000006</v>
      </c>
      <c r="AL46" s="53">
        <f t="shared" si="3"/>
        <v>1535470.46</v>
      </c>
      <c r="AM46" s="105">
        <f t="shared" si="4"/>
        <v>1845768.74</v>
      </c>
      <c r="AN46" s="56">
        <f t="shared" si="5"/>
        <v>-310298.28000000003</v>
      </c>
    </row>
    <row r="47" spans="1:40">
      <c r="A47" t="s">
        <v>487</v>
      </c>
      <c r="B47" t="s">
        <v>543</v>
      </c>
      <c r="C47">
        <v>2820</v>
      </c>
      <c r="D47" t="s">
        <v>545</v>
      </c>
      <c r="E47" t="s">
        <v>545</v>
      </c>
      <c r="F47" s="38">
        <v>422709.22</v>
      </c>
      <c r="G47" s="38">
        <v>38797</v>
      </c>
      <c r="H47" s="38">
        <v>11076.69</v>
      </c>
      <c r="I47" s="34">
        <v>5413876.4000000004</v>
      </c>
      <c r="J47" s="137">
        <v>1328082.8500000001</v>
      </c>
      <c r="L47" s="242">
        <v>34536</v>
      </c>
      <c r="M47" s="242">
        <v>62684.28</v>
      </c>
      <c r="P47" s="242">
        <v>130986.08</v>
      </c>
      <c r="R47" s="208">
        <v>-1171647.55</v>
      </c>
      <c r="S47" s="208">
        <v>6594921.7400000002</v>
      </c>
      <c r="T47" s="208">
        <v>2114009</v>
      </c>
      <c r="U47" s="234">
        <v>910901.77</v>
      </c>
      <c r="W47" s="234">
        <v>845.69</v>
      </c>
      <c r="AB47" s="42">
        <v>378600</v>
      </c>
      <c r="AD47" s="42">
        <v>37057</v>
      </c>
      <c r="AE47" s="42">
        <v>617461.07999999996</v>
      </c>
      <c r="AF47" s="42">
        <v>429576.77</v>
      </c>
      <c r="AI47" s="297">
        <f t="shared" si="0"/>
        <v>472582.91</v>
      </c>
      <c r="AJ47" s="102">
        <f t="shared" si="1"/>
        <v>228206.36</v>
      </c>
      <c r="AK47" s="56">
        <f t="shared" si="2"/>
        <v>244376.55</v>
      </c>
      <c r="AL47" s="53">
        <f t="shared" si="3"/>
        <v>911747.46</v>
      </c>
      <c r="AM47" s="105">
        <f t="shared" si="4"/>
        <v>1462694.85</v>
      </c>
      <c r="AN47" s="56">
        <f t="shared" si="5"/>
        <v>-550947.39000000013</v>
      </c>
    </row>
    <row r="48" spans="1:40">
      <c r="A48" t="s">
        <v>487</v>
      </c>
      <c r="B48" t="s">
        <v>543</v>
      </c>
      <c r="C48">
        <v>3895</v>
      </c>
      <c r="D48" t="s">
        <v>546</v>
      </c>
      <c r="E48" t="s">
        <v>546</v>
      </c>
      <c r="F48" s="38">
        <v>618907.34</v>
      </c>
      <c r="G48" s="38">
        <v>39320</v>
      </c>
      <c r="H48" s="38">
        <v>11331.44</v>
      </c>
      <c r="I48" s="34">
        <v>4855338.28</v>
      </c>
      <c r="J48" s="137">
        <v>685192.78</v>
      </c>
      <c r="L48" s="242">
        <v>75073.5</v>
      </c>
      <c r="M48" s="242">
        <v>45870</v>
      </c>
      <c r="O48" s="242">
        <v>407950</v>
      </c>
      <c r="P48" s="242">
        <v>2122</v>
      </c>
      <c r="S48" s="208">
        <v>6572908.5099999998</v>
      </c>
      <c r="T48" s="208">
        <v>1646714.98</v>
      </c>
      <c r="U48" s="234">
        <v>827110.91</v>
      </c>
      <c r="W48" s="234">
        <v>911.44</v>
      </c>
      <c r="AB48" s="42">
        <v>319552</v>
      </c>
      <c r="AC48" s="42">
        <v>10376</v>
      </c>
      <c r="AD48" s="42">
        <v>29466</v>
      </c>
      <c r="AE48" s="42">
        <v>667186.93999999994</v>
      </c>
      <c r="AF48" s="42">
        <v>2341990.56</v>
      </c>
      <c r="AI48" s="297">
        <f t="shared" si="0"/>
        <v>669558.77999999991</v>
      </c>
      <c r="AJ48" s="102">
        <f t="shared" si="1"/>
        <v>531015.5</v>
      </c>
      <c r="AK48" s="56">
        <f t="shared" si="2"/>
        <v>138543.27999999991</v>
      </c>
      <c r="AL48" s="53">
        <f t="shared" si="3"/>
        <v>828022.35</v>
      </c>
      <c r="AM48" s="105">
        <f t="shared" si="4"/>
        <v>3368571.5</v>
      </c>
      <c r="AN48" s="56">
        <f t="shared" si="5"/>
        <v>-2540549.15</v>
      </c>
    </row>
    <row r="49" spans="1:40">
      <c r="A49" t="s">
        <v>487</v>
      </c>
      <c r="B49" t="s">
        <v>543</v>
      </c>
      <c r="C49">
        <v>2041</v>
      </c>
      <c r="D49" t="s">
        <v>547</v>
      </c>
      <c r="E49" t="s">
        <v>547</v>
      </c>
      <c r="F49" s="38">
        <v>1015757.66</v>
      </c>
      <c r="G49" s="38">
        <v>0</v>
      </c>
      <c r="H49" s="38">
        <v>49267.97</v>
      </c>
      <c r="I49" s="264">
        <v>1057518.8700000001</v>
      </c>
      <c r="J49" s="137">
        <v>1791815.26</v>
      </c>
      <c r="K49" s="208">
        <v>73999</v>
      </c>
      <c r="L49" s="242">
        <v>200760</v>
      </c>
      <c r="M49" s="242">
        <v>73616.27</v>
      </c>
      <c r="P49" s="242">
        <v>2685.5</v>
      </c>
      <c r="S49" s="208">
        <v>5765152.5199999996</v>
      </c>
      <c r="T49" s="208">
        <v>2273364.33</v>
      </c>
      <c r="U49" s="234">
        <v>636052.38</v>
      </c>
      <c r="W49" s="234">
        <v>1926.62</v>
      </c>
      <c r="AB49" s="42">
        <v>287508</v>
      </c>
      <c r="AD49" s="42">
        <v>32322</v>
      </c>
      <c r="AE49" s="42">
        <v>548357.79</v>
      </c>
      <c r="AF49" s="42">
        <v>4097011.07</v>
      </c>
      <c r="AI49" s="297">
        <f t="shared" si="0"/>
        <v>1065025.6300000001</v>
      </c>
      <c r="AJ49" s="102">
        <f t="shared" si="1"/>
        <v>277061.77</v>
      </c>
      <c r="AK49" s="56">
        <f t="shared" si="2"/>
        <v>787963.8600000001</v>
      </c>
      <c r="AL49" s="53">
        <f t="shared" si="3"/>
        <v>637979</v>
      </c>
      <c r="AM49" s="105">
        <f t="shared" si="4"/>
        <v>4965198.8599999994</v>
      </c>
      <c r="AN49" s="56">
        <f t="shared" si="5"/>
        <v>-4327219.8599999994</v>
      </c>
    </row>
    <row r="50" spans="1:40">
      <c r="A50" t="s">
        <v>489</v>
      </c>
      <c r="B50" t="s">
        <v>549</v>
      </c>
      <c r="C50">
        <v>2880</v>
      </c>
      <c r="D50" t="s">
        <v>551</v>
      </c>
      <c r="E50" t="s">
        <v>551</v>
      </c>
      <c r="F50" s="38">
        <v>483164.85</v>
      </c>
      <c r="G50" s="38">
        <v>178364</v>
      </c>
      <c r="H50" s="38">
        <v>17240.48</v>
      </c>
      <c r="I50" s="34">
        <v>416175.12</v>
      </c>
      <c r="J50" s="137">
        <v>591579.48</v>
      </c>
      <c r="L50" s="242">
        <v>14000</v>
      </c>
      <c r="M50" s="242">
        <v>53938.36</v>
      </c>
      <c r="P50" s="242">
        <v>1785</v>
      </c>
      <c r="S50" s="208">
        <v>1443810.75</v>
      </c>
      <c r="U50" s="234">
        <v>1535336.07</v>
      </c>
      <c r="W50" s="234">
        <v>994.04</v>
      </c>
      <c r="Y50" s="234">
        <v>978385.8</v>
      </c>
      <c r="AB50" s="42">
        <v>1352176.49</v>
      </c>
      <c r="AD50" s="42">
        <v>49127</v>
      </c>
      <c r="AE50" s="42">
        <v>587346.06000000006</v>
      </c>
      <c r="AF50" s="42">
        <v>353076.54</v>
      </c>
      <c r="AI50" s="297">
        <f t="shared" si="0"/>
        <v>678769.33</v>
      </c>
      <c r="AJ50" s="102">
        <f t="shared" si="1"/>
        <v>69723.360000000001</v>
      </c>
      <c r="AK50" s="56">
        <f t="shared" si="2"/>
        <v>609045.97</v>
      </c>
      <c r="AL50" s="53">
        <f t="shared" si="3"/>
        <v>2514715.91</v>
      </c>
      <c r="AM50" s="105">
        <f t="shared" si="4"/>
        <v>2341726.09</v>
      </c>
      <c r="AN50" s="56">
        <f t="shared" si="5"/>
        <v>172989.8200000003</v>
      </c>
    </row>
    <row r="51" spans="1:40">
      <c r="A51" t="s">
        <v>489</v>
      </c>
      <c r="B51" t="s">
        <v>549</v>
      </c>
      <c r="C51">
        <v>9821</v>
      </c>
      <c r="D51" t="s">
        <v>552</v>
      </c>
      <c r="E51" t="s">
        <v>552</v>
      </c>
      <c r="F51" s="38">
        <v>1445744.73</v>
      </c>
      <c r="G51" s="38">
        <v>70860</v>
      </c>
      <c r="H51" s="38">
        <v>41702.1</v>
      </c>
      <c r="I51" s="34">
        <v>1032888.85</v>
      </c>
      <c r="J51" s="137">
        <v>387260.84</v>
      </c>
      <c r="L51" s="242">
        <v>0</v>
      </c>
      <c r="M51" s="242">
        <v>18756.23</v>
      </c>
      <c r="P51" s="242">
        <v>8549.2800000000007</v>
      </c>
      <c r="S51" s="208">
        <v>637739.34</v>
      </c>
      <c r="T51" s="208">
        <v>2281491.52</v>
      </c>
      <c r="U51" s="234">
        <v>2464243.7599999998</v>
      </c>
      <c r="W51" s="234">
        <v>2859.67</v>
      </c>
      <c r="Y51" s="234">
        <v>1410377.1</v>
      </c>
      <c r="AB51" s="42">
        <v>2399075.02</v>
      </c>
      <c r="AC51" s="42">
        <v>38360</v>
      </c>
      <c r="AD51" s="42">
        <v>44116</v>
      </c>
      <c r="AE51" s="42">
        <v>1180617.32</v>
      </c>
      <c r="AF51" s="42">
        <v>183392.04</v>
      </c>
      <c r="AI51" s="297">
        <f t="shared" si="0"/>
        <v>1558306.83</v>
      </c>
      <c r="AJ51" s="102">
        <f t="shared" si="1"/>
        <v>27305.510000000002</v>
      </c>
      <c r="AK51" s="56">
        <f t="shared" si="2"/>
        <v>1531001.32</v>
      </c>
      <c r="AL51" s="53">
        <f t="shared" si="3"/>
        <v>3877480.53</v>
      </c>
      <c r="AM51" s="105">
        <f t="shared" si="4"/>
        <v>3845560.38</v>
      </c>
      <c r="AN51" s="56">
        <f t="shared" si="5"/>
        <v>31920.149999999907</v>
      </c>
    </row>
    <row r="52" spans="1:40">
      <c r="A52" t="s">
        <v>489</v>
      </c>
      <c r="B52" t="s">
        <v>549</v>
      </c>
      <c r="C52">
        <v>4858</v>
      </c>
      <c r="D52" t="s">
        <v>553</v>
      </c>
      <c r="E52" t="s">
        <v>553</v>
      </c>
      <c r="F52" s="38">
        <v>317840.08</v>
      </c>
      <c r="G52" s="38">
        <v>31800</v>
      </c>
      <c r="H52" s="38">
        <v>31104.07</v>
      </c>
      <c r="I52" s="34">
        <v>442611.24</v>
      </c>
      <c r="J52" s="137">
        <v>406538.59</v>
      </c>
      <c r="L52" s="242">
        <v>0</v>
      </c>
      <c r="M52" s="242">
        <v>0</v>
      </c>
      <c r="P52" s="242">
        <v>3157.13</v>
      </c>
      <c r="S52" s="208">
        <v>-1303352.08</v>
      </c>
      <c r="T52" s="208">
        <v>2647377.69</v>
      </c>
      <c r="U52" s="234">
        <v>2000039.17</v>
      </c>
      <c r="W52" s="234">
        <v>836.26</v>
      </c>
      <c r="Y52" s="234">
        <v>839381.72</v>
      </c>
      <c r="AB52" s="42">
        <v>1489615.72</v>
      </c>
      <c r="AC52" s="42">
        <v>25939</v>
      </c>
      <c r="AD52" s="42">
        <v>32244</v>
      </c>
      <c r="AE52" s="42">
        <v>1276023.8</v>
      </c>
      <c r="AF52" s="42">
        <v>133723.39000000001</v>
      </c>
      <c r="AI52" s="297">
        <f t="shared" si="0"/>
        <v>380744.15</v>
      </c>
      <c r="AJ52" s="102">
        <f t="shared" si="1"/>
        <v>3157.13</v>
      </c>
      <c r="AK52" s="56">
        <f t="shared" si="2"/>
        <v>377587.02</v>
      </c>
      <c r="AL52" s="53">
        <f t="shared" si="3"/>
        <v>2840257.15</v>
      </c>
      <c r="AM52" s="105">
        <f t="shared" si="4"/>
        <v>2957545.91</v>
      </c>
      <c r="AN52" s="56">
        <f t="shared" si="5"/>
        <v>-117288.76000000024</v>
      </c>
    </row>
    <row r="53" spans="1:40">
      <c r="A53" t="s">
        <v>489</v>
      </c>
      <c r="B53" t="s">
        <v>549</v>
      </c>
      <c r="C53">
        <v>5652</v>
      </c>
      <c r="D53" t="s">
        <v>554</v>
      </c>
      <c r="E53" t="s">
        <v>554</v>
      </c>
      <c r="F53" s="38">
        <v>752177.07</v>
      </c>
      <c r="G53" s="38">
        <v>37500</v>
      </c>
      <c r="H53" s="38">
        <v>553.39</v>
      </c>
      <c r="I53" s="34">
        <v>583645.66</v>
      </c>
      <c r="J53" s="137">
        <v>248258.07</v>
      </c>
      <c r="L53" s="242">
        <v>0</v>
      </c>
      <c r="M53" s="242">
        <v>20400</v>
      </c>
      <c r="O53" s="242">
        <v>200040</v>
      </c>
      <c r="P53" s="242">
        <v>1281.8900000000001</v>
      </c>
      <c r="S53" s="208">
        <v>-3257954.68</v>
      </c>
      <c r="T53" s="208">
        <v>4706462.17</v>
      </c>
      <c r="U53" s="234">
        <v>1111717.3999999999</v>
      </c>
      <c r="V53" s="234">
        <v>334000</v>
      </c>
      <c r="W53" s="234">
        <v>841.15</v>
      </c>
      <c r="Y53" s="234">
        <v>1332429.8999999999</v>
      </c>
      <c r="AB53" s="42">
        <v>1684437.9</v>
      </c>
      <c r="AC53" s="42">
        <v>130196</v>
      </c>
      <c r="AE53" s="42">
        <v>762761</v>
      </c>
      <c r="AF53" s="42">
        <v>249688.74</v>
      </c>
      <c r="AI53" s="297">
        <f t="shared" si="0"/>
        <v>790230.46</v>
      </c>
      <c r="AJ53" s="102">
        <f t="shared" si="1"/>
        <v>221721.89</v>
      </c>
      <c r="AK53" s="56">
        <f t="shared" si="2"/>
        <v>568508.56999999995</v>
      </c>
      <c r="AL53" s="53">
        <f t="shared" si="3"/>
        <v>2778988.4499999997</v>
      </c>
      <c r="AM53" s="105">
        <f t="shared" si="4"/>
        <v>2827083.6399999997</v>
      </c>
      <c r="AN53" s="56">
        <f t="shared" si="5"/>
        <v>-48095.189999999944</v>
      </c>
    </row>
    <row r="54" spans="1:40">
      <c r="A54" s="51" t="s">
        <v>491</v>
      </c>
      <c r="B54" s="51" t="s">
        <v>556</v>
      </c>
      <c r="C54" s="51">
        <v>2823</v>
      </c>
      <c r="D54" s="51" t="s">
        <v>558</v>
      </c>
      <c r="E54" s="51" t="s">
        <v>1451</v>
      </c>
      <c r="F54" s="38">
        <v>512608.71</v>
      </c>
      <c r="G54" s="38">
        <v>0</v>
      </c>
      <c r="H54" s="38">
        <v>34782.32</v>
      </c>
      <c r="I54" s="34">
        <v>1186606.17</v>
      </c>
      <c r="J54" s="137">
        <v>274336.31</v>
      </c>
      <c r="K54" s="208">
        <v>0</v>
      </c>
      <c r="P54" s="242">
        <v>2505</v>
      </c>
      <c r="S54" s="208">
        <v>771954.47</v>
      </c>
      <c r="T54" s="208">
        <v>954921.7</v>
      </c>
      <c r="U54" s="234">
        <v>1354727.15</v>
      </c>
      <c r="W54" s="234">
        <v>499.74</v>
      </c>
      <c r="Y54" s="234">
        <v>1037410</v>
      </c>
      <c r="AA54" s="234">
        <v>372516.62</v>
      </c>
      <c r="AB54" s="42">
        <v>1533889</v>
      </c>
      <c r="AC54" s="42">
        <v>28272</v>
      </c>
      <c r="AE54" s="42">
        <v>752931.27</v>
      </c>
      <c r="AF54" s="42">
        <v>171108.9</v>
      </c>
      <c r="AI54" s="297">
        <f t="shared" si="0"/>
        <v>547391.03</v>
      </c>
      <c r="AJ54" s="102">
        <f t="shared" si="1"/>
        <v>2505</v>
      </c>
      <c r="AK54" s="56">
        <f t="shared" si="2"/>
        <v>544886.03</v>
      </c>
      <c r="AL54" s="53">
        <f t="shared" si="3"/>
        <v>2765153.51</v>
      </c>
      <c r="AM54" s="105">
        <f t="shared" si="4"/>
        <v>2486201.17</v>
      </c>
      <c r="AN54" s="56">
        <f t="shared" si="5"/>
        <v>278952.33999999985</v>
      </c>
    </row>
    <row r="55" spans="1:40">
      <c r="A55" s="51" t="s">
        <v>491</v>
      </c>
      <c r="B55" s="51" t="s">
        <v>556</v>
      </c>
      <c r="C55" s="51">
        <v>4818</v>
      </c>
      <c r="D55" s="51" t="s">
        <v>559</v>
      </c>
      <c r="E55" t="s">
        <v>559</v>
      </c>
      <c r="F55" s="38">
        <v>2848797.05</v>
      </c>
      <c r="G55" s="38">
        <v>132360</v>
      </c>
      <c r="H55" s="38">
        <v>13121.64</v>
      </c>
      <c r="I55" s="34">
        <v>917084.61</v>
      </c>
      <c r="J55" s="137">
        <v>345656.9</v>
      </c>
      <c r="M55" s="242">
        <v>15721.03</v>
      </c>
      <c r="P55" s="242">
        <v>7768</v>
      </c>
      <c r="S55" s="208">
        <v>514884.19</v>
      </c>
      <c r="T55" s="208">
        <v>2528782.23</v>
      </c>
      <c r="U55" s="234">
        <v>3849538.19</v>
      </c>
      <c r="V55" s="234">
        <v>325950</v>
      </c>
      <c r="W55" s="234">
        <v>2914.32</v>
      </c>
      <c r="Y55" s="234">
        <v>816440</v>
      </c>
      <c r="AA55" s="234">
        <v>196312</v>
      </c>
      <c r="AB55" s="42">
        <v>1633436</v>
      </c>
      <c r="AC55" s="42">
        <v>48786</v>
      </c>
      <c r="AE55" s="42">
        <v>2148884.61</v>
      </c>
      <c r="AF55" s="42">
        <v>170183.15</v>
      </c>
      <c r="AI55" s="297">
        <f t="shared" si="0"/>
        <v>2994278.69</v>
      </c>
      <c r="AJ55" s="102">
        <f t="shared" si="1"/>
        <v>23489.03</v>
      </c>
      <c r="AK55" s="56">
        <f t="shared" si="2"/>
        <v>2970789.66</v>
      </c>
      <c r="AL55" s="53">
        <f t="shared" si="3"/>
        <v>5191154.51</v>
      </c>
      <c r="AM55" s="105">
        <f t="shared" si="4"/>
        <v>4001289.76</v>
      </c>
      <c r="AN55" s="56">
        <f t="shared" si="5"/>
        <v>1189864.75</v>
      </c>
    </row>
    <row r="56" spans="1:40">
      <c r="A56" s="51" t="s">
        <v>491</v>
      </c>
      <c r="B56" s="51" t="s">
        <v>556</v>
      </c>
      <c r="C56" s="51">
        <v>2500</v>
      </c>
      <c r="D56" s="51" t="s">
        <v>560</v>
      </c>
      <c r="E56" t="s">
        <v>560</v>
      </c>
      <c r="F56" s="38">
        <v>446106.77</v>
      </c>
      <c r="G56" s="38">
        <v>0</v>
      </c>
      <c r="H56" s="38">
        <v>30871.07</v>
      </c>
      <c r="I56" s="34">
        <v>1236797.18</v>
      </c>
      <c r="J56" s="137">
        <v>87583.87</v>
      </c>
      <c r="P56" s="242">
        <v>1049</v>
      </c>
      <c r="S56" s="208">
        <v>-731350.21</v>
      </c>
      <c r="T56" s="208">
        <v>2500517.9700000002</v>
      </c>
      <c r="U56" s="234">
        <v>750003.81</v>
      </c>
      <c r="V56" s="234">
        <v>201240</v>
      </c>
      <c r="W56" s="234">
        <v>448.39</v>
      </c>
      <c r="Y56" s="234">
        <v>747761</v>
      </c>
      <c r="AA56" s="234">
        <v>24700</v>
      </c>
      <c r="AB56" s="42">
        <v>1002672</v>
      </c>
      <c r="AC56" s="42">
        <v>23154</v>
      </c>
      <c r="AE56" s="42">
        <v>516435.48</v>
      </c>
      <c r="AF56" s="42">
        <v>150623.59</v>
      </c>
      <c r="AH56" s="42">
        <v>126</v>
      </c>
      <c r="AI56" s="297">
        <f t="shared" si="0"/>
        <v>476977.84</v>
      </c>
      <c r="AJ56" s="102">
        <f t="shared" si="1"/>
        <v>1049</v>
      </c>
      <c r="AK56" s="56">
        <f t="shared" si="2"/>
        <v>475928.84</v>
      </c>
      <c r="AL56" s="53">
        <f t="shared" si="3"/>
        <v>1724153.2000000002</v>
      </c>
      <c r="AM56" s="105">
        <f t="shared" si="4"/>
        <v>1693011.07</v>
      </c>
      <c r="AN56" s="56">
        <f t="shared" si="5"/>
        <v>31142.130000000121</v>
      </c>
    </row>
    <row r="57" spans="1:40">
      <c r="A57" s="51" t="s">
        <v>491</v>
      </c>
      <c r="B57" s="51" t="s">
        <v>556</v>
      </c>
      <c r="C57" s="51">
        <v>4429</v>
      </c>
      <c r="D57" s="51" t="s">
        <v>561</v>
      </c>
      <c r="E57" t="s">
        <v>561</v>
      </c>
      <c r="F57" s="38">
        <v>526480.07999999996</v>
      </c>
      <c r="G57" s="38">
        <v>30000</v>
      </c>
      <c r="H57" s="38">
        <v>11834</v>
      </c>
      <c r="I57" s="264">
        <v>433692.19</v>
      </c>
      <c r="J57" s="137">
        <v>504809.54</v>
      </c>
      <c r="M57" s="242">
        <v>0</v>
      </c>
      <c r="P57" s="242">
        <v>4955</v>
      </c>
      <c r="R57" s="208">
        <v>-517294.1</v>
      </c>
      <c r="S57" s="208">
        <v>41969.26</v>
      </c>
      <c r="T57" s="208">
        <v>1946573.94</v>
      </c>
      <c r="U57" s="234">
        <v>1389123.45</v>
      </c>
      <c r="V57" s="234">
        <v>65000</v>
      </c>
      <c r="W57" s="234">
        <v>523.77</v>
      </c>
      <c r="Y57" s="234">
        <v>687920</v>
      </c>
      <c r="AA57" s="234">
        <v>59293</v>
      </c>
      <c r="AB57" s="42">
        <v>1246843</v>
      </c>
      <c r="AC57" s="42">
        <v>32768</v>
      </c>
      <c r="AD57" s="42">
        <v>5442</v>
      </c>
      <c r="AE57" s="42">
        <v>605815.71</v>
      </c>
      <c r="AF57" s="42">
        <v>217279.8</v>
      </c>
      <c r="AH57" s="42">
        <v>63100</v>
      </c>
      <c r="AI57" s="297">
        <f t="shared" si="0"/>
        <v>568314.07999999996</v>
      </c>
      <c r="AJ57" s="102">
        <f t="shared" si="1"/>
        <v>4955</v>
      </c>
      <c r="AK57" s="56">
        <f t="shared" si="2"/>
        <v>563359.07999999996</v>
      </c>
      <c r="AL57" s="53">
        <f t="shared" si="3"/>
        <v>2201860.2199999997</v>
      </c>
      <c r="AM57" s="105">
        <f t="shared" si="4"/>
        <v>2171248.5099999998</v>
      </c>
      <c r="AN57" s="56">
        <f t="shared" si="5"/>
        <v>30611.709999999963</v>
      </c>
    </row>
    <row r="58" spans="1:40">
      <c r="A58" s="51" t="s">
        <v>491</v>
      </c>
      <c r="B58" s="51" t="s">
        <v>556</v>
      </c>
      <c r="C58" s="51">
        <v>3247</v>
      </c>
      <c r="D58" s="51" t="s">
        <v>562</v>
      </c>
      <c r="E58" t="s">
        <v>562</v>
      </c>
      <c r="F58" s="38">
        <v>591112.46</v>
      </c>
      <c r="G58" s="38">
        <v>0</v>
      </c>
      <c r="H58" s="38">
        <v>9503</v>
      </c>
      <c r="I58" s="264">
        <v>183977.18</v>
      </c>
      <c r="J58" s="137">
        <v>167933.33</v>
      </c>
      <c r="P58" s="242">
        <v>838</v>
      </c>
      <c r="R58" s="208">
        <v>-275194.3</v>
      </c>
      <c r="S58" s="208">
        <v>83694.36</v>
      </c>
      <c r="T58" s="208">
        <v>980950.37</v>
      </c>
      <c r="U58" s="234">
        <v>587918.27</v>
      </c>
      <c r="V58" s="234">
        <v>98300</v>
      </c>
      <c r="W58" s="234">
        <v>762.99</v>
      </c>
      <c r="Y58" s="234">
        <v>859950</v>
      </c>
      <c r="AA58" s="234">
        <v>144270</v>
      </c>
      <c r="AB58" s="42">
        <v>1017668</v>
      </c>
      <c r="AC58" s="42">
        <v>14632</v>
      </c>
      <c r="AE58" s="42">
        <v>377628.87</v>
      </c>
      <c r="AF58" s="42">
        <v>66171.850000000006</v>
      </c>
      <c r="AH58" s="42">
        <v>52863</v>
      </c>
      <c r="AI58" s="297">
        <f t="shared" si="0"/>
        <v>600615.46</v>
      </c>
      <c r="AJ58" s="102">
        <f t="shared" si="1"/>
        <v>838</v>
      </c>
      <c r="AK58" s="56">
        <f t="shared" si="2"/>
        <v>599777.46</v>
      </c>
      <c r="AL58" s="53">
        <f t="shared" si="3"/>
        <v>1691201.26</v>
      </c>
      <c r="AM58" s="105">
        <f t="shared" si="4"/>
        <v>1528963.7200000002</v>
      </c>
      <c r="AN58" s="56">
        <f t="shared" si="5"/>
        <v>162237.5399999998</v>
      </c>
    </row>
    <row r="59" spans="1:40" s="275" customFormat="1">
      <c r="A59" s="274" t="s">
        <v>491</v>
      </c>
      <c r="B59" s="274" t="s">
        <v>556</v>
      </c>
      <c r="C59" s="274">
        <v>1126</v>
      </c>
      <c r="D59" s="274" t="s">
        <v>563</v>
      </c>
      <c r="E59" s="275" t="s">
        <v>563</v>
      </c>
      <c r="F59" s="276">
        <v>0</v>
      </c>
      <c r="G59" s="276">
        <v>0</v>
      </c>
      <c r="H59" s="276">
        <v>0</v>
      </c>
      <c r="I59" s="275">
        <v>0</v>
      </c>
      <c r="J59" s="277">
        <v>0</v>
      </c>
      <c r="K59" s="277">
        <v>0</v>
      </c>
      <c r="L59" s="278">
        <v>0</v>
      </c>
      <c r="M59" s="278">
        <v>0</v>
      </c>
      <c r="N59" s="278">
        <v>0</v>
      </c>
      <c r="O59" s="278">
        <v>0</v>
      </c>
      <c r="P59" s="278">
        <v>0</v>
      </c>
      <c r="Q59" s="277">
        <v>0</v>
      </c>
      <c r="R59" s="277">
        <v>0</v>
      </c>
      <c r="S59" s="277">
        <v>0</v>
      </c>
      <c r="T59" s="277">
        <v>0</v>
      </c>
      <c r="U59" s="279">
        <v>0</v>
      </c>
      <c r="V59" s="279">
        <v>0</v>
      </c>
      <c r="W59" s="279">
        <v>0</v>
      </c>
      <c r="X59" s="279">
        <v>0</v>
      </c>
      <c r="Y59" s="279">
        <v>0</v>
      </c>
      <c r="Z59" s="279">
        <v>0</v>
      </c>
      <c r="AA59" s="279">
        <v>0</v>
      </c>
      <c r="AB59" s="280">
        <v>0</v>
      </c>
      <c r="AC59" s="280">
        <v>0</v>
      </c>
      <c r="AD59" s="280">
        <v>0</v>
      </c>
      <c r="AE59" s="280">
        <v>0</v>
      </c>
      <c r="AF59" s="280">
        <v>0</v>
      </c>
      <c r="AG59" s="280">
        <v>0</v>
      </c>
      <c r="AH59" s="280">
        <v>0</v>
      </c>
      <c r="AI59" s="298">
        <f t="shared" si="0"/>
        <v>0</v>
      </c>
      <c r="AJ59" s="281">
        <f t="shared" si="1"/>
        <v>0</v>
      </c>
      <c r="AK59" s="282">
        <f t="shared" si="2"/>
        <v>0</v>
      </c>
      <c r="AL59" s="283">
        <f t="shared" si="3"/>
        <v>0</v>
      </c>
      <c r="AM59" s="279">
        <f t="shared" si="4"/>
        <v>0</v>
      </c>
      <c r="AN59" s="282">
        <f t="shared" si="5"/>
        <v>0</v>
      </c>
    </row>
    <row r="60" spans="1:40">
      <c r="A60" t="s">
        <v>493</v>
      </c>
      <c r="B60" t="s">
        <v>565</v>
      </c>
      <c r="C60">
        <v>3728</v>
      </c>
      <c r="D60" t="s">
        <v>567</v>
      </c>
      <c r="E60" t="s">
        <v>567</v>
      </c>
      <c r="F60" s="38">
        <v>344350.25</v>
      </c>
      <c r="G60" s="38">
        <v>0</v>
      </c>
      <c r="H60" s="38">
        <v>9132</v>
      </c>
      <c r="I60" s="34">
        <v>885032.62</v>
      </c>
      <c r="J60" s="137">
        <v>23515.14</v>
      </c>
      <c r="L60" s="242">
        <v>49591</v>
      </c>
      <c r="M60" s="242">
        <v>319831.32</v>
      </c>
      <c r="P60" s="242">
        <v>0</v>
      </c>
      <c r="S60" s="208">
        <v>3293568.9</v>
      </c>
      <c r="T60" s="208">
        <v>-2210713.7999999998</v>
      </c>
      <c r="U60" s="234">
        <v>633993.38</v>
      </c>
      <c r="W60" s="234">
        <v>620.09</v>
      </c>
      <c r="Y60" s="234">
        <v>282505.5</v>
      </c>
      <c r="AA60" s="234">
        <v>577118</v>
      </c>
      <c r="AB60" s="42">
        <v>1013055.5</v>
      </c>
      <c r="AD60" s="42">
        <v>31910</v>
      </c>
      <c r="AE60" s="42">
        <v>498482.95</v>
      </c>
      <c r="AF60" s="42">
        <v>141035.93</v>
      </c>
      <c r="AI60" s="297">
        <f t="shared" si="0"/>
        <v>353482.25</v>
      </c>
      <c r="AJ60" s="102">
        <f t="shared" si="1"/>
        <v>369422.32</v>
      </c>
      <c r="AK60" s="56">
        <f t="shared" si="2"/>
        <v>-15940.070000000007</v>
      </c>
      <c r="AL60" s="53">
        <f t="shared" si="3"/>
        <v>1494236.97</v>
      </c>
      <c r="AM60" s="105">
        <f t="shared" si="4"/>
        <v>1684484.38</v>
      </c>
      <c r="AN60" s="56">
        <f t="shared" si="5"/>
        <v>-190247.40999999992</v>
      </c>
    </row>
    <row r="61" spans="1:40">
      <c r="A61" t="s">
        <v>493</v>
      </c>
      <c r="B61" t="s">
        <v>565</v>
      </c>
      <c r="C61">
        <v>3543</v>
      </c>
      <c r="D61" t="s">
        <v>568</v>
      </c>
      <c r="E61" t="s">
        <v>568</v>
      </c>
      <c r="F61" s="38">
        <v>580155.85</v>
      </c>
      <c r="G61" s="38">
        <v>88986</v>
      </c>
      <c r="H61" s="38">
        <v>103468.98</v>
      </c>
      <c r="I61" s="34">
        <v>855283.28</v>
      </c>
      <c r="J61" s="137">
        <v>250722.94</v>
      </c>
      <c r="M61" s="242">
        <v>12675</v>
      </c>
      <c r="O61" s="242">
        <v>5600</v>
      </c>
      <c r="P61" s="242">
        <v>9966</v>
      </c>
      <c r="S61" s="208">
        <v>234428.05</v>
      </c>
      <c r="T61" s="208">
        <v>1549076.07</v>
      </c>
      <c r="U61" s="234">
        <v>1574890.19</v>
      </c>
      <c r="W61" s="234">
        <v>1069.08</v>
      </c>
      <c r="Y61" s="234">
        <v>682633.28</v>
      </c>
      <c r="AB61" s="42">
        <v>1177323.28</v>
      </c>
      <c r="AD61" s="42">
        <v>22633</v>
      </c>
      <c r="AE61" s="42">
        <v>766645.69</v>
      </c>
      <c r="AF61" s="42">
        <v>225118.65</v>
      </c>
      <c r="AI61" s="297">
        <f t="shared" si="0"/>
        <v>772610.83</v>
      </c>
      <c r="AJ61" s="102">
        <f t="shared" si="1"/>
        <v>28241</v>
      </c>
      <c r="AK61" s="56">
        <f t="shared" si="2"/>
        <v>744369.83</v>
      </c>
      <c r="AL61" s="53">
        <f t="shared" si="3"/>
        <v>2258592.5499999998</v>
      </c>
      <c r="AM61" s="105">
        <f t="shared" si="4"/>
        <v>2191720.62</v>
      </c>
      <c r="AN61" s="56">
        <f t="shared" si="5"/>
        <v>66871.929999999702</v>
      </c>
    </row>
    <row r="62" spans="1:40">
      <c r="A62" t="s">
        <v>493</v>
      </c>
      <c r="B62" t="s">
        <v>565</v>
      </c>
      <c r="C62">
        <v>6330</v>
      </c>
      <c r="D62" t="s">
        <v>569</v>
      </c>
      <c r="E62" t="s">
        <v>569</v>
      </c>
      <c r="F62" s="38">
        <v>223288.74</v>
      </c>
      <c r="G62" s="38">
        <v>1069627</v>
      </c>
      <c r="H62" s="38">
        <v>115703.64</v>
      </c>
      <c r="I62" s="264">
        <v>190222.38</v>
      </c>
      <c r="J62" s="137">
        <v>43019.95</v>
      </c>
      <c r="M62" s="242">
        <v>15075</v>
      </c>
      <c r="P62" s="242">
        <v>1084427.68</v>
      </c>
      <c r="S62" s="208">
        <v>-2775899.69</v>
      </c>
      <c r="T62" s="208">
        <v>3406179.86</v>
      </c>
      <c r="U62" s="234">
        <v>1279387.6100000001</v>
      </c>
      <c r="W62" s="234">
        <v>5953.18</v>
      </c>
      <c r="Y62" s="234">
        <v>1173539.7</v>
      </c>
      <c r="AB62" s="42">
        <v>1592698.7</v>
      </c>
      <c r="AD62" s="42">
        <v>7732</v>
      </c>
      <c r="AE62" s="42">
        <v>726022.93</v>
      </c>
      <c r="AF62" s="42">
        <v>220348</v>
      </c>
      <c r="AI62" s="297">
        <f t="shared" si="0"/>
        <v>1408619.38</v>
      </c>
      <c r="AJ62" s="102">
        <f t="shared" si="1"/>
        <v>1099502.68</v>
      </c>
      <c r="AK62" s="56">
        <f t="shared" si="2"/>
        <v>309116.69999999995</v>
      </c>
      <c r="AL62" s="53">
        <f t="shared" si="3"/>
        <v>2458880.4900000002</v>
      </c>
      <c r="AM62" s="105">
        <f t="shared" si="4"/>
        <v>2546801.63</v>
      </c>
      <c r="AN62" s="56">
        <f t="shared" si="5"/>
        <v>-87921.139999999665</v>
      </c>
    </row>
    <row r="63" spans="1:40">
      <c r="A63" t="s">
        <v>493</v>
      </c>
      <c r="B63" t="s">
        <v>565</v>
      </c>
      <c r="C63">
        <v>3421</v>
      </c>
      <c r="D63" t="s">
        <v>570</v>
      </c>
      <c r="E63" t="s">
        <v>570</v>
      </c>
      <c r="F63" s="38">
        <v>369818.24</v>
      </c>
      <c r="G63" s="38">
        <v>0</v>
      </c>
      <c r="H63" s="38">
        <v>18884.78</v>
      </c>
      <c r="I63" s="34">
        <v>355923.15</v>
      </c>
      <c r="J63" s="137">
        <v>94343.74</v>
      </c>
      <c r="L63" s="242">
        <v>59800</v>
      </c>
      <c r="M63" s="242">
        <v>88873.45</v>
      </c>
      <c r="O63" s="242">
        <v>65750</v>
      </c>
      <c r="P63" s="242">
        <v>0</v>
      </c>
      <c r="S63" s="208">
        <v>-1069487.45</v>
      </c>
      <c r="T63" s="208">
        <v>1679166.57</v>
      </c>
      <c r="U63" s="234">
        <v>1292427.92</v>
      </c>
      <c r="W63" s="234">
        <v>456.64</v>
      </c>
      <c r="Y63" s="234">
        <v>156330.5</v>
      </c>
      <c r="AB63" s="42">
        <v>654582.5</v>
      </c>
      <c r="AD63" s="42">
        <v>21732</v>
      </c>
      <c r="AE63" s="42">
        <v>616599.92000000004</v>
      </c>
      <c r="AF63" s="42">
        <v>141433.29999999999</v>
      </c>
      <c r="AI63" s="297">
        <f t="shared" si="0"/>
        <v>388703.02</v>
      </c>
      <c r="AJ63" s="102">
        <f t="shared" si="1"/>
        <v>214423.45</v>
      </c>
      <c r="AK63" s="56">
        <f t="shared" si="2"/>
        <v>174279.57</v>
      </c>
      <c r="AL63" s="53">
        <f t="shared" si="3"/>
        <v>1449215.0599999998</v>
      </c>
      <c r="AM63" s="105">
        <f t="shared" si="4"/>
        <v>1434347.72</v>
      </c>
      <c r="AN63" s="56">
        <f t="shared" si="5"/>
        <v>14867.339999999851</v>
      </c>
    </row>
    <row r="64" spans="1:40">
      <c r="A64" t="s">
        <v>493</v>
      </c>
      <c r="B64" t="s">
        <v>565</v>
      </c>
      <c r="C64">
        <v>3591</v>
      </c>
      <c r="D64" t="s">
        <v>571</v>
      </c>
      <c r="E64" t="s">
        <v>571</v>
      </c>
      <c r="F64" s="38">
        <v>210131.47</v>
      </c>
      <c r="G64" s="38">
        <v>0</v>
      </c>
      <c r="H64" s="38">
        <v>18766.7</v>
      </c>
      <c r="I64" s="34">
        <v>643154.47</v>
      </c>
      <c r="J64" s="137">
        <v>119743.18</v>
      </c>
      <c r="M64" s="242">
        <v>39020.14</v>
      </c>
      <c r="O64" s="242">
        <v>5600</v>
      </c>
      <c r="P64" s="242">
        <v>13520</v>
      </c>
      <c r="S64" s="208">
        <v>-417721.64</v>
      </c>
      <c r="T64" s="208">
        <v>1290095.46</v>
      </c>
      <c r="U64" s="234">
        <v>1058760.02</v>
      </c>
      <c r="W64" s="234">
        <v>354.6</v>
      </c>
      <c r="Y64" s="234">
        <v>318509.5</v>
      </c>
      <c r="AB64" s="42">
        <v>736794.5</v>
      </c>
      <c r="AD64" s="42">
        <v>21092</v>
      </c>
      <c r="AE64" s="42">
        <v>440513.91</v>
      </c>
      <c r="AF64" s="42">
        <v>117941.85</v>
      </c>
      <c r="AI64" s="297">
        <f t="shared" si="0"/>
        <v>228898.17</v>
      </c>
      <c r="AJ64" s="102">
        <f t="shared" si="1"/>
        <v>58140.14</v>
      </c>
      <c r="AK64" s="56">
        <f t="shared" si="2"/>
        <v>170758.03000000003</v>
      </c>
      <c r="AL64" s="53">
        <f t="shared" si="3"/>
        <v>1377624.12</v>
      </c>
      <c r="AM64" s="105">
        <f t="shared" si="4"/>
        <v>1316342.26</v>
      </c>
      <c r="AN64" s="56">
        <f t="shared" si="5"/>
        <v>61281.860000000102</v>
      </c>
    </row>
    <row r="65" spans="1:40">
      <c r="A65" t="s">
        <v>493</v>
      </c>
      <c r="B65" t="s">
        <v>565</v>
      </c>
      <c r="C65">
        <v>4772</v>
      </c>
      <c r="D65" t="s">
        <v>572</v>
      </c>
      <c r="E65" t="s">
        <v>572</v>
      </c>
      <c r="F65" s="38">
        <v>528546.16</v>
      </c>
      <c r="G65" s="38">
        <v>0</v>
      </c>
      <c r="H65" s="38">
        <v>45341.72</v>
      </c>
      <c r="I65" s="264">
        <v>307858.40999999997</v>
      </c>
      <c r="J65" s="137">
        <v>106521.49</v>
      </c>
      <c r="L65" s="242">
        <v>7473</v>
      </c>
      <c r="M65" s="242">
        <v>296330</v>
      </c>
      <c r="O65" s="242">
        <v>164709</v>
      </c>
      <c r="P65" s="242">
        <v>4975</v>
      </c>
      <c r="S65" s="208">
        <v>-1521793.54</v>
      </c>
      <c r="T65" s="208">
        <v>2056145.55</v>
      </c>
      <c r="U65" s="234">
        <v>1395496.33</v>
      </c>
      <c r="W65" s="234">
        <v>640.84</v>
      </c>
      <c r="Y65" s="234">
        <v>1001677</v>
      </c>
      <c r="AA65" s="234">
        <v>78624</v>
      </c>
      <c r="AB65" s="42">
        <v>1625064</v>
      </c>
      <c r="AC65" s="42">
        <v>6624</v>
      </c>
      <c r="AD65" s="42">
        <v>15011</v>
      </c>
      <c r="AE65" s="42">
        <v>617106.26</v>
      </c>
      <c r="AF65" s="42">
        <v>232204.14</v>
      </c>
      <c r="AI65" s="297">
        <f t="shared" si="0"/>
        <v>573887.88</v>
      </c>
      <c r="AJ65" s="102">
        <f t="shared" si="1"/>
        <v>473487</v>
      </c>
      <c r="AK65" s="56">
        <f t="shared" si="2"/>
        <v>100400.88</v>
      </c>
      <c r="AL65" s="53">
        <f t="shared" si="3"/>
        <v>2476438.17</v>
      </c>
      <c r="AM65" s="105">
        <f t="shared" si="4"/>
        <v>2496009.4</v>
      </c>
      <c r="AN65" s="56">
        <f t="shared" si="5"/>
        <v>-19571.229999999981</v>
      </c>
    </row>
    <row r="66" spans="1:40">
      <c r="A66" t="s">
        <v>495</v>
      </c>
      <c r="B66" t="s">
        <v>574</v>
      </c>
      <c r="C66">
        <v>5834</v>
      </c>
      <c r="D66" t="s">
        <v>576</v>
      </c>
      <c r="E66" t="s">
        <v>576</v>
      </c>
      <c r="F66" s="38">
        <v>1034251.47</v>
      </c>
      <c r="G66" s="38">
        <v>44700</v>
      </c>
      <c r="H66" s="38">
        <v>94324.9</v>
      </c>
      <c r="I66" s="34">
        <v>993489.04</v>
      </c>
      <c r="J66" s="137">
        <v>572826.87</v>
      </c>
      <c r="L66" s="242">
        <v>18600</v>
      </c>
      <c r="M66" s="242">
        <v>70596.92</v>
      </c>
      <c r="P66" s="242">
        <v>0</v>
      </c>
      <c r="S66" s="208">
        <v>-509472.74</v>
      </c>
      <c r="T66" s="208">
        <v>2912713.08</v>
      </c>
      <c r="U66" s="234">
        <v>1727172.76</v>
      </c>
      <c r="V66" s="234">
        <v>639890</v>
      </c>
      <c r="AA66" s="234">
        <v>1784.73</v>
      </c>
      <c r="AB66" s="42">
        <v>725413</v>
      </c>
      <c r="AC66" s="42">
        <v>3500</v>
      </c>
      <c r="AD66" s="42">
        <v>23824</v>
      </c>
      <c r="AE66" s="42">
        <v>1091208.51</v>
      </c>
      <c r="AF66" s="42">
        <v>237746.96</v>
      </c>
      <c r="AH66" s="42">
        <v>40000</v>
      </c>
      <c r="AI66" s="297">
        <f t="shared" si="0"/>
        <v>1173276.3699999999</v>
      </c>
      <c r="AJ66" s="102">
        <f t="shared" si="1"/>
        <v>89196.92</v>
      </c>
      <c r="AK66" s="56">
        <f t="shared" si="2"/>
        <v>1084079.45</v>
      </c>
      <c r="AL66" s="53">
        <f t="shared" si="3"/>
        <v>2368847.4899999998</v>
      </c>
      <c r="AM66" s="105">
        <f t="shared" si="4"/>
        <v>2121692.4699999997</v>
      </c>
      <c r="AN66" s="56">
        <f t="shared" si="5"/>
        <v>247155.02000000002</v>
      </c>
    </row>
    <row r="67" spans="1:40">
      <c r="A67" t="s">
        <v>495</v>
      </c>
      <c r="B67" t="s">
        <v>574</v>
      </c>
      <c r="C67">
        <v>4475</v>
      </c>
      <c r="D67" t="s">
        <v>577</v>
      </c>
      <c r="E67" t="s">
        <v>577</v>
      </c>
      <c r="F67" s="38">
        <v>411570.37</v>
      </c>
      <c r="H67" s="38">
        <v>74395.66</v>
      </c>
      <c r="I67" s="34">
        <v>600770.17000000004</v>
      </c>
      <c r="J67" s="137">
        <v>466510.77</v>
      </c>
      <c r="L67" s="242">
        <v>14135.1</v>
      </c>
      <c r="M67" s="242">
        <v>170069.71</v>
      </c>
      <c r="O67" s="242">
        <v>36990</v>
      </c>
      <c r="P67" s="242">
        <v>10978</v>
      </c>
      <c r="S67" s="208">
        <v>-79176.19</v>
      </c>
      <c r="T67" s="208">
        <v>1364480.05</v>
      </c>
      <c r="U67" s="234">
        <v>1084757.58</v>
      </c>
      <c r="V67" s="234">
        <v>30450</v>
      </c>
      <c r="W67" s="234">
        <v>950.32</v>
      </c>
      <c r="Z67" s="234">
        <v>510</v>
      </c>
      <c r="AA67" s="234">
        <v>234000</v>
      </c>
      <c r="AB67" s="42">
        <v>467034</v>
      </c>
      <c r="AC67" s="42">
        <v>26005</v>
      </c>
      <c r="AD67" s="42">
        <v>6120</v>
      </c>
      <c r="AE67" s="42">
        <v>641923.62</v>
      </c>
      <c r="AF67" s="42">
        <v>173814.98</v>
      </c>
      <c r="AI67" s="297">
        <f t="shared" si="0"/>
        <v>485966.03</v>
      </c>
      <c r="AJ67" s="102">
        <f t="shared" si="1"/>
        <v>232172.81</v>
      </c>
      <c r="AK67" s="56">
        <f t="shared" si="2"/>
        <v>253793.22000000003</v>
      </c>
      <c r="AL67" s="53">
        <f t="shared" si="3"/>
        <v>1350667.9000000001</v>
      </c>
      <c r="AM67" s="105">
        <f t="shared" si="4"/>
        <v>1314897.6000000001</v>
      </c>
      <c r="AN67" s="56">
        <f t="shared" si="5"/>
        <v>35770.300000000047</v>
      </c>
    </row>
    <row r="68" spans="1:40">
      <c r="A68" t="s">
        <v>495</v>
      </c>
      <c r="B68" t="s">
        <v>574</v>
      </c>
      <c r="C68">
        <v>1990</v>
      </c>
      <c r="D68" t="s">
        <v>578</v>
      </c>
      <c r="E68" t="s">
        <v>578</v>
      </c>
      <c r="F68" s="38">
        <v>110898.9</v>
      </c>
      <c r="G68" s="38">
        <v>50400</v>
      </c>
      <c r="H68" s="38">
        <v>13569.34</v>
      </c>
      <c r="I68" s="34">
        <v>734704.28</v>
      </c>
      <c r="J68" s="137">
        <v>281107.64</v>
      </c>
      <c r="L68" s="242">
        <v>11800</v>
      </c>
      <c r="M68" s="242">
        <v>38731.71</v>
      </c>
      <c r="S68" s="208">
        <v>-775766.25</v>
      </c>
      <c r="T68" s="208">
        <v>2067672.51</v>
      </c>
      <c r="U68" s="234">
        <v>994157.14</v>
      </c>
      <c r="V68" s="234">
        <v>67000</v>
      </c>
      <c r="W68" s="234">
        <v>214.86</v>
      </c>
      <c r="AB68" s="42">
        <v>298378</v>
      </c>
      <c r="AC68" s="42">
        <v>21754</v>
      </c>
      <c r="AD68" s="42">
        <v>5940</v>
      </c>
      <c r="AE68" s="42">
        <v>687433.52</v>
      </c>
      <c r="AF68" s="42">
        <v>199624.29</v>
      </c>
      <c r="AI68" s="297">
        <f t="shared" si="0"/>
        <v>174868.24</v>
      </c>
      <c r="AJ68" s="102">
        <f t="shared" si="1"/>
        <v>50531.71</v>
      </c>
      <c r="AK68" s="56">
        <f t="shared" si="2"/>
        <v>124336.53</v>
      </c>
      <c r="AL68" s="53">
        <f t="shared" si="3"/>
        <v>1061372.0000000002</v>
      </c>
      <c r="AM68" s="105">
        <f t="shared" si="4"/>
        <v>1213129.81</v>
      </c>
      <c r="AN68" s="56">
        <f t="shared" si="5"/>
        <v>-151757.80999999982</v>
      </c>
    </row>
    <row r="69" spans="1:40">
      <c r="A69" t="s">
        <v>495</v>
      </c>
      <c r="B69" t="s">
        <v>574</v>
      </c>
      <c r="C69">
        <v>5043</v>
      </c>
      <c r="D69" t="s">
        <v>579</v>
      </c>
      <c r="E69" t="s">
        <v>579</v>
      </c>
      <c r="F69" s="38">
        <v>371794.48</v>
      </c>
      <c r="H69" s="38">
        <v>19349.95</v>
      </c>
      <c r="I69" s="34">
        <v>968324.98</v>
      </c>
      <c r="J69" s="137">
        <v>582285.37</v>
      </c>
      <c r="L69" s="242">
        <v>0</v>
      </c>
      <c r="M69" s="242">
        <v>16308.48</v>
      </c>
      <c r="P69" s="242">
        <v>2015</v>
      </c>
      <c r="R69" s="208">
        <v>-421575.71</v>
      </c>
      <c r="T69" s="208">
        <v>2226508.67</v>
      </c>
      <c r="U69" s="234">
        <v>1382926.78</v>
      </c>
      <c r="V69" s="234">
        <v>20000</v>
      </c>
      <c r="W69" s="234">
        <v>380.78</v>
      </c>
      <c r="AA69" s="234">
        <v>395553</v>
      </c>
      <c r="AB69" s="42">
        <v>575056.5</v>
      </c>
      <c r="AD69" s="42">
        <v>28547</v>
      </c>
      <c r="AE69" s="42">
        <v>865652.89</v>
      </c>
      <c r="AF69" s="42">
        <v>211105.83</v>
      </c>
      <c r="AI69" s="297">
        <f t="shared" ref="AI69:AI70" si="6">SUM(F69:H69)</f>
        <v>391144.43</v>
      </c>
      <c r="AJ69" s="102">
        <f t="shared" ref="AJ69:AJ70" si="7">SUM(L69:P69)</f>
        <v>18323.48</v>
      </c>
      <c r="AK69" s="56">
        <f t="shared" ref="AK69:AK70" si="8">AI69-AJ69</f>
        <v>372820.95</v>
      </c>
      <c r="AL69" s="53">
        <f t="shared" ref="AL69:AL70" si="9">SUM(U69:AA69)</f>
        <v>1798860.56</v>
      </c>
      <c r="AM69" s="105">
        <f t="shared" ref="AM69:AM70" si="10">SUM(AB69:AH69)</f>
        <v>1680362.2200000002</v>
      </c>
      <c r="AN69" s="56">
        <f t="shared" ref="AN69:AN70" si="11">AL69-AM69</f>
        <v>118498.33999999985</v>
      </c>
    </row>
    <row r="70" spans="1:40">
      <c r="A70" t="s">
        <v>495</v>
      </c>
      <c r="B70" t="s">
        <v>574</v>
      </c>
      <c r="C70">
        <v>5442</v>
      </c>
      <c r="D70" t="s">
        <v>580</v>
      </c>
      <c r="E70" t="s">
        <v>580</v>
      </c>
      <c r="F70" s="38">
        <v>600826.36</v>
      </c>
      <c r="G70" s="38">
        <v>0</v>
      </c>
      <c r="H70" s="38">
        <v>77369.320000000007</v>
      </c>
      <c r="I70" s="34">
        <v>678283.82</v>
      </c>
      <c r="J70" s="137">
        <v>523951.55</v>
      </c>
      <c r="L70" s="242">
        <v>11500</v>
      </c>
      <c r="M70" s="242">
        <v>13805.49</v>
      </c>
      <c r="O70" s="242">
        <v>144650</v>
      </c>
      <c r="P70" s="242">
        <v>1754</v>
      </c>
      <c r="S70" s="208">
        <v>-237671.79</v>
      </c>
      <c r="T70" s="208">
        <v>2114406.96</v>
      </c>
      <c r="U70" s="234">
        <v>1326449.48</v>
      </c>
      <c r="W70" s="234">
        <v>1598.68</v>
      </c>
      <c r="AB70" s="42">
        <v>537202</v>
      </c>
      <c r="AC70" s="42">
        <v>19812</v>
      </c>
      <c r="AD70" s="42">
        <v>16610</v>
      </c>
      <c r="AE70" s="42">
        <v>686372.76</v>
      </c>
      <c r="AF70" s="42">
        <v>236065.01</v>
      </c>
      <c r="AI70" s="297">
        <f t="shared" si="6"/>
        <v>678195.67999999993</v>
      </c>
      <c r="AJ70" s="102">
        <f t="shared" si="7"/>
        <v>171709.49</v>
      </c>
      <c r="AK70" s="56">
        <f t="shared" si="8"/>
        <v>506486.18999999994</v>
      </c>
      <c r="AL70" s="53">
        <f t="shared" si="9"/>
        <v>1328048.1599999999</v>
      </c>
      <c r="AM70" s="105">
        <f t="shared" si="10"/>
        <v>1496061.77</v>
      </c>
      <c r="AN70" s="56">
        <f t="shared" si="11"/>
        <v>-168013.6100000001</v>
      </c>
    </row>
    <row r="71" spans="1:40">
      <c r="AJ71" s="102"/>
      <c r="AL71" s="53"/>
      <c r="AM71" s="105"/>
    </row>
    <row r="72" spans="1:40">
      <c r="AJ72" s="102"/>
      <c r="AL72" s="53"/>
      <c r="AM72" s="105"/>
    </row>
    <row r="73" spans="1:40">
      <c r="AJ73" s="102"/>
      <c r="AL73" s="53"/>
      <c r="AM73" s="105"/>
    </row>
    <row r="74" spans="1:40">
      <c r="AJ74" s="102"/>
      <c r="AL74" s="53"/>
      <c r="AM74" s="105"/>
    </row>
    <row r="75" spans="1:40">
      <c r="AJ75" s="102"/>
      <c r="AL75" s="53"/>
      <c r="AM75" s="105"/>
    </row>
    <row r="76" spans="1:40">
      <c r="AJ76" s="102"/>
      <c r="AL76" s="53"/>
      <c r="AM76" s="105"/>
    </row>
    <row r="77" spans="1:40">
      <c r="AJ77" s="102"/>
      <c r="AL77" s="53"/>
      <c r="AM77" s="105"/>
    </row>
    <row r="78" spans="1:40">
      <c r="AJ78" s="102"/>
      <c r="AL78" s="53"/>
      <c r="AM78" s="105"/>
    </row>
    <row r="79" spans="1:40">
      <c r="AJ79" s="102"/>
      <c r="AL79" s="53"/>
      <c r="AM79" s="105"/>
    </row>
    <row r="80" spans="1:40">
      <c r="AJ80" s="102"/>
      <c r="AL80" s="53"/>
      <c r="AM80" s="105"/>
    </row>
    <row r="81" spans="6:39">
      <c r="F81" s="233"/>
      <c r="G81" s="233"/>
      <c r="H81" s="233"/>
      <c r="AJ81" s="102"/>
      <c r="AL81" s="53"/>
      <c r="AM81" s="105"/>
    </row>
    <row r="82" spans="6:39">
      <c r="F82" s="233"/>
      <c r="G82" s="233"/>
      <c r="H82" s="233"/>
      <c r="AJ82" s="102"/>
      <c r="AL82" s="53"/>
      <c r="AM82" s="105"/>
    </row>
    <row r="83" spans="6:39">
      <c r="AJ83" s="102"/>
      <c r="AL83" s="53"/>
      <c r="AM83" s="105"/>
    </row>
    <row r="84" spans="6:39">
      <c r="AJ84" s="102"/>
      <c r="AL84" s="53"/>
      <c r="AM84" s="105"/>
    </row>
    <row r="85" spans="6:39">
      <c r="AJ85" s="102"/>
      <c r="AL85" s="53"/>
      <c r="AM85" s="105"/>
    </row>
    <row r="86" spans="6:39">
      <c r="AJ86" s="102"/>
      <c r="AL86" s="53"/>
      <c r="AM86" s="105"/>
    </row>
    <row r="87" spans="6:39">
      <c r="AJ87" s="102"/>
      <c r="AL87" s="53"/>
      <c r="AM87" s="105"/>
    </row>
    <row r="88" spans="6:39">
      <c r="AJ88" s="102"/>
      <c r="AL88" s="53"/>
      <c r="AM88" s="105"/>
    </row>
    <row r="89" spans="6:39">
      <c r="F89" s="233"/>
      <c r="G89" s="233"/>
      <c r="H89" s="233"/>
      <c r="AJ89" s="102"/>
      <c r="AL89" s="53"/>
      <c r="AM89" s="105"/>
    </row>
    <row r="90" spans="6:39">
      <c r="AJ90" s="102"/>
      <c r="AL90" s="53"/>
      <c r="AM90" s="105"/>
    </row>
    <row r="91" spans="6:39">
      <c r="AJ91" s="102"/>
      <c r="AL91" s="53"/>
      <c r="AM91" s="105"/>
    </row>
    <row r="92" spans="6:39">
      <c r="AJ92" s="102"/>
      <c r="AL92" s="53"/>
      <c r="AM92" s="105"/>
    </row>
    <row r="93" spans="6:39">
      <c r="AJ93" s="102"/>
      <c r="AL93" s="53"/>
      <c r="AM93" s="105"/>
    </row>
    <row r="94" spans="6:39">
      <c r="AJ94" s="102"/>
      <c r="AL94" s="53"/>
      <c r="AM94" s="105"/>
    </row>
    <row r="95" spans="6:39">
      <c r="AJ95" s="102"/>
      <c r="AL95" s="53"/>
      <c r="AM95" s="105"/>
    </row>
    <row r="96" spans="6:39">
      <c r="AJ96" s="102"/>
      <c r="AL96" s="53"/>
      <c r="AM96" s="105"/>
    </row>
    <row r="97" spans="36:39">
      <c r="AJ97" s="102"/>
      <c r="AL97" s="53"/>
      <c r="AM97" s="105"/>
    </row>
    <row r="98" spans="36:39">
      <c r="AJ98" s="102"/>
      <c r="AL98" s="53"/>
      <c r="AM98" s="105"/>
    </row>
    <row r="99" spans="36:39">
      <c r="AJ99" s="102"/>
      <c r="AL99" s="53"/>
      <c r="AM99" s="105"/>
    </row>
    <row r="100" spans="36:39">
      <c r="AJ100" s="102"/>
      <c r="AL100" s="53"/>
      <c r="AM100" s="105"/>
    </row>
    <row r="101" spans="36:39">
      <c r="AJ101" s="102"/>
      <c r="AL101" s="53"/>
      <c r="AM101" s="105"/>
    </row>
    <row r="102" spans="36:39">
      <c r="AJ102" s="102"/>
      <c r="AL102" s="53"/>
      <c r="AM102" s="105"/>
    </row>
    <row r="103" spans="36:39">
      <c r="AJ103" s="102"/>
      <c r="AL103" s="53"/>
      <c r="AM103" s="105"/>
    </row>
    <row r="104" spans="36:39">
      <c r="AJ104" s="102"/>
      <c r="AL104" s="53"/>
      <c r="AM104" s="105"/>
    </row>
    <row r="105" spans="36:39">
      <c r="AJ105" s="102"/>
      <c r="AL105" s="53"/>
      <c r="AM105" s="105"/>
    </row>
    <row r="106" spans="36:39">
      <c r="AJ106" s="102"/>
      <c r="AL106" s="53"/>
      <c r="AM106" s="105"/>
    </row>
    <row r="107" spans="36:39">
      <c r="AJ107" s="102"/>
      <c r="AL107" s="53"/>
      <c r="AM107" s="105"/>
    </row>
    <row r="108" spans="36:39">
      <c r="AJ108" s="102"/>
      <c r="AL108" s="53"/>
      <c r="AM108" s="105"/>
    </row>
    <row r="109" spans="36:39">
      <c r="AJ109" s="102"/>
      <c r="AL109" s="53"/>
      <c r="AM109" s="105"/>
    </row>
    <row r="110" spans="36:39">
      <c r="AJ110" s="102"/>
      <c r="AL110" s="53"/>
      <c r="AM110" s="105"/>
    </row>
    <row r="111" spans="36:39">
      <c r="AJ111" s="102"/>
      <c r="AL111" s="53"/>
      <c r="AM111" s="105"/>
    </row>
    <row r="112" spans="36:39">
      <c r="AJ112" s="102"/>
      <c r="AL112" s="53"/>
      <c r="AM112" s="105"/>
    </row>
    <row r="113" spans="36:39">
      <c r="AJ113" s="102"/>
      <c r="AL113" s="53"/>
      <c r="AM113" s="105"/>
    </row>
    <row r="114" spans="36:39">
      <c r="AJ114" s="102"/>
      <c r="AL114" s="53"/>
      <c r="AM114" s="105"/>
    </row>
    <row r="115" spans="36:39">
      <c r="AJ115" s="102"/>
      <c r="AL115" s="53"/>
      <c r="AM115" s="105"/>
    </row>
    <row r="116" spans="36:39">
      <c r="AJ116" s="102"/>
      <c r="AL116" s="53"/>
      <c r="AM116" s="105"/>
    </row>
    <row r="117" spans="36:39">
      <c r="AJ117" s="102"/>
      <c r="AL117" s="53"/>
      <c r="AM117" s="105"/>
    </row>
    <row r="118" spans="36:39">
      <c r="AJ118" s="102"/>
      <c r="AL118" s="53"/>
      <c r="AM118" s="105"/>
    </row>
    <row r="119" spans="36:39">
      <c r="AJ119" s="102"/>
      <c r="AL119" s="53"/>
      <c r="AM119" s="105"/>
    </row>
    <row r="120" spans="36:39">
      <c r="AJ120" s="102"/>
      <c r="AL120" s="53"/>
      <c r="AM120" s="105"/>
    </row>
    <row r="121" spans="36:39">
      <c r="AJ121" s="102"/>
      <c r="AL121" s="53"/>
      <c r="AM121" s="105"/>
    </row>
    <row r="122" spans="36:39">
      <c r="AJ122" s="102"/>
      <c r="AL122" s="53"/>
      <c r="AM122" s="105"/>
    </row>
    <row r="123" spans="36:39">
      <c r="AJ123" s="102"/>
      <c r="AL123" s="53"/>
      <c r="AM123" s="105"/>
    </row>
    <row r="124" spans="36:39">
      <c r="AJ124" s="102"/>
      <c r="AL124" s="53"/>
      <c r="AM124" s="105"/>
    </row>
    <row r="125" spans="36:39">
      <c r="AJ125" s="102"/>
      <c r="AL125" s="53"/>
      <c r="AM125" s="105"/>
    </row>
    <row r="126" spans="36:39">
      <c r="AJ126" s="102"/>
      <c r="AL126" s="53"/>
      <c r="AM126" s="105"/>
    </row>
    <row r="127" spans="36:39">
      <c r="AJ127" s="102"/>
      <c r="AL127" s="53"/>
      <c r="AM127" s="105"/>
    </row>
    <row r="128" spans="36:39">
      <c r="AJ128" s="102"/>
      <c r="AL128" s="53"/>
      <c r="AM128" s="105"/>
    </row>
    <row r="129" spans="36:39">
      <c r="AJ129" s="102"/>
      <c r="AL129" s="53"/>
      <c r="AM129" s="105"/>
    </row>
    <row r="130" spans="36:39">
      <c r="AJ130" s="102"/>
      <c r="AL130" s="53"/>
      <c r="AM130" s="105"/>
    </row>
    <row r="131" spans="36:39">
      <c r="AJ131" s="102"/>
      <c r="AL131" s="53"/>
      <c r="AM131" s="105"/>
    </row>
    <row r="132" spans="36:39">
      <c r="AJ132" s="102"/>
      <c r="AL132" s="53"/>
      <c r="AM132" s="105"/>
    </row>
    <row r="133" spans="36:39">
      <c r="AJ133" s="102"/>
      <c r="AL133" s="53"/>
      <c r="AM133" s="105"/>
    </row>
    <row r="134" spans="36:39">
      <c r="AJ134" s="102"/>
      <c r="AL134" s="53"/>
      <c r="AM134" s="105"/>
    </row>
    <row r="135" spans="36:39">
      <c r="AJ135" s="102"/>
      <c r="AL135" s="53"/>
      <c r="AM135" s="105"/>
    </row>
    <row r="136" spans="36:39">
      <c r="AJ136" s="102"/>
      <c r="AL136" s="53"/>
      <c r="AM136" s="105"/>
    </row>
    <row r="137" spans="36:39">
      <c r="AJ137" s="102"/>
      <c r="AL137" s="53"/>
      <c r="AM137" s="105"/>
    </row>
    <row r="138" spans="36:39">
      <c r="AJ138" s="102"/>
      <c r="AL138" s="53"/>
      <c r="AM138" s="105"/>
    </row>
    <row r="139" spans="36:39">
      <c r="AJ139" s="102"/>
      <c r="AL139" s="53"/>
      <c r="AM139" s="105"/>
    </row>
    <row r="140" spans="36:39">
      <c r="AJ140" s="102"/>
      <c r="AL140" s="53"/>
      <c r="AM140" s="105"/>
    </row>
    <row r="141" spans="36:39">
      <c r="AJ141" s="102"/>
      <c r="AL141" s="53"/>
      <c r="AM141" s="105"/>
    </row>
    <row r="142" spans="36:39">
      <c r="AJ142" s="102"/>
      <c r="AL142" s="53"/>
      <c r="AM142" s="105"/>
    </row>
    <row r="143" spans="36:39">
      <c r="AJ143" s="102"/>
      <c r="AL143" s="53"/>
      <c r="AM143" s="105"/>
    </row>
    <row r="144" spans="36:39">
      <c r="AJ144" s="102"/>
      <c r="AL144" s="53"/>
      <c r="AM144" s="105"/>
    </row>
    <row r="145" spans="36:39">
      <c r="AJ145" s="102"/>
      <c r="AL145" s="53"/>
      <c r="AM145" s="105"/>
    </row>
    <row r="146" spans="36:39">
      <c r="AJ146" s="102"/>
      <c r="AL146" s="53"/>
      <c r="AM146" s="105"/>
    </row>
    <row r="147" spans="36:39">
      <c r="AJ147" s="102"/>
      <c r="AL147" s="53"/>
      <c r="AM147" s="105"/>
    </row>
    <row r="148" spans="36:39">
      <c r="AJ148" s="102"/>
      <c r="AL148" s="53"/>
      <c r="AM148" s="105"/>
    </row>
    <row r="149" spans="36:39">
      <c r="AJ149" s="102"/>
      <c r="AL149" s="53"/>
      <c r="AM149" s="105"/>
    </row>
    <row r="150" spans="36:39">
      <c r="AJ150" s="102"/>
      <c r="AL150" s="53"/>
      <c r="AM150" s="10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opLeftCell="AA16" workbookViewId="0">
      <selection activeCell="AG1" sqref="F1:AG1048576"/>
    </sheetView>
  </sheetViews>
  <sheetFormatPr defaultRowHeight="14.25"/>
  <cols>
    <col min="1" max="1" width="9" style="271"/>
    <col min="2" max="2" width="16.625" style="271" bestFit="1" customWidth="1"/>
    <col min="3" max="3" width="9" style="271"/>
    <col min="4" max="4" width="23" style="271" customWidth="1"/>
    <col min="5" max="5" width="25.25" style="208" customWidth="1"/>
    <col min="6" max="6" width="14.125" style="233" bestFit="1" customWidth="1"/>
    <col min="7" max="8" width="14.25" style="233" bestFit="1" customWidth="1"/>
    <col min="9" max="10" width="14.125" style="208" bestFit="1" customWidth="1"/>
    <col min="11" max="11" width="14.25" style="208" bestFit="1" customWidth="1"/>
    <col min="12" max="12" width="14.25" style="272" bestFit="1" customWidth="1"/>
    <col min="13" max="13" width="13.125" style="272" bestFit="1" customWidth="1"/>
    <col min="14" max="14" width="13.875" style="272" bestFit="1" customWidth="1"/>
    <col min="15" max="15" width="14.75" style="208" bestFit="1" customWidth="1"/>
    <col min="16" max="16" width="15.125" style="208" bestFit="1" customWidth="1"/>
    <col min="17" max="17" width="14.125" style="208" bestFit="1" customWidth="1"/>
    <col min="18" max="18" width="15.125" style="208" bestFit="1" customWidth="1"/>
    <col min="19" max="19" width="9.375" style="234" bestFit="1" customWidth="1"/>
    <col min="20" max="20" width="11.375" style="234" bestFit="1" customWidth="1"/>
    <col min="21" max="22" width="14.125" style="234" bestFit="1" customWidth="1"/>
    <col min="23" max="23" width="12" style="234" bestFit="1" customWidth="1"/>
    <col min="24" max="24" width="14.125" style="234" bestFit="1" customWidth="1"/>
    <col min="25" max="25" width="11.375" style="234" bestFit="1" customWidth="1"/>
    <col min="26" max="26" width="13.125" style="234" bestFit="1" customWidth="1"/>
    <col min="27" max="27" width="15.125" style="47" bestFit="1" customWidth="1"/>
    <col min="28" max="28" width="11.375" style="47" bestFit="1" customWidth="1"/>
    <col min="29" max="29" width="13.125" style="47" bestFit="1" customWidth="1"/>
    <col min="30" max="31" width="14.125" style="47" bestFit="1" customWidth="1"/>
    <col min="32" max="33" width="11.375" style="47" bestFit="1" customWidth="1"/>
    <col min="34" max="34" width="11.25" style="208" bestFit="1" customWidth="1"/>
    <col min="35" max="36" width="13" style="208" bestFit="1" customWidth="1"/>
    <col min="37" max="37" width="9.125" style="208" bestFit="1" customWidth="1"/>
    <col min="38" max="38" width="13" style="208" bestFit="1" customWidth="1"/>
    <col min="39" max="39" width="10.25" style="208" bestFit="1" customWidth="1"/>
    <col min="40" max="40" width="14" style="208" bestFit="1" customWidth="1"/>
    <col min="41" max="41" width="11.25" style="208" bestFit="1" customWidth="1"/>
    <col min="42" max="42" width="10.25" style="208" bestFit="1" customWidth="1"/>
    <col min="43" max="43" width="13" style="208" bestFit="1" customWidth="1"/>
    <col min="44" max="44" width="9.25" style="208" bestFit="1" customWidth="1"/>
    <col min="45" max="45" width="14" style="208" bestFit="1" customWidth="1"/>
    <col min="46" max="47" width="13" style="208" bestFit="1" customWidth="1"/>
    <col min="48" max="48" width="9.125" style="208" bestFit="1" customWidth="1"/>
    <col min="49" max="49" width="11.25" style="208" bestFit="1" customWidth="1"/>
    <col min="50" max="50" width="10.25" style="208" bestFit="1" customWidth="1"/>
    <col min="51" max="16384" width="9" style="208"/>
  </cols>
  <sheetData>
    <row r="1" spans="1:33">
      <c r="E1" s="208" t="s">
        <v>1413</v>
      </c>
      <c r="F1" s="233" t="s">
        <v>1597</v>
      </c>
      <c r="G1" s="233" t="s">
        <v>1599</v>
      </c>
      <c r="H1" s="233" t="s">
        <v>1601</v>
      </c>
      <c r="I1" s="208" t="s">
        <v>1603</v>
      </c>
      <c r="J1" s="208" t="s">
        <v>1605</v>
      </c>
      <c r="K1" s="208" t="s">
        <v>1607</v>
      </c>
      <c r="L1" s="272" t="s">
        <v>1611</v>
      </c>
      <c r="M1" s="272" t="s">
        <v>1613</v>
      </c>
      <c r="N1" s="272" t="s">
        <v>1617</v>
      </c>
      <c r="O1" s="208" t="s">
        <v>1619</v>
      </c>
      <c r="P1" s="208" t="s">
        <v>90</v>
      </c>
      <c r="Q1" s="208" t="s">
        <v>1621</v>
      </c>
      <c r="R1" s="208" t="s">
        <v>1623</v>
      </c>
      <c r="S1" s="234" t="s">
        <v>1624</v>
      </c>
      <c r="T1" s="234" t="s">
        <v>1626</v>
      </c>
      <c r="U1" s="234" t="s">
        <v>1628</v>
      </c>
      <c r="V1" s="234" t="s">
        <v>1630</v>
      </c>
      <c r="W1" s="234" t="s">
        <v>1632</v>
      </c>
      <c r="X1" s="234" t="s">
        <v>1636</v>
      </c>
      <c r="Y1" s="234" t="s">
        <v>1656</v>
      </c>
      <c r="Z1" s="234" t="s">
        <v>1638</v>
      </c>
      <c r="AA1" s="47" t="s">
        <v>1640</v>
      </c>
      <c r="AB1" s="47" t="s">
        <v>1642</v>
      </c>
      <c r="AC1" s="47" t="s">
        <v>1644</v>
      </c>
      <c r="AD1" s="47" t="s">
        <v>1646</v>
      </c>
      <c r="AE1" s="47" t="s">
        <v>1648</v>
      </c>
      <c r="AF1" s="47" t="s">
        <v>1652</v>
      </c>
      <c r="AG1" s="47" t="s">
        <v>1660</v>
      </c>
    </row>
    <row r="2" spans="1:33">
      <c r="B2" s="271" t="s">
        <v>348</v>
      </c>
      <c r="C2" s="271" t="s">
        <v>470</v>
      </c>
      <c r="E2" s="208" t="s">
        <v>1414</v>
      </c>
      <c r="F2" s="233" t="s">
        <v>1598</v>
      </c>
      <c r="G2" s="233" t="s">
        <v>1600</v>
      </c>
      <c r="H2" s="233" t="s">
        <v>1602</v>
      </c>
      <c r="I2" s="208" t="s">
        <v>1604</v>
      </c>
      <c r="J2" s="208" t="s">
        <v>1606</v>
      </c>
      <c r="K2" s="208" t="s">
        <v>1608</v>
      </c>
      <c r="L2" s="272" t="s">
        <v>1612</v>
      </c>
      <c r="M2" s="272" t="s">
        <v>1614</v>
      </c>
      <c r="N2" s="272" t="s">
        <v>1618</v>
      </c>
      <c r="O2" s="208" t="s">
        <v>1620</v>
      </c>
      <c r="P2" s="208" t="s">
        <v>97</v>
      </c>
      <c r="Q2" s="208" t="s">
        <v>1622</v>
      </c>
      <c r="R2" s="208" t="s">
        <v>0</v>
      </c>
      <c r="S2" s="234" t="s">
        <v>1625</v>
      </c>
      <c r="T2" s="234" t="s">
        <v>1627</v>
      </c>
      <c r="U2" s="234" t="s">
        <v>1629</v>
      </c>
      <c r="V2" s="234" t="s">
        <v>1631</v>
      </c>
      <c r="W2" s="234" t="s">
        <v>1633</v>
      </c>
      <c r="X2" s="234" t="s">
        <v>1637</v>
      </c>
      <c r="Y2" s="234" t="s">
        <v>1657</v>
      </c>
      <c r="Z2" s="234" t="s">
        <v>1639</v>
      </c>
      <c r="AA2" s="47" t="s">
        <v>1641</v>
      </c>
      <c r="AB2" s="47" t="s">
        <v>1643</v>
      </c>
      <c r="AC2" s="47" t="s">
        <v>1645</v>
      </c>
      <c r="AD2" s="47" t="s">
        <v>1647</v>
      </c>
      <c r="AE2" s="47" t="s">
        <v>1649</v>
      </c>
      <c r="AF2" s="47" t="s">
        <v>1653</v>
      </c>
      <c r="AG2" s="47" t="s">
        <v>1661</v>
      </c>
    </row>
    <row r="3" spans="1:33">
      <c r="E3" s="208" t="s">
        <v>1415</v>
      </c>
      <c r="F3" s="233">
        <v>32245419.149999999</v>
      </c>
      <c r="G3" s="233">
        <v>1631783.6</v>
      </c>
      <c r="H3" s="233">
        <v>8728570.7200000007</v>
      </c>
      <c r="I3" s="208">
        <v>52868988.140000001</v>
      </c>
      <c r="J3" s="208">
        <v>20867463.460000001</v>
      </c>
      <c r="K3" s="208">
        <v>1990</v>
      </c>
      <c r="L3" s="272">
        <v>70000</v>
      </c>
      <c r="M3" s="272">
        <v>2656788.14</v>
      </c>
      <c r="N3" s="272">
        <v>791371.03</v>
      </c>
      <c r="O3" s="208">
        <v>271433.5</v>
      </c>
      <c r="P3" s="208">
        <v>-1190489.94</v>
      </c>
      <c r="Q3" s="208">
        <v>-54278784.240000002</v>
      </c>
      <c r="R3" s="208">
        <v>181632926.83000001</v>
      </c>
      <c r="S3" s="234">
        <v>7200</v>
      </c>
      <c r="T3" s="234">
        <v>3093.41</v>
      </c>
      <c r="U3" s="234">
        <v>78162830.769999996</v>
      </c>
      <c r="V3" s="234">
        <v>6730772.5599999996</v>
      </c>
      <c r="W3" s="234">
        <v>61652.33</v>
      </c>
      <c r="X3" s="234">
        <v>70873766.75</v>
      </c>
      <c r="Y3" s="234">
        <v>680</v>
      </c>
      <c r="Z3" s="234">
        <v>1708461.79</v>
      </c>
      <c r="AA3" s="47">
        <v>106505080.11</v>
      </c>
      <c r="AB3" s="47">
        <v>990465</v>
      </c>
      <c r="AC3" s="47">
        <v>610131.72</v>
      </c>
      <c r="AD3" s="47">
        <v>49713654.950000003</v>
      </c>
      <c r="AE3" s="47">
        <v>12936277.359999999</v>
      </c>
      <c r="AF3" s="47">
        <v>335136.71999999997</v>
      </c>
      <c r="AG3" s="47">
        <v>66742</v>
      </c>
    </row>
    <row r="4" spans="1:33">
      <c r="A4" s="271" t="s">
        <v>584</v>
      </c>
      <c r="B4" s="271" t="s">
        <v>84</v>
      </c>
      <c r="C4" s="271">
        <v>5860</v>
      </c>
      <c r="D4" s="271" t="s">
        <v>1</v>
      </c>
      <c r="E4" s="208" t="s">
        <v>1</v>
      </c>
      <c r="F4" s="233">
        <v>331076.09999999998</v>
      </c>
      <c r="G4" s="233">
        <v>13284.25</v>
      </c>
      <c r="H4" s="233">
        <v>38608.21</v>
      </c>
      <c r="I4" s="208">
        <v>1889351.07</v>
      </c>
      <c r="J4" s="208">
        <v>226599.74</v>
      </c>
      <c r="M4" s="272">
        <v>15150</v>
      </c>
      <c r="N4" s="272">
        <v>123.14</v>
      </c>
      <c r="Q4" s="208">
        <v>2669189.25</v>
      </c>
      <c r="R4" s="208">
        <v>198336.84</v>
      </c>
      <c r="U4" s="234">
        <v>789678.68</v>
      </c>
      <c r="V4" s="234">
        <v>168380</v>
      </c>
      <c r="W4" s="234">
        <v>715.5</v>
      </c>
      <c r="X4" s="234">
        <v>1159940</v>
      </c>
      <c r="Z4" s="234">
        <v>106000</v>
      </c>
      <c r="AA4" s="47">
        <v>1651121</v>
      </c>
      <c r="AB4" s="47">
        <v>23050</v>
      </c>
      <c r="AD4" s="47">
        <v>642536.26</v>
      </c>
      <c r="AE4" s="47">
        <v>291886.78000000003</v>
      </c>
    </row>
    <row r="5" spans="1:33">
      <c r="A5" s="271" t="s">
        <v>584</v>
      </c>
      <c r="B5" s="271" t="s">
        <v>84</v>
      </c>
      <c r="C5" s="271">
        <v>4140</v>
      </c>
      <c r="D5" s="271" t="s">
        <v>2</v>
      </c>
      <c r="E5" s="208" t="s">
        <v>2</v>
      </c>
      <c r="F5" s="233">
        <v>581943.91</v>
      </c>
      <c r="G5" s="233">
        <v>68356.89</v>
      </c>
      <c r="H5" s="233">
        <v>32741.09</v>
      </c>
      <c r="I5" s="208">
        <v>766070.44</v>
      </c>
      <c r="J5" s="208">
        <v>203536.34</v>
      </c>
      <c r="M5" s="272">
        <v>10825</v>
      </c>
      <c r="N5" s="272">
        <v>111.13</v>
      </c>
      <c r="Q5" s="208">
        <v>-706485.71</v>
      </c>
      <c r="R5" s="208">
        <v>2159407.13</v>
      </c>
      <c r="U5" s="234">
        <v>1131216.08</v>
      </c>
      <c r="V5" s="234">
        <v>467700</v>
      </c>
      <c r="W5" s="234">
        <v>484.99</v>
      </c>
      <c r="X5" s="234">
        <v>1080685</v>
      </c>
      <c r="Z5" s="234">
        <v>27372</v>
      </c>
      <c r="AA5" s="47">
        <v>1801891</v>
      </c>
      <c r="AB5" s="47">
        <v>5500</v>
      </c>
      <c r="AC5" s="47">
        <v>23766</v>
      </c>
      <c r="AD5" s="47">
        <v>576481.81000000006</v>
      </c>
      <c r="AE5" s="47">
        <v>111028.14</v>
      </c>
    </row>
    <row r="6" spans="1:33">
      <c r="A6" s="271" t="s">
        <v>584</v>
      </c>
      <c r="B6" s="271" t="s">
        <v>84</v>
      </c>
      <c r="C6" s="271">
        <v>4949</v>
      </c>
      <c r="D6" s="271" t="s">
        <v>3</v>
      </c>
      <c r="E6" s="208" t="s">
        <v>3</v>
      </c>
      <c r="F6" s="233">
        <v>270448.37</v>
      </c>
      <c r="G6" s="233">
        <v>24127.48</v>
      </c>
      <c r="H6" s="233">
        <v>153140.9</v>
      </c>
      <c r="I6" s="208">
        <v>1150321.28</v>
      </c>
      <c r="J6" s="208">
        <v>118516.23</v>
      </c>
      <c r="M6" s="272">
        <v>14460</v>
      </c>
      <c r="N6" s="272">
        <v>0</v>
      </c>
      <c r="Q6" s="208">
        <v>-1081510.8799999999</v>
      </c>
      <c r="R6" s="208">
        <v>3104237.14</v>
      </c>
      <c r="U6" s="234">
        <v>1211658.47</v>
      </c>
      <c r="W6" s="234">
        <v>864.12</v>
      </c>
      <c r="X6" s="234">
        <v>944190</v>
      </c>
      <c r="Z6" s="234">
        <v>1500</v>
      </c>
      <c r="AA6" s="47">
        <v>1453234</v>
      </c>
      <c r="AB6" s="47">
        <v>15920</v>
      </c>
      <c r="AD6" s="47">
        <v>776859.15</v>
      </c>
      <c r="AE6" s="47">
        <v>232831.44</v>
      </c>
    </row>
    <row r="7" spans="1:33">
      <c r="A7" s="271" t="s">
        <v>584</v>
      </c>
      <c r="B7" s="271" t="s">
        <v>84</v>
      </c>
      <c r="C7" s="271">
        <v>7034</v>
      </c>
      <c r="D7" s="271" t="s">
        <v>4</v>
      </c>
      <c r="E7" s="208" t="s">
        <v>4</v>
      </c>
      <c r="F7" s="233">
        <v>463650.09</v>
      </c>
      <c r="G7" s="233">
        <v>38628.29</v>
      </c>
      <c r="H7" s="233">
        <v>273762.86</v>
      </c>
      <c r="I7" s="208">
        <v>358013.24</v>
      </c>
      <c r="J7" s="208">
        <v>64546.15</v>
      </c>
      <c r="M7" s="272">
        <v>14100</v>
      </c>
      <c r="N7" s="272">
        <v>230.07</v>
      </c>
      <c r="Q7" s="208">
        <v>339397.63</v>
      </c>
      <c r="R7" s="208">
        <v>1481598.18</v>
      </c>
      <c r="U7" s="234">
        <v>1614073.64</v>
      </c>
      <c r="W7" s="234">
        <v>1553.73</v>
      </c>
      <c r="X7" s="234">
        <v>1389110</v>
      </c>
      <c r="Z7" s="234">
        <v>1479</v>
      </c>
      <c r="AA7" s="47">
        <v>2333270</v>
      </c>
      <c r="AB7" s="47">
        <v>30782</v>
      </c>
      <c r="AD7" s="47">
        <v>1063231.6200000001</v>
      </c>
      <c r="AE7" s="47">
        <v>215658</v>
      </c>
    </row>
    <row r="8" spans="1:33">
      <c r="A8" s="271" t="s">
        <v>584</v>
      </c>
      <c r="B8" s="271" t="s">
        <v>84</v>
      </c>
      <c r="C8" s="271">
        <v>5253</v>
      </c>
      <c r="D8" s="271" t="s">
        <v>5</v>
      </c>
      <c r="E8" s="208" t="s">
        <v>5</v>
      </c>
      <c r="F8" s="233">
        <v>257950.94</v>
      </c>
      <c r="G8" s="233">
        <v>7338.19</v>
      </c>
      <c r="H8" s="233">
        <v>143330.98000000001</v>
      </c>
      <c r="I8" s="208">
        <v>80537</v>
      </c>
      <c r="J8" s="208">
        <v>440759.49</v>
      </c>
      <c r="M8" s="272">
        <v>9750</v>
      </c>
      <c r="N8" s="272">
        <v>100.5</v>
      </c>
      <c r="Q8" s="208">
        <v>-2444496.61</v>
      </c>
      <c r="R8" s="208">
        <v>3577514.61</v>
      </c>
      <c r="U8" s="234">
        <v>1820464.16</v>
      </c>
      <c r="W8" s="234">
        <v>654.03</v>
      </c>
      <c r="X8" s="234">
        <v>1138970</v>
      </c>
      <c r="Z8" s="234">
        <v>8379</v>
      </c>
      <c r="AA8" s="47">
        <v>2000478</v>
      </c>
      <c r="AB8" s="47">
        <v>4740</v>
      </c>
      <c r="AC8" s="47">
        <v>670</v>
      </c>
      <c r="AD8" s="47">
        <v>1125177.57</v>
      </c>
      <c r="AE8" s="47">
        <v>50353.52</v>
      </c>
    </row>
    <row r="9" spans="1:33">
      <c r="A9" s="271" t="s">
        <v>584</v>
      </c>
      <c r="B9" s="271" t="s">
        <v>84</v>
      </c>
      <c r="C9" s="271">
        <v>1881</v>
      </c>
      <c r="D9" s="271" t="s">
        <v>6</v>
      </c>
      <c r="E9" s="208" t="s">
        <v>6</v>
      </c>
      <c r="F9" s="233">
        <v>210721.34</v>
      </c>
      <c r="G9" s="233">
        <v>9100</v>
      </c>
      <c r="H9" s="233">
        <v>174162.33</v>
      </c>
      <c r="I9" s="208">
        <v>551490.92000000004</v>
      </c>
      <c r="J9" s="208">
        <v>147081.66</v>
      </c>
      <c r="M9" s="272">
        <v>12225</v>
      </c>
      <c r="N9" s="272">
        <v>79.56</v>
      </c>
      <c r="Q9" s="208">
        <v>1224531.23</v>
      </c>
      <c r="R9" s="208">
        <v>80851.62</v>
      </c>
      <c r="U9" s="234">
        <v>340240.21</v>
      </c>
      <c r="X9" s="234">
        <v>1034280</v>
      </c>
      <c r="Z9" s="234">
        <v>13500</v>
      </c>
      <c r="AA9" s="47">
        <v>1211430</v>
      </c>
      <c r="AB9" s="47">
        <v>5530</v>
      </c>
      <c r="AD9" s="47">
        <v>287020.38</v>
      </c>
      <c r="AE9" s="47">
        <v>109170.99</v>
      </c>
    </row>
    <row r="10" spans="1:33">
      <c r="A10" s="271" t="s">
        <v>584</v>
      </c>
      <c r="B10" s="271" t="s">
        <v>84</v>
      </c>
      <c r="C10" s="271">
        <v>7224</v>
      </c>
      <c r="D10" s="271" t="s">
        <v>7</v>
      </c>
      <c r="E10" s="208" t="s">
        <v>7</v>
      </c>
      <c r="F10" s="233">
        <v>404120.61</v>
      </c>
      <c r="G10" s="233">
        <v>30865.01</v>
      </c>
      <c r="H10" s="233">
        <v>193134.55</v>
      </c>
      <c r="I10" s="208">
        <v>1027620.45</v>
      </c>
      <c r="J10" s="208">
        <v>224997.19</v>
      </c>
      <c r="M10" s="272">
        <v>9900</v>
      </c>
      <c r="N10" s="272">
        <v>131.38999999999999</v>
      </c>
      <c r="Q10" s="208">
        <v>-277782.26</v>
      </c>
      <c r="R10" s="208">
        <v>2359303.7200000002</v>
      </c>
      <c r="U10" s="234">
        <v>1034620.13</v>
      </c>
      <c r="V10" s="234">
        <v>132000</v>
      </c>
      <c r="W10" s="234">
        <v>1034.1099999999999</v>
      </c>
      <c r="X10" s="234">
        <v>1873700</v>
      </c>
      <c r="Z10" s="234">
        <v>48822</v>
      </c>
      <c r="AA10" s="47">
        <v>2564288</v>
      </c>
      <c r="AC10" s="47">
        <v>2690</v>
      </c>
      <c r="AD10" s="47">
        <v>655612.12</v>
      </c>
      <c r="AE10" s="47">
        <v>78401.16</v>
      </c>
    </row>
    <row r="11" spans="1:33">
      <c r="A11" s="271" t="s">
        <v>584</v>
      </c>
      <c r="B11" s="271" t="s">
        <v>84</v>
      </c>
      <c r="C11" s="271">
        <v>2635</v>
      </c>
      <c r="D11" s="271" t="s">
        <v>8</v>
      </c>
      <c r="E11" s="208" t="s">
        <v>8</v>
      </c>
      <c r="F11" s="233">
        <v>106587.14</v>
      </c>
      <c r="G11" s="233">
        <v>1400</v>
      </c>
      <c r="H11" s="233">
        <v>3972.25</v>
      </c>
      <c r="I11" s="208">
        <v>780371.2</v>
      </c>
      <c r="J11" s="208">
        <v>421568.14</v>
      </c>
      <c r="M11" s="272">
        <v>24660</v>
      </c>
      <c r="N11" s="272">
        <v>42.21</v>
      </c>
      <c r="Q11" s="208">
        <v>-779391.96</v>
      </c>
      <c r="R11" s="208">
        <v>2243800.1</v>
      </c>
      <c r="U11" s="234">
        <v>584507.49</v>
      </c>
      <c r="V11" s="234">
        <v>100410</v>
      </c>
      <c r="W11" s="234">
        <v>703.77</v>
      </c>
      <c r="X11" s="234">
        <v>508500</v>
      </c>
      <c r="Z11" s="234">
        <v>13500</v>
      </c>
      <c r="AA11" s="47">
        <v>866082</v>
      </c>
      <c r="AC11" s="47">
        <v>27337.72</v>
      </c>
      <c r="AD11" s="47">
        <v>358841.22</v>
      </c>
      <c r="AE11" s="47">
        <v>130571.94</v>
      </c>
    </row>
    <row r="12" spans="1:33">
      <c r="A12" s="271" t="s">
        <v>584</v>
      </c>
      <c r="B12" s="271" t="s">
        <v>84</v>
      </c>
      <c r="C12" s="271">
        <v>4596</v>
      </c>
      <c r="D12" s="271" t="s">
        <v>9</v>
      </c>
      <c r="E12" s="208" t="s">
        <v>9</v>
      </c>
      <c r="F12" s="233">
        <v>559127.93000000005</v>
      </c>
      <c r="G12" s="233">
        <v>25156.58</v>
      </c>
      <c r="H12" s="233">
        <v>124203.53</v>
      </c>
      <c r="I12" s="208">
        <v>346449.91</v>
      </c>
      <c r="J12" s="208">
        <v>69523.27</v>
      </c>
      <c r="M12" s="272">
        <v>12000</v>
      </c>
      <c r="N12" s="272">
        <v>34.5</v>
      </c>
      <c r="Q12" s="208">
        <v>-1088208.93</v>
      </c>
      <c r="R12" s="208">
        <v>2541297.98</v>
      </c>
      <c r="U12" s="234">
        <v>950237.76</v>
      </c>
      <c r="W12" s="234">
        <v>1554.24</v>
      </c>
      <c r="X12" s="234">
        <v>891720</v>
      </c>
      <c r="Z12" s="234">
        <v>27032</v>
      </c>
      <c r="AA12" s="47">
        <v>1436387</v>
      </c>
      <c r="AB12" s="47">
        <v>940</v>
      </c>
      <c r="AC12" s="47">
        <v>4640</v>
      </c>
      <c r="AD12" s="47">
        <v>660194.34</v>
      </c>
      <c r="AE12" s="47">
        <v>109044.99</v>
      </c>
    </row>
    <row r="13" spans="1:33">
      <c r="A13" s="271" t="s">
        <v>584</v>
      </c>
      <c r="B13" s="271" t="s">
        <v>84</v>
      </c>
      <c r="C13" s="271">
        <v>3172</v>
      </c>
      <c r="D13" s="271" t="s">
        <v>10</v>
      </c>
      <c r="E13" s="208" t="s">
        <v>10</v>
      </c>
      <c r="F13" s="233">
        <v>449057.44</v>
      </c>
      <c r="G13" s="233">
        <v>2666.66</v>
      </c>
      <c r="H13" s="233">
        <v>267557.26</v>
      </c>
      <c r="I13" s="208">
        <v>539880.14</v>
      </c>
      <c r="J13" s="208">
        <v>239096.43</v>
      </c>
      <c r="M13" s="272">
        <v>13550</v>
      </c>
      <c r="N13" s="272">
        <v>67.23</v>
      </c>
      <c r="Q13" s="208">
        <v>4124767.99</v>
      </c>
      <c r="R13" s="208">
        <v>-2357450.56</v>
      </c>
      <c r="U13" s="234">
        <v>610926.18000000005</v>
      </c>
      <c r="W13" s="234">
        <v>1066.1500000000001</v>
      </c>
      <c r="X13" s="234">
        <v>715310</v>
      </c>
      <c r="Z13" s="234">
        <v>1532</v>
      </c>
      <c r="AA13" s="47">
        <v>949701</v>
      </c>
      <c r="AB13" s="47">
        <v>1440</v>
      </c>
      <c r="AC13" s="47">
        <v>19860</v>
      </c>
      <c r="AD13" s="47">
        <v>514359.49</v>
      </c>
      <c r="AE13" s="47">
        <v>126150.57</v>
      </c>
    </row>
    <row r="14" spans="1:33">
      <c r="A14" s="271" t="s">
        <v>584</v>
      </c>
      <c r="B14" s="271" t="s">
        <v>84</v>
      </c>
      <c r="C14" s="271">
        <v>2856</v>
      </c>
      <c r="D14" s="271" t="s">
        <v>11</v>
      </c>
      <c r="E14" s="208" t="s">
        <v>11</v>
      </c>
      <c r="F14" s="233">
        <v>285895.28999999998</v>
      </c>
      <c r="G14" s="233">
        <v>3118.55</v>
      </c>
      <c r="H14" s="233">
        <v>76332.73</v>
      </c>
      <c r="I14" s="208">
        <v>1249512.8899999999</v>
      </c>
      <c r="J14" s="208">
        <v>59656.19</v>
      </c>
      <c r="M14" s="272">
        <v>9800</v>
      </c>
      <c r="N14" s="272">
        <v>48.27</v>
      </c>
      <c r="Q14" s="208">
        <v>-1577722.72</v>
      </c>
      <c r="R14" s="208">
        <v>3416597.09</v>
      </c>
      <c r="U14" s="234">
        <v>765136.46</v>
      </c>
      <c r="V14" s="234">
        <v>100000</v>
      </c>
      <c r="W14" s="234">
        <v>603.89</v>
      </c>
      <c r="X14" s="234">
        <v>769060</v>
      </c>
      <c r="Z14" s="234">
        <v>61735</v>
      </c>
      <c r="AA14" s="47">
        <v>1217996</v>
      </c>
      <c r="AC14" s="47">
        <v>17290</v>
      </c>
      <c r="AD14" s="47">
        <v>442208.38</v>
      </c>
      <c r="AE14" s="47">
        <v>193247.96</v>
      </c>
    </row>
    <row r="15" spans="1:33">
      <c r="A15" s="271" t="s">
        <v>584</v>
      </c>
      <c r="B15" s="271" t="s">
        <v>84</v>
      </c>
      <c r="C15" s="271">
        <v>4051</v>
      </c>
      <c r="D15" s="271" t="s">
        <v>12</v>
      </c>
      <c r="E15" s="208" t="s">
        <v>12</v>
      </c>
      <c r="F15" s="233">
        <v>378241.41</v>
      </c>
      <c r="G15" s="233">
        <v>173194.3</v>
      </c>
      <c r="H15" s="233">
        <v>64879.06</v>
      </c>
      <c r="I15" s="208">
        <v>2697785.6</v>
      </c>
      <c r="J15" s="208">
        <v>381696.48</v>
      </c>
      <c r="M15" s="272">
        <v>10680</v>
      </c>
      <c r="N15" s="272">
        <v>87.51</v>
      </c>
      <c r="Q15" s="208">
        <v>616212.06999999995</v>
      </c>
      <c r="R15" s="208">
        <v>3110817.16</v>
      </c>
      <c r="U15" s="234">
        <v>867392</v>
      </c>
      <c r="V15" s="234">
        <v>280000</v>
      </c>
      <c r="W15" s="234">
        <v>720.55</v>
      </c>
      <c r="X15" s="234">
        <v>988920</v>
      </c>
      <c r="AA15" s="47">
        <v>1319402</v>
      </c>
      <c r="AB15" s="47">
        <v>3500</v>
      </c>
      <c r="AC15" s="47">
        <v>7590</v>
      </c>
      <c r="AD15" s="47">
        <v>598886.92000000004</v>
      </c>
      <c r="AE15" s="47">
        <v>249653.52</v>
      </c>
    </row>
    <row r="16" spans="1:33">
      <c r="A16" s="271" t="s">
        <v>584</v>
      </c>
      <c r="B16" s="271" t="s">
        <v>84</v>
      </c>
      <c r="C16" s="271">
        <v>5248</v>
      </c>
      <c r="D16" s="271" t="s">
        <v>13</v>
      </c>
      <c r="E16" s="208" t="s">
        <v>13</v>
      </c>
      <c r="F16" s="233">
        <v>40999.620000000003</v>
      </c>
      <c r="G16" s="233">
        <v>13184.79</v>
      </c>
      <c r="H16" s="233">
        <v>56747.85</v>
      </c>
      <c r="I16" s="208">
        <v>806796.49</v>
      </c>
      <c r="J16" s="208">
        <v>233601.26</v>
      </c>
      <c r="M16" s="272">
        <v>20340</v>
      </c>
      <c r="N16" s="272">
        <v>236.56</v>
      </c>
      <c r="Q16" s="208">
        <v>-2870895.43</v>
      </c>
      <c r="R16" s="208">
        <v>4381554.71</v>
      </c>
      <c r="U16" s="234">
        <v>1010108.03</v>
      </c>
      <c r="W16" s="234">
        <v>388.64</v>
      </c>
      <c r="X16" s="234">
        <v>1086490</v>
      </c>
      <c r="Z16" s="234">
        <v>5310</v>
      </c>
      <c r="AA16" s="47">
        <v>1451251</v>
      </c>
      <c r="AB16" s="47">
        <v>22724</v>
      </c>
      <c r="AC16" s="47">
        <v>19133</v>
      </c>
      <c r="AD16" s="47">
        <v>771359.8</v>
      </c>
      <c r="AE16" s="47">
        <v>200434.7</v>
      </c>
      <c r="AF16" s="47">
        <v>17300</v>
      </c>
    </row>
    <row r="17" spans="1:33">
      <c r="A17" s="271" t="s">
        <v>584</v>
      </c>
      <c r="B17" s="271" t="s">
        <v>84</v>
      </c>
      <c r="C17" s="271">
        <v>3653</v>
      </c>
      <c r="D17" s="271" t="s">
        <v>14</v>
      </c>
      <c r="E17" s="208" t="s">
        <v>14</v>
      </c>
      <c r="F17" s="233">
        <v>595507</v>
      </c>
      <c r="G17" s="233">
        <v>2759.79</v>
      </c>
      <c r="H17" s="233">
        <v>34350.620000000003</v>
      </c>
      <c r="I17" s="208">
        <v>571150.54</v>
      </c>
      <c r="J17" s="208">
        <v>170084.06</v>
      </c>
      <c r="M17" s="272">
        <v>11700</v>
      </c>
      <c r="N17" s="272">
        <v>120.94</v>
      </c>
      <c r="Q17" s="208">
        <v>-1111235.43</v>
      </c>
      <c r="R17" s="208">
        <v>2824820.87</v>
      </c>
      <c r="U17" s="234">
        <v>772801.91</v>
      </c>
      <c r="W17" s="234">
        <v>1568.82</v>
      </c>
      <c r="X17" s="234">
        <v>762860</v>
      </c>
      <c r="Z17" s="234">
        <v>187656</v>
      </c>
      <c r="AA17" s="47">
        <v>1258688</v>
      </c>
      <c r="AC17" s="47">
        <v>2390</v>
      </c>
      <c r="AD17" s="47">
        <v>630988.48</v>
      </c>
      <c r="AE17" s="47">
        <v>184374.62</v>
      </c>
    </row>
    <row r="18" spans="1:33">
      <c r="A18" s="271" t="s">
        <v>584</v>
      </c>
      <c r="B18" s="271" t="s">
        <v>84</v>
      </c>
      <c r="C18" s="271">
        <v>5830</v>
      </c>
      <c r="D18" s="271" t="s">
        <v>15</v>
      </c>
      <c r="E18" s="208" t="s">
        <v>15</v>
      </c>
      <c r="F18" s="233">
        <v>541529.93999999994</v>
      </c>
      <c r="G18" s="233">
        <v>3600</v>
      </c>
      <c r="H18" s="233">
        <v>169962.84</v>
      </c>
      <c r="I18" s="208">
        <v>284971.31</v>
      </c>
      <c r="J18" s="208">
        <v>71102.83</v>
      </c>
      <c r="M18" s="272">
        <v>11700</v>
      </c>
      <c r="N18" s="272">
        <v>172.2</v>
      </c>
      <c r="Q18" s="208">
        <v>-1023614.75</v>
      </c>
      <c r="R18" s="208">
        <v>2287611.84</v>
      </c>
      <c r="U18" s="234">
        <v>1063978.31</v>
      </c>
      <c r="V18" s="234">
        <v>306850</v>
      </c>
      <c r="W18" s="234">
        <v>1387.8</v>
      </c>
      <c r="X18" s="234">
        <v>1804250</v>
      </c>
      <c r="AA18" s="47">
        <v>2147148</v>
      </c>
      <c r="AC18" s="47">
        <v>11770</v>
      </c>
      <c r="AD18" s="47">
        <v>1126096.5</v>
      </c>
      <c r="AE18" s="47">
        <v>96153.98</v>
      </c>
    </row>
    <row r="19" spans="1:33">
      <c r="A19" s="271" t="s">
        <v>584</v>
      </c>
      <c r="B19" s="271" t="s">
        <v>84</v>
      </c>
      <c r="C19" s="271">
        <v>3971</v>
      </c>
      <c r="D19" s="271" t="s">
        <v>16</v>
      </c>
      <c r="E19" s="208" t="s">
        <v>16</v>
      </c>
      <c r="F19" s="233">
        <v>208032.28</v>
      </c>
      <c r="G19" s="233">
        <v>38630.68</v>
      </c>
      <c r="H19" s="233">
        <v>44808.54</v>
      </c>
      <c r="I19" s="208">
        <v>187099.53</v>
      </c>
      <c r="J19" s="208">
        <v>36423.53</v>
      </c>
      <c r="M19" s="272">
        <v>9150</v>
      </c>
      <c r="N19" s="272">
        <v>172.08</v>
      </c>
      <c r="Q19" s="208">
        <v>-1843326.53</v>
      </c>
      <c r="R19" s="208">
        <v>2658489.6</v>
      </c>
      <c r="U19" s="234">
        <v>1095500.3500000001</v>
      </c>
      <c r="V19" s="234">
        <v>33530</v>
      </c>
      <c r="W19" s="234">
        <v>649.05999999999995</v>
      </c>
      <c r="X19" s="234">
        <v>841240</v>
      </c>
      <c r="Z19" s="234">
        <v>12000</v>
      </c>
      <c r="AA19" s="47">
        <v>1620073</v>
      </c>
      <c r="AB19" s="47">
        <v>16430</v>
      </c>
      <c r="AD19" s="47">
        <v>559226.93000000005</v>
      </c>
      <c r="AE19" s="47">
        <v>96680.07</v>
      </c>
    </row>
    <row r="20" spans="1:33">
      <c r="A20" s="271" t="s">
        <v>584</v>
      </c>
      <c r="B20" s="271" t="s">
        <v>84</v>
      </c>
      <c r="C20" s="271">
        <v>2968</v>
      </c>
      <c r="D20" s="271" t="s">
        <v>17</v>
      </c>
      <c r="E20" s="208" t="s">
        <v>17</v>
      </c>
      <c r="F20" s="233">
        <v>381562.97</v>
      </c>
      <c r="G20" s="233">
        <v>1402.06</v>
      </c>
      <c r="H20" s="233">
        <v>53057.8</v>
      </c>
      <c r="I20" s="208">
        <v>3630599.55</v>
      </c>
      <c r="J20" s="208">
        <v>64448.43</v>
      </c>
      <c r="M20" s="272">
        <v>11280</v>
      </c>
      <c r="N20" s="272">
        <v>14.07</v>
      </c>
      <c r="Q20" s="208">
        <v>3582814.58</v>
      </c>
      <c r="R20" s="208">
        <v>712043.8</v>
      </c>
      <c r="U20" s="234">
        <v>590040.68999999994</v>
      </c>
      <c r="W20" s="234">
        <v>789.86</v>
      </c>
      <c r="X20" s="234">
        <v>498600</v>
      </c>
      <c r="Z20" s="234">
        <v>15313</v>
      </c>
      <c r="AA20" s="47">
        <v>837332</v>
      </c>
      <c r="AC20" s="47">
        <v>12060</v>
      </c>
      <c r="AD20" s="47">
        <v>277807.40000000002</v>
      </c>
      <c r="AE20" s="47">
        <v>152625.79</v>
      </c>
    </row>
    <row r="21" spans="1:33">
      <c r="A21" s="271" t="s">
        <v>584</v>
      </c>
      <c r="B21" s="271" t="s">
        <v>84</v>
      </c>
      <c r="C21" s="271">
        <v>3278</v>
      </c>
      <c r="D21" s="271" t="s">
        <v>18</v>
      </c>
      <c r="E21" s="208" t="s">
        <v>18</v>
      </c>
      <c r="F21" s="233">
        <v>283459.15999999997</v>
      </c>
      <c r="G21" s="233">
        <v>15178.33</v>
      </c>
      <c r="H21" s="233">
        <v>54183.64</v>
      </c>
      <c r="I21" s="208">
        <v>534596.25</v>
      </c>
      <c r="J21" s="208">
        <v>73461.5</v>
      </c>
      <c r="M21" s="272">
        <v>8550</v>
      </c>
      <c r="N21" s="272">
        <v>16.989999999999998</v>
      </c>
      <c r="Q21" s="208">
        <v>-3019488.99</v>
      </c>
      <c r="R21" s="208">
        <v>4272663.5999999996</v>
      </c>
      <c r="U21" s="234">
        <v>801284.52</v>
      </c>
      <c r="W21" s="234">
        <v>592.66</v>
      </c>
      <c r="X21" s="234">
        <v>319480</v>
      </c>
      <c r="Z21" s="234">
        <v>13516</v>
      </c>
      <c r="AA21" s="47">
        <v>783264</v>
      </c>
      <c r="AB21" s="47">
        <v>5850</v>
      </c>
      <c r="AD21" s="47">
        <v>431521.45</v>
      </c>
      <c r="AE21" s="47">
        <v>215100.45</v>
      </c>
    </row>
    <row r="22" spans="1:33">
      <c r="A22" s="271" t="s">
        <v>584</v>
      </c>
      <c r="B22" s="271" t="s">
        <v>84</v>
      </c>
      <c r="C22" s="271">
        <v>3563</v>
      </c>
      <c r="D22" s="271" t="s">
        <v>19</v>
      </c>
      <c r="E22" s="208" t="s">
        <v>19</v>
      </c>
      <c r="F22" s="233">
        <v>370200.34</v>
      </c>
      <c r="G22" s="233">
        <v>63529.13</v>
      </c>
      <c r="H22" s="233">
        <v>74127.77</v>
      </c>
      <c r="I22" s="208">
        <v>616880.54</v>
      </c>
      <c r="J22" s="208">
        <v>11761</v>
      </c>
      <c r="M22" s="272">
        <v>16200</v>
      </c>
      <c r="N22" s="272">
        <v>53.8</v>
      </c>
      <c r="Q22" s="208">
        <v>-619349.31999999995</v>
      </c>
      <c r="R22" s="208">
        <v>2054348.01</v>
      </c>
      <c r="U22" s="234">
        <v>769367.01</v>
      </c>
      <c r="W22" s="234">
        <v>997.96</v>
      </c>
      <c r="X22" s="234">
        <v>1017000</v>
      </c>
      <c r="Z22" s="234">
        <v>27537</v>
      </c>
      <c r="AA22" s="47">
        <v>1398567</v>
      </c>
      <c r="AB22" s="47">
        <v>6620</v>
      </c>
      <c r="AC22" s="47">
        <v>1890</v>
      </c>
      <c r="AD22" s="47">
        <v>558269.35</v>
      </c>
      <c r="AE22" s="47">
        <v>97567.33</v>
      </c>
      <c r="AG22" s="47">
        <v>66742</v>
      </c>
    </row>
    <row r="23" spans="1:33">
      <c r="A23" s="271" t="s">
        <v>584</v>
      </c>
      <c r="B23" s="271" t="s">
        <v>84</v>
      </c>
      <c r="C23" s="271">
        <v>3858</v>
      </c>
      <c r="D23" s="271" t="s">
        <v>80</v>
      </c>
      <c r="E23" s="208" t="s">
        <v>80</v>
      </c>
      <c r="F23" s="233">
        <v>882226.37</v>
      </c>
      <c r="G23" s="233">
        <v>3175.5</v>
      </c>
      <c r="H23" s="233">
        <v>80432.73</v>
      </c>
      <c r="I23" s="208">
        <v>5</v>
      </c>
      <c r="J23" s="208">
        <v>296869.21000000002</v>
      </c>
      <c r="M23" s="272">
        <v>14160</v>
      </c>
      <c r="N23" s="272">
        <v>84.8</v>
      </c>
      <c r="Q23" s="208">
        <v>3620586.36</v>
      </c>
      <c r="R23" s="208">
        <v>-2203520.5099999998</v>
      </c>
      <c r="U23" s="234">
        <v>792599.56</v>
      </c>
      <c r="V23" s="234">
        <v>28470</v>
      </c>
      <c r="W23" s="234">
        <v>1937.29</v>
      </c>
      <c r="X23" s="234">
        <v>1409850</v>
      </c>
      <c r="Z23" s="234">
        <v>124952.87</v>
      </c>
      <c r="AA23" s="47">
        <v>1994265</v>
      </c>
      <c r="AC23" s="47">
        <v>24574</v>
      </c>
      <c r="AD23" s="47">
        <v>469725.13</v>
      </c>
      <c r="AE23" s="47">
        <v>37847.43</v>
      </c>
    </row>
    <row r="24" spans="1:33">
      <c r="A24" s="271" t="s">
        <v>588</v>
      </c>
      <c r="B24" s="271" t="s">
        <v>85</v>
      </c>
      <c r="C24" s="271">
        <v>7520</v>
      </c>
      <c r="D24" s="271" t="s">
        <v>20</v>
      </c>
      <c r="E24" s="208" t="s">
        <v>20</v>
      </c>
      <c r="F24" s="233">
        <v>667545</v>
      </c>
      <c r="G24" s="233">
        <v>68340</v>
      </c>
      <c r="H24" s="233">
        <v>53929.04</v>
      </c>
      <c r="I24" s="208">
        <v>214422.26</v>
      </c>
      <c r="J24" s="208">
        <v>222687.13</v>
      </c>
      <c r="M24" s="272">
        <v>382100</v>
      </c>
      <c r="N24" s="272">
        <v>0</v>
      </c>
      <c r="Q24" s="208">
        <v>-1201350.55</v>
      </c>
      <c r="R24" s="208">
        <v>2350727.5299999998</v>
      </c>
      <c r="U24" s="234">
        <v>1987625.32</v>
      </c>
      <c r="W24" s="234">
        <v>1398.04</v>
      </c>
      <c r="X24" s="234">
        <v>1767330</v>
      </c>
      <c r="AA24" s="47">
        <v>2329469</v>
      </c>
      <c r="AB24" s="47">
        <v>1950</v>
      </c>
      <c r="AD24" s="47">
        <v>1486416.88</v>
      </c>
      <c r="AE24" s="47">
        <v>216911.03</v>
      </c>
      <c r="AF24" s="47">
        <v>26160</v>
      </c>
    </row>
    <row r="25" spans="1:33">
      <c r="A25" s="271" t="s">
        <v>588</v>
      </c>
      <c r="B25" s="271" t="s">
        <v>85</v>
      </c>
      <c r="C25" s="271">
        <v>4435</v>
      </c>
      <c r="D25" s="271" t="s">
        <v>21</v>
      </c>
      <c r="E25" s="208" t="s">
        <v>21</v>
      </c>
      <c r="F25" s="233">
        <v>25721.14</v>
      </c>
      <c r="G25" s="233">
        <v>7000</v>
      </c>
      <c r="H25" s="233">
        <v>81599.41</v>
      </c>
      <c r="I25" s="208">
        <v>782848.86</v>
      </c>
      <c r="J25" s="208">
        <v>293367.84000000003</v>
      </c>
      <c r="M25" s="272">
        <v>288498.40000000002</v>
      </c>
      <c r="N25" s="272">
        <v>114.47</v>
      </c>
      <c r="Q25" s="208">
        <v>-1955070.35</v>
      </c>
      <c r="R25" s="208">
        <v>3163898.35</v>
      </c>
      <c r="U25" s="234">
        <v>1151694.98</v>
      </c>
      <c r="W25" s="234">
        <v>464.92</v>
      </c>
      <c r="X25" s="234">
        <v>727560</v>
      </c>
      <c r="AA25" s="47">
        <v>1120910</v>
      </c>
      <c r="AB25" s="47">
        <v>18716</v>
      </c>
      <c r="AD25" s="47">
        <v>764119.72</v>
      </c>
      <c r="AE25" s="47">
        <v>282877.8</v>
      </c>
    </row>
    <row r="26" spans="1:33">
      <c r="A26" s="271" t="s">
        <v>588</v>
      </c>
      <c r="B26" s="271" t="s">
        <v>85</v>
      </c>
      <c r="C26" s="271">
        <v>7559</v>
      </c>
      <c r="D26" s="271" t="s">
        <v>22</v>
      </c>
      <c r="E26" s="208" t="s">
        <v>22</v>
      </c>
      <c r="F26" s="233">
        <v>1223647.27</v>
      </c>
      <c r="G26" s="233">
        <v>0</v>
      </c>
      <c r="H26" s="233">
        <v>383417.9</v>
      </c>
      <c r="I26" s="208">
        <v>824926.1</v>
      </c>
      <c r="J26" s="208">
        <v>1004541.02</v>
      </c>
      <c r="M26" s="272">
        <v>427022.49</v>
      </c>
      <c r="N26" s="272">
        <v>490.36</v>
      </c>
      <c r="Q26" s="208">
        <v>1099121.24</v>
      </c>
      <c r="R26" s="208">
        <v>2060186.09</v>
      </c>
      <c r="U26" s="234">
        <v>1880145.18</v>
      </c>
      <c r="V26" s="234">
        <v>435047</v>
      </c>
      <c r="X26" s="234">
        <v>2153820</v>
      </c>
      <c r="AA26" s="47">
        <v>2899911.8</v>
      </c>
      <c r="AB26" s="47">
        <v>65760</v>
      </c>
      <c r="AC26" s="47">
        <v>19931</v>
      </c>
      <c r="AD26" s="47">
        <v>1238891.56</v>
      </c>
      <c r="AE26" s="47">
        <v>299805.71000000002</v>
      </c>
      <c r="AF26" s="47">
        <v>95000</v>
      </c>
    </row>
    <row r="27" spans="1:33">
      <c r="A27" s="271" t="s">
        <v>588</v>
      </c>
      <c r="B27" s="271" t="s">
        <v>85</v>
      </c>
      <c r="C27" s="271">
        <v>5371</v>
      </c>
      <c r="D27" s="271" t="s">
        <v>23</v>
      </c>
      <c r="E27" s="208" t="s">
        <v>23</v>
      </c>
      <c r="F27" s="233">
        <v>137366.54999999999</v>
      </c>
      <c r="G27" s="233">
        <v>71760</v>
      </c>
      <c r="H27" s="233">
        <v>257858.11</v>
      </c>
      <c r="I27" s="208">
        <v>364880.7</v>
      </c>
      <c r="J27" s="208">
        <v>540739.04</v>
      </c>
      <c r="M27" s="272">
        <v>168824.65</v>
      </c>
      <c r="N27" s="272">
        <v>123.16</v>
      </c>
      <c r="Q27" s="208">
        <v>-1612075.58</v>
      </c>
      <c r="R27" s="208">
        <v>2920599.11</v>
      </c>
      <c r="U27" s="234">
        <v>1532503.82</v>
      </c>
      <c r="V27" s="234">
        <v>302540</v>
      </c>
      <c r="W27" s="234">
        <v>453.82</v>
      </c>
      <c r="X27" s="234">
        <v>1169670</v>
      </c>
      <c r="AA27" s="47">
        <v>1793640</v>
      </c>
      <c r="AC27" s="47">
        <v>13040</v>
      </c>
      <c r="AD27" s="47">
        <v>972744.62</v>
      </c>
      <c r="AE27" s="47">
        <v>330609.96000000002</v>
      </c>
    </row>
    <row r="28" spans="1:33">
      <c r="A28" s="271" t="s">
        <v>588</v>
      </c>
      <c r="B28" s="271" t="s">
        <v>85</v>
      </c>
      <c r="C28" s="271">
        <v>3455</v>
      </c>
      <c r="D28" s="271" t="s">
        <v>24</v>
      </c>
      <c r="E28" s="208" t="s">
        <v>24</v>
      </c>
      <c r="F28" s="233">
        <v>348523.44</v>
      </c>
      <c r="G28" s="233">
        <v>27599.98</v>
      </c>
      <c r="H28" s="233">
        <v>65191.33</v>
      </c>
      <c r="I28" s="208">
        <v>518305.57</v>
      </c>
      <c r="J28" s="208">
        <v>298550.84000000003</v>
      </c>
      <c r="M28" s="272">
        <v>76687.850000000006</v>
      </c>
      <c r="N28" s="272">
        <v>1416</v>
      </c>
      <c r="Q28" s="208">
        <v>-212620.51</v>
      </c>
      <c r="R28" s="208">
        <v>1187021.07</v>
      </c>
      <c r="U28" s="234">
        <v>1520653.25</v>
      </c>
      <c r="V28" s="234">
        <v>232700</v>
      </c>
      <c r="W28" s="234">
        <v>565.77</v>
      </c>
      <c r="X28" s="234">
        <v>613070</v>
      </c>
      <c r="AA28" s="47">
        <v>1331480</v>
      </c>
      <c r="AC28" s="47">
        <v>9780</v>
      </c>
      <c r="AD28" s="47">
        <v>666558.44999999995</v>
      </c>
      <c r="AE28" s="47">
        <v>153503.82</v>
      </c>
    </row>
    <row r="29" spans="1:33">
      <c r="A29" s="271" t="s">
        <v>588</v>
      </c>
      <c r="B29" s="271" t="s">
        <v>85</v>
      </c>
      <c r="C29" s="271">
        <v>3861</v>
      </c>
      <c r="D29" s="271" t="s">
        <v>25</v>
      </c>
      <c r="E29" s="208" t="s">
        <v>25</v>
      </c>
      <c r="F29" s="233">
        <v>253382.56</v>
      </c>
      <c r="G29" s="233">
        <v>0</v>
      </c>
      <c r="H29" s="233">
        <v>136371.72</v>
      </c>
      <c r="I29" s="208">
        <v>621135.03</v>
      </c>
      <c r="J29" s="208">
        <v>250580.01</v>
      </c>
      <c r="M29" s="272">
        <v>17208.759999999998</v>
      </c>
      <c r="N29" s="272">
        <v>248097</v>
      </c>
      <c r="Q29" s="208">
        <v>-1549512.67</v>
      </c>
      <c r="R29" s="208">
        <v>2650223.29</v>
      </c>
      <c r="U29" s="234">
        <v>854723.81</v>
      </c>
      <c r="V29" s="234">
        <v>161250</v>
      </c>
      <c r="W29" s="234">
        <v>300.8</v>
      </c>
      <c r="X29" s="234">
        <v>650400</v>
      </c>
      <c r="Y29" s="234">
        <v>680</v>
      </c>
      <c r="AA29" s="47">
        <v>946361.2</v>
      </c>
      <c r="AB29" s="47">
        <v>1240</v>
      </c>
      <c r="AD29" s="47">
        <v>649411.56999999995</v>
      </c>
      <c r="AE29" s="47">
        <v>174888.9</v>
      </c>
    </row>
    <row r="30" spans="1:33">
      <c r="A30" s="271" t="s">
        <v>588</v>
      </c>
      <c r="B30" s="271" t="s">
        <v>85</v>
      </c>
      <c r="C30" s="271">
        <v>2972</v>
      </c>
      <c r="D30" s="271" t="s">
        <v>26</v>
      </c>
      <c r="E30" s="208" t="s">
        <v>26</v>
      </c>
      <c r="F30" s="233">
        <v>281966.21000000002</v>
      </c>
      <c r="G30" s="233">
        <v>3334.34</v>
      </c>
      <c r="H30" s="233">
        <v>97107.56</v>
      </c>
      <c r="I30" s="208">
        <v>1304933.46</v>
      </c>
      <c r="J30" s="208">
        <v>282234.96999999997</v>
      </c>
      <c r="M30" s="272">
        <v>41407.279999999999</v>
      </c>
      <c r="N30" s="272">
        <v>26.34</v>
      </c>
      <c r="Q30" s="208">
        <v>186617.35</v>
      </c>
      <c r="R30" s="208">
        <v>1714501.17</v>
      </c>
      <c r="U30" s="234">
        <v>872089.7</v>
      </c>
      <c r="V30" s="234">
        <v>344640</v>
      </c>
      <c r="W30" s="234">
        <v>350.53</v>
      </c>
      <c r="X30" s="234">
        <v>772465</v>
      </c>
      <c r="AA30" s="47">
        <v>1057113</v>
      </c>
      <c r="AB30" s="47">
        <v>18948</v>
      </c>
      <c r="AD30" s="47">
        <v>646572.43999999994</v>
      </c>
      <c r="AE30" s="47">
        <v>239887.39</v>
      </c>
    </row>
    <row r="31" spans="1:33">
      <c r="A31" s="271" t="s">
        <v>588</v>
      </c>
      <c r="B31" s="271" t="s">
        <v>85</v>
      </c>
      <c r="C31" s="271">
        <v>6553</v>
      </c>
      <c r="D31" s="271" t="s">
        <v>27</v>
      </c>
      <c r="E31" s="208" t="s">
        <v>27</v>
      </c>
      <c r="F31" s="233">
        <v>552603.63</v>
      </c>
      <c r="G31" s="233">
        <v>23200</v>
      </c>
      <c r="H31" s="233">
        <v>215550</v>
      </c>
      <c r="I31" s="208">
        <v>1042503.53</v>
      </c>
      <c r="J31" s="208">
        <v>295875.18</v>
      </c>
      <c r="M31" s="272">
        <v>48658.07</v>
      </c>
      <c r="N31" s="272">
        <v>115.47</v>
      </c>
      <c r="Q31" s="208">
        <v>-231486.7</v>
      </c>
      <c r="R31" s="208">
        <v>2482860.59</v>
      </c>
      <c r="U31" s="234">
        <v>1588273.1</v>
      </c>
      <c r="W31" s="234">
        <v>1800.34</v>
      </c>
      <c r="X31" s="234">
        <v>1085940</v>
      </c>
      <c r="AA31" s="47">
        <v>1706813</v>
      </c>
      <c r="AB31" s="47">
        <v>9780</v>
      </c>
      <c r="AD31" s="47">
        <v>931649.86</v>
      </c>
      <c r="AE31" s="47">
        <v>198185.67</v>
      </c>
    </row>
    <row r="32" spans="1:33">
      <c r="A32" s="271" t="s">
        <v>588</v>
      </c>
      <c r="B32" s="271" t="s">
        <v>85</v>
      </c>
      <c r="C32" s="271">
        <v>2559</v>
      </c>
      <c r="D32" s="271" t="s">
        <v>28</v>
      </c>
      <c r="E32" s="208" t="s">
        <v>28</v>
      </c>
      <c r="F32" s="233">
        <v>368510.86</v>
      </c>
      <c r="G32" s="233">
        <v>0</v>
      </c>
      <c r="H32" s="233">
        <v>44030.79</v>
      </c>
      <c r="I32" s="208">
        <v>342014.84</v>
      </c>
      <c r="J32" s="208">
        <v>288669.34999999998</v>
      </c>
      <c r="M32" s="272">
        <v>132000</v>
      </c>
      <c r="N32" s="272">
        <v>51.61</v>
      </c>
      <c r="O32" s="208">
        <v>212800</v>
      </c>
      <c r="Q32" s="208">
        <v>-1174191.8400000001</v>
      </c>
      <c r="R32" s="208">
        <v>2102364.12</v>
      </c>
      <c r="U32" s="234">
        <v>836951.44</v>
      </c>
      <c r="V32" s="234">
        <v>14000</v>
      </c>
      <c r="W32" s="234">
        <v>327.32</v>
      </c>
      <c r="X32" s="234">
        <v>1126260</v>
      </c>
      <c r="AA32" s="47">
        <v>1479240</v>
      </c>
      <c r="AB32" s="47">
        <v>19320</v>
      </c>
      <c r="AD32" s="47">
        <v>483885.53</v>
      </c>
      <c r="AE32" s="47">
        <v>224891.28</v>
      </c>
    </row>
    <row r="33" spans="1:32">
      <c r="A33" s="271" t="s">
        <v>588</v>
      </c>
      <c r="B33" s="271" t="s">
        <v>85</v>
      </c>
      <c r="C33" s="271">
        <v>5564</v>
      </c>
      <c r="D33" s="271" t="s">
        <v>29</v>
      </c>
      <c r="E33" s="208" t="s">
        <v>29</v>
      </c>
      <c r="F33" s="233">
        <v>780940.78</v>
      </c>
      <c r="G33" s="233">
        <v>0</v>
      </c>
      <c r="H33" s="233">
        <v>80573.66</v>
      </c>
      <c r="I33" s="208">
        <v>190473.71</v>
      </c>
      <c r="J33" s="208">
        <v>340997.31</v>
      </c>
      <c r="M33" s="272">
        <v>73529.039999999994</v>
      </c>
      <c r="N33" s="272">
        <v>63.78</v>
      </c>
      <c r="Q33" s="208">
        <v>317634.44</v>
      </c>
      <c r="R33" s="208">
        <v>923152.19</v>
      </c>
      <c r="U33" s="234">
        <v>1532983.85</v>
      </c>
      <c r="V33" s="234">
        <v>311917.56</v>
      </c>
      <c r="W33" s="234">
        <v>1271.6199999999999</v>
      </c>
      <c r="X33" s="234">
        <v>862470</v>
      </c>
      <c r="AA33" s="47">
        <v>1446833</v>
      </c>
      <c r="AB33" s="47">
        <v>8556</v>
      </c>
      <c r="AD33" s="47">
        <v>1005805.5</v>
      </c>
      <c r="AE33" s="47">
        <v>168842.52</v>
      </c>
    </row>
    <row r="34" spans="1:32">
      <c r="A34" s="271" t="s">
        <v>588</v>
      </c>
      <c r="B34" s="271" t="s">
        <v>85</v>
      </c>
      <c r="C34" s="271">
        <v>5703</v>
      </c>
      <c r="D34" s="271" t="s">
        <v>30</v>
      </c>
      <c r="E34" s="208" t="s">
        <v>30</v>
      </c>
      <c r="F34" s="233">
        <v>263458.75</v>
      </c>
      <c r="G34" s="233">
        <v>18400</v>
      </c>
      <c r="H34" s="233">
        <v>21442.7</v>
      </c>
      <c r="I34" s="208">
        <v>1143549.76</v>
      </c>
      <c r="J34" s="208">
        <v>449180.5</v>
      </c>
      <c r="M34" s="272">
        <v>75240</v>
      </c>
      <c r="N34" s="272">
        <v>0</v>
      </c>
      <c r="Q34" s="208">
        <v>-763078.59</v>
      </c>
      <c r="R34" s="208">
        <v>2548141.21</v>
      </c>
      <c r="S34" s="234">
        <v>7200</v>
      </c>
      <c r="T34" s="234">
        <v>570.78</v>
      </c>
      <c r="U34" s="234">
        <v>1397728.45</v>
      </c>
      <c r="V34" s="234">
        <v>205880</v>
      </c>
      <c r="X34" s="234">
        <v>1186335</v>
      </c>
      <c r="Z34" s="234">
        <v>2220</v>
      </c>
      <c r="AA34" s="47">
        <v>1659882</v>
      </c>
      <c r="AB34" s="47">
        <v>50554</v>
      </c>
      <c r="AD34" s="47">
        <v>815342.76</v>
      </c>
      <c r="AE34" s="47">
        <v>218806.38</v>
      </c>
      <c r="AF34" s="47">
        <v>19620</v>
      </c>
    </row>
    <row r="35" spans="1:32">
      <c r="A35" s="271" t="s">
        <v>588</v>
      </c>
      <c r="B35" s="271" t="s">
        <v>85</v>
      </c>
      <c r="C35" s="271">
        <v>4513</v>
      </c>
      <c r="D35" s="271" t="s">
        <v>83</v>
      </c>
      <c r="E35" s="208" t="s">
        <v>83</v>
      </c>
      <c r="F35" s="233">
        <v>388741.72</v>
      </c>
      <c r="G35" s="233">
        <v>0</v>
      </c>
      <c r="H35" s="233">
        <v>33300.31</v>
      </c>
      <c r="I35" s="208">
        <v>332536.48</v>
      </c>
      <c r="J35" s="208">
        <v>278765.57</v>
      </c>
      <c r="M35" s="272">
        <v>84370</v>
      </c>
      <c r="N35" s="272">
        <v>35.08</v>
      </c>
      <c r="Q35" s="208">
        <v>-873242.76</v>
      </c>
      <c r="R35" s="208">
        <v>1650244.41</v>
      </c>
      <c r="U35" s="234">
        <v>1165712</v>
      </c>
      <c r="V35" s="234">
        <v>277250</v>
      </c>
      <c r="W35" s="234">
        <v>353.4</v>
      </c>
      <c r="X35" s="234">
        <v>1046210</v>
      </c>
      <c r="AA35" s="47">
        <v>1344976</v>
      </c>
      <c r="AC35" s="47">
        <v>8270</v>
      </c>
      <c r="AD35" s="47">
        <v>778521.75</v>
      </c>
      <c r="AE35" s="47">
        <v>185784.3</v>
      </c>
      <c r="AF35" s="47">
        <v>36</v>
      </c>
    </row>
    <row r="36" spans="1:32">
      <c r="A36" s="271" t="s">
        <v>591</v>
      </c>
      <c r="B36" s="271" t="s">
        <v>86</v>
      </c>
      <c r="C36" s="271">
        <v>1970</v>
      </c>
      <c r="D36" s="271" t="s">
        <v>31</v>
      </c>
      <c r="E36" s="208" t="s">
        <v>31</v>
      </c>
      <c r="F36" s="233">
        <v>152402.51</v>
      </c>
      <c r="G36" s="233">
        <v>0</v>
      </c>
      <c r="H36" s="233">
        <v>72579.63</v>
      </c>
      <c r="I36" s="208">
        <v>79802.039999999994</v>
      </c>
      <c r="J36" s="208">
        <v>283471.39</v>
      </c>
      <c r="M36" s="272">
        <v>0</v>
      </c>
      <c r="N36" s="272">
        <v>42.36</v>
      </c>
      <c r="Q36" s="208">
        <v>-1392679.61</v>
      </c>
      <c r="R36" s="208">
        <v>1948644.79</v>
      </c>
      <c r="U36" s="234">
        <v>487848.45</v>
      </c>
      <c r="V36" s="234">
        <v>50000</v>
      </c>
      <c r="W36" s="234">
        <v>321.7</v>
      </c>
      <c r="X36" s="234">
        <v>546660</v>
      </c>
      <c r="AA36" s="47">
        <v>739765</v>
      </c>
      <c r="AB36" s="47">
        <v>7360</v>
      </c>
      <c r="AD36" s="47">
        <v>305352.09000000003</v>
      </c>
      <c r="AE36" s="47">
        <v>105.03</v>
      </c>
    </row>
    <row r="37" spans="1:32">
      <c r="A37" s="271" t="s">
        <v>591</v>
      </c>
      <c r="B37" s="271" t="s">
        <v>86</v>
      </c>
      <c r="C37" s="271">
        <v>4317</v>
      </c>
      <c r="D37" s="271" t="s">
        <v>32</v>
      </c>
      <c r="E37" s="208" t="s">
        <v>32</v>
      </c>
      <c r="F37" s="233">
        <v>197022.3</v>
      </c>
      <c r="G37" s="233">
        <v>0</v>
      </c>
      <c r="H37" s="233">
        <v>224244.4</v>
      </c>
      <c r="I37" s="208">
        <v>251513.58</v>
      </c>
      <c r="J37" s="208">
        <v>314769.96000000002</v>
      </c>
      <c r="N37" s="272">
        <v>139.08000000000001</v>
      </c>
      <c r="Q37" s="208">
        <v>-1299957.1100000001</v>
      </c>
      <c r="R37" s="208">
        <v>2125603</v>
      </c>
      <c r="U37" s="234">
        <v>773272.78</v>
      </c>
      <c r="V37" s="234">
        <v>103920</v>
      </c>
      <c r="W37" s="234">
        <v>195.58</v>
      </c>
      <c r="X37" s="234">
        <v>675990</v>
      </c>
      <c r="AA37" s="47">
        <v>930035</v>
      </c>
      <c r="AB37" s="47">
        <v>13280</v>
      </c>
      <c r="AD37" s="47">
        <v>387274.4</v>
      </c>
      <c r="AE37" s="47">
        <v>61023.69</v>
      </c>
    </row>
    <row r="38" spans="1:32">
      <c r="A38" s="271" t="s">
        <v>591</v>
      </c>
      <c r="B38" s="271" t="s">
        <v>86</v>
      </c>
      <c r="C38" s="271">
        <v>1241</v>
      </c>
      <c r="D38" s="271" t="s">
        <v>33</v>
      </c>
      <c r="E38" s="208" t="s">
        <v>33</v>
      </c>
      <c r="F38" s="233">
        <v>274131.96999999997</v>
      </c>
      <c r="G38" s="233">
        <v>6000</v>
      </c>
      <c r="H38" s="233">
        <v>26642.29</v>
      </c>
      <c r="I38" s="208">
        <v>288418.46999999997</v>
      </c>
      <c r="J38" s="208">
        <v>291467.53000000003</v>
      </c>
      <c r="M38" s="272">
        <v>14850</v>
      </c>
      <c r="N38" s="272">
        <v>24.4</v>
      </c>
      <c r="O38" s="208">
        <v>57000</v>
      </c>
      <c r="Q38" s="208">
        <v>-1047449.75</v>
      </c>
      <c r="R38" s="208">
        <v>1917883.16</v>
      </c>
      <c r="U38" s="234">
        <v>374593.29</v>
      </c>
      <c r="W38" s="234">
        <v>418.95</v>
      </c>
      <c r="X38" s="234">
        <v>449730</v>
      </c>
      <c r="AA38" s="47">
        <v>551345</v>
      </c>
      <c r="AB38" s="47">
        <v>1740</v>
      </c>
      <c r="AC38" s="47">
        <v>17300</v>
      </c>
      <c r="AD38" s="47">
        <v>240800.1</v>
      </c>
      <c r="AE38" s="47">
        <v>69204.69</v>
      </c>
    </row>
    <row r="39" spans="1:32">
      <c r="A39" s="271" t="s">
        <v>591</v>
      </c>
      <c r="B39" s="271" t="s">
        <v>86</v>
      </c>
      <c r="C39" s="271">
        <v>5522</v>
      </c>
      <c r="D39" s="271" t="s">
        <v>34</v>
      </c>
      <c r="E39" s="208" t="s">
        <v>34</v>
      </c>
      <c r="F39" s="233">
        <v>401883.12</v>
      </c>
      <c r="G39" s="233">
        <v>48000</v>
      </c>
      <c r="H39" s="233">
        <v>21685.93</v>
      </c>
      <c r="I39" s="208">
        <v>435388.76</v>
      </c>
      <c r="J39" s="208">
        <v>1136396.3999999999</v>
      </c>
      <c r="M39" s="272">
        <v>154148.39000000001</v>
      </c>
      <c r="N39" s="272">
        <v>23193.78</v>
      </c>
      <c r="Q39" s="208">
        <v>-177021.25</v>
      </c>
      <c r="R39" s="208">
        <v>2205072.4900000002</v>
      </c>
      <c r="U39" s="234">
        <v>1030771.48</v>
      </c>
      <c r="V39" s="234">
        <v>177000</v>
      </c>
      <c r="W39" s="234">
        <v>873.19</v>
      </c>
      <c r="X39" s="234">
        <v>625600</v>
      </c>
      <c r="Z39" s="234">
        <v>364627.87</v>
      </c>
      <c r="AA39" s="47">
        <v>1537742</v>
      </c>
      <c r="AB39" s="47">
        <v>12840</v>
      </c>
      <c r="AC39" s="47">
        <v>48370</v>
      </c>
      <c r="AD39" s="47">
        <v>688025.44</v>
      </c>
      <c r="AE39" s="47">
        <v>73934.3</v>
      </c>
    </row>
    <row r="40" spans="1:32">
      <c r="A40" s="271" t="s">
        <v>591</v>
      </c>
      <c r="B40" s="271" t="s">
        <v>86</v>
      </c>
      <c r="C40" s="271">
        <v>3424</v>
      </c>
      <c r="D40" s="271" t="s">
        <v>35</v>
      </c>
      <c r="E40" s="208" t="s">
        <v>35</v>
      </c>
      <c r="F40" s="233">
        <v>399823.19</v>
      </c>
      <c r="G40" s="233">
        <v>72600</v>
      </c>
      <c r="H40" s="233">
        <v>143646.69</v>
      </c>
      <c r="I40" s="208">
        <v>570786.44999999995</v>
      </c>
      <c r="J40" s="208">
        <v>592341.36</v>
      </c>
      <c r="N40" s="272">
        <v>75.39</v>
      </c>
      <c r="Q40" s="208">
        <v>-129721.45</v>
      </c>
      <c r="R40" s="208">
        <v>1879861.02</v>
      </c>
      <c r="U40" s="234">
        <v>1275549.83</v>
      </c>
      <c r="W40" s="234">
        <v>1134.8</v>
      </c>
      <c r="X40" s="234">
        <v>640620</v>
      </c>
      <c r="AA40" s="47">
        <v>1288564</v>
      </c>
      <c r="AB40" s="47">
        <v>17285</v>
      </c>
      <c r="AD40" s="47">
        <v>573547.87</v>
      </c>
      <c r="AE40" s="47">
        <v>8925.0300000000007</v>
      </c>
    </row>
    <row r="41" spans="1:32">
      <c r="A41" s="271" t="s">
        <v>591</v>
      </c>
      <c r="B41" s="271" t="s">
        <v>86</v>
      </c>
      <c r="C41" s="271">
        <v>3506</v>
      </c>
      <c r="D41" s="271" t="s">
        <v>36</v>
      </c>
      <c r="E41" s="208" t="s">
        <v>36</v>
      </c>
      <c r="F41" s="233">
        <v>706138.08</v>
      </c>
      <c r="G41" s="233">
        <v>57000</v>
      </c>
      <c r="H41" s="233">
        <v>99228.05</v>
      </c>
      <c r="I41" s="208">
        <v>882943.99</v>
      </c>
      <c r="J41" s="208">
        <v>378248.67</v>
      </c>
      <c r="M41" s="272">
        <v>31160</v>
      </c>
      <c r="N41" s="272">
        <v>107.35</v>
      </c>
      <c r="Q41" s="208">
        <v>-1603810.65</v>
      </c>
      <c r="R41" s="208">
        <v>3832429.73</v>
      </c>
      <c r="U41" s="234">
        <v>902521.22</v>
      </c>
      <c r="V41" s="234">
        <v>74960</v>
      </c>
      <c r="W41" s="234">
        <v>1702.44</v>
      </c>
      <c r="X41" s="234">
        <v>852390</v>
      </c>
      <c r="Z41" s="234">
        <v>6000</v>
      </c>
      <c r="AA41" s="47">
        <v>1338319</v>
      </c>
      <c r="AB41" s="47">
        <v>8885</v>
      </c>
      <c r="AC41" s="47">
        <v>2160</v>
      </c>
      <c r="AD41" s="47">
        <v>555037.16</v>
      </c>
      <c r="AE41" s="47">
        <v>69500.14</v>
      </c>
    </row>
    <row r="42" spans="1:32">
      <c r="A42" s="271" t="s">
        <v>591</v>
      </c>
      <c r="B42" s="271" t="s">
        <v>86</v>
      </c>
      <c r="C42" s="271">
        <v>1981</v>
      </c>
      <c r="D42" s="271" t="s">
        <v>37</v>
      </c>
      <c r="E42" s="208" t="s">
        <v>37</v>
      </c>
      <c r="F42" s="233">
        <v>397212.45</v>
      </c>
      <c r="H42" s="233">
        <v>102686.32</v>
      </c>
      <c r="I42" s="208">
        <v>359306.4</v>
      </c>
      <c r="J42" s="208">
        <v>958672.74</v>
      </c>
      <c r="N42" s="272">
        <v>50.92</v>
      </c>
      <c r="Q42" s="208">
        <v>-123402.69</v>
      </c>
      <c r="R42" s="208">
        <v>1975418.72</v>
      </c>
      <c r="U42" s="234">
        <v>672172.45</v>
      </c>
      <c r="V42" s="234">
        <v>44016</v>
      </c>
      <c r="W42" s="234">
        <v>775.44</v>
      </c>
      <c r="X42" s="234">
        <v>607600</v>
      </c>
      <c r="Z42" s="234">
        <v>23</v>
      </c>
      <c r="AA42" s="47">
        <v>971849</v>
      </c>
      <c r="AC42" s="47">
        <v>19600</v>
      </c>
      <c r="AD42" s="47">
        <v>300156.96000000002</v>
      </c>
      <c r="AE42" s="47">
        <v>67169.97</v>
      </c>
    </row>
    <row r="43" spans="1:32">
      <c r="A43" s="271" t="s">
        <v>591</v>
      </c>
      <c r="B43" s="271" t="s">
        <v>86</v>
      </c>
      <c r="C43" s="271">
        <v>1703</v>
      </c>
      <c r="D43" s="271" t="s">
        <v>38</v>
      </c>
      <c r="E43" s="208" t="s">
        <v>38</v>
      </c>
      <c r="F43" s="233">
        <v>122523.02</v>
      </c>
      <c r="H43" s="233">
        <v>7189.33</v>
      </c>
      <c r="I43" s="208">
        <v>292432.78000000003</v>
      </c>
      <c r="J43" s="208">
        <v>175066.19</v>
      </c>
      <c r="N43" s="272">
        <v>2679.77</v>
      </c>
      <c r="Q43" s="208">
        <v>-953911.71</v>
      </c>
      <c r="R43" s="208">
        <v>1580455.21</v>
      </c>
      <c r="U43" s="234">
        <v>150060.60999999999</v>
      </c>
      <c r="X43" s="234">
        <v>117920</v>
      </c>
      <c r="AA43" s="47">
        <v>174756</v>
      </c>
      <c r="AD43" s="47">
        <v>59326.5</v>
      </c>
      <c r="AE43" s="47">
        <v>65910.06</v>
      </c>
    </row>
    <row r="44" spans="1:32">
      <c r="A44" s="271" t="s">
        <v>591</v>
      </c>
      <c r="B44" s="271" t="s">
        <v>86</v>
      </c>
      <c r="C44" s="271">
        <v>3844</v>
      </c>
      <c r="D44" s="271" t="s">
        <v>39</v>
      </c>
      <c r="E44" s="208" t="s">
        <v>39</v>
      </c>
      <c r="F44" s="233">
        <v>839024.24</v>
      </c>
      <c r="H44" s="233">
        <v>117566.69</v>
      </c>
      <c r="I44" s="208">
        <v>703323.37</v>
      </c>
      <c r="J44" s="208">
        <v>545551.93000000005</v>
      </c>
      <c r="N44" s="272">
        <v>180084.92</v>
      </c>
      <c r="Q44" s="208">
        <v>-477066.98</v>
      </c>
      <c r="R44" s="208">
        <v>2583577.5299999998</v>
      </c>
      <c r="U44" s="234">
        <v>591802.43000000005</v>
      </c>
      <c r="V44" s="234">
        <v>65000</v>
      </c>
      <c r="W44" s="234">
        <v>1361.49</v>
      </c>
      <c r="X44" s="234">
        <v>483300</v>
      </c>
      <c r="Z44" s="234">
        <v>15000</v>
      </c>
      <c r="AA44" s="47">
        <v>685536</v>
      </c>
      <c r="AC44" s="47">
        <v>5530</v>
      </c>
      <c r="AD44" s="47">
        <v>454104.09</v>
      </c>
      <c r="AE44" s="47">
        <v>92423.07</v>
      </c>
    </row>
    <row r="45" spans="1:32">
      <c r="A45" s="271" t="s">
        <v>591</v>
      </c>
      <c r="B45" s="271" t="s">
        <v>86</v>
      </c>
      <c r="C45" s="271">
        <v>2563</v>
      </c>
      <c r="D45" s="271" t="s">
        <v>40</v>
      </c>
      <c r="E45" s="208" t="s">
        <v>40</v>
      </c>
      <c r="F45" s="233">
        <v>568363.67000000004</v>
      </c>
      <c r="H45" s="233">
        <v>14357.2</v>
      </c>
      <c r="I45" s="208">
        <v>445776.31</v>
      </c>
      <c r="J45" s="208">
        <v>723225.81</v>
      </c>
      <c r="N45" s="272">
        <v>47.98</v>
      </c>
      <c r="Q45" s="208">
        <v>-45617.1</v>
      </c>
      <c r="R45" s="208">
        <v>1850667.12</v>
      </c>
      <c r="U45" s="234">
        <v>65060</v>
      </c>
      <c r="AD45" s="47">
        <v>56570</v>
      </c>
      <c r="AE45" s="47">
        <v>61865.01</v>
      </c>
    </row>
    <row r="46" spans="1:32">
      <c r="A46" s="271" t="s">
        <v>591</v>
      </c>
      <c r="B46" s="271" t="s">
        <v>86</v>
      </c>
      <c r="C46" s="271">
        <v>3699</v>
      </c>
      <c r="D46" s="271" t="s">
        <v>41</v>
      </c>
      <c r="E46" s="208" t="s">
        <v>41</v>
      </c>
      <c r="F46" s="233">
        <v>221929.14</v>
      </c>
      <c r="G46" s="233">
        <v>6728</v>
      </c>
      <c r="H46" s="233">
        <v>50791.199999999997</v>
      </c>
      <c r="I46" s="208">
        <v>667324.74</v>
      </c>
      <c r="J46" s="208">
        <v>472364.54</v>
      </c>
      <c r="M46" s="272">
        <v>17400</v>
      </c>
      <c r="N46" s="272">
        <v>6216.34</v>
      </c>
      <c r="Q46" s="208">
        <v>-1641630.89</v>
      </c>
      <c r="R46" s="208">
        <v>3139393.79</v>
      </c>
      <c r="T46" s="234">
        <v>498.5</v>
      </c>
      <c r="U46" s="234">
        <v>1202249.3</v>
      </c>
      <c r="W46" s="234">
        <v>16</v>
      </c>
      <c r="X46" s="234">
        <v>665820</v>
      </c>
      <c r="Z46" s="234">
        <v>9000</v>
      </c>
      <c r="AA46" s="47">
        <v>1259034</v>
      </c>
      <c r="AB46" s="47">
        <v>18890</v>
      </c>
      <c r="AC46" s="47">
        <v>6740</v>
      </c>
      <c r="AD46" s="47">
        <v>633004.44999999995</v>
      </c>
      <c r="AE46" s="47">
        <v>62156.97</v>
      </c>
    </row>
    <row r="47" spans="1:32">
      <c r="A47" s="271" t="s">
        <v>591</v>
      </c>
      <c r="B47" s="271" t="s">
        <v>86</v>
      </c>
      <c r="C47" s="271">
        <v>2516</v>
      </c>
      <c r="D47" s="271" t="s">
        <v>42</v>
      </c>
      <c r="E47" s="208" t="s">
        <v>42</v>
      </c>
      <c r="F47" s="233">
        <v>208038.17</v>
      </c>
      <c r="G47" s="233">
        <v>100</v>
      </c>
      <c r="H47" s="233">
        <v>83130.240000000005</v>
      </c>
      <c r="I47" s="208">
        <v>1565504.19</v>
      </c>
      <c r="J47" s="208">
        <v>367075.28</v>
      </c>
      <c r="N47" s="272">
        <v>16130.02</v>
      </c>
      <c r="Q47" s="208">
        <v>-295696.09000000003</v>
      </c>
      <c r="R47" s="208">
        <v>2592803.14</v>
      </c>
      <c r="U47" s="234">
        <v>502253.34</v>
      </c>
      <c r="W47" s="234">
        <v>585.36</v>
      </c>
      <c r="X47" s="234">
        <v>835470</v>
      </c>
      <c r="Z47" s="234">
        <v>66766</v>
      </c>
      <c r="AA47" s="47">
        <v>1005552</v>
      </c>
      <c r="AC47" s="47">
        <v>10380</v>
      </c>
      <c r="AD47" s="47">
        <v>414240.2</v>
      </c>
      <c r="AE47" s="47">
        <v>48189.69</v>
      </c>
      <c r="AF47" s="47">
        <v>16102</v>
      </c>
    </row>
    <row r="48" spans="1:32">
      <c r="A48" s="271" t="s">
        <v>591</v>
      </c>
      <c r="B48" s="271" t="s">
        <v>86</v>
      </c>
      <c r="C48" s="271">
        <v>1671</v>
      </c>
      <c r="D48" s="271" t="s">
        <v>43</v>
      </c>
      <c r="E48" s="208" t="s">
        <v>43</v>
      </c>
      <c r="F48" s="233">
        <v>557839.39</v>
      </c>
      <c r="H48" s="233">
        <v>78162.63</v>
      </c>
      <c r="I48" s="208">
        <v>301813.44</v>
      </c>
      <c r="J48" s="208">
        <v>263507.49</v>
      </c>
      <c r="N48" s="272">
        <v>80.19</v>
      </c>
      <c r="Q48" s="208">
        <v>-1019230.05</v>
      </c>
      <c r="R48" s="208">
        <v>2213150.63</v>
      </c>
      <c r="U48" s="234">
        <v>350915.47</v>
      </c>
      <c r="W48" s="234">
        <v>1243.67</v>
      </c>
      <c r="X48" s="234">
        <v>65380</v>
      </c>
      <c r="Z48" s="234">
        <v>3500</v>
      </c>
      <c r="AA48" s="47">
        <v>174806</v>
      </c>
      <c r="AB48" s="47">
        <v>560</v>
      </c>
      <c r="AC48" s="47">
        <v>9870</v>
      </c>
      <c r="AD48" s="47">
        <v>227031.24</v>
      </c>
      <c r="AE48" s="47">
        <v>1449.72</v>
      </c>
    </row>
    <row r="49" spans="1:31">
      <c r="A49" s="271" t="s">
        <v>591</v>
      </c>
      <c r="B49" s="271" t="s">
        <v>86</v>
      </c>
      <c r="C49" s="271">
        <v>2114</v>
      </c>
      <c r="D49" s="271" t="s">
        <v>44</v>
      </c>
      <c r="E49" s="208" t="s">
        <v>44</v>
      </c>
      <c r="F49" s="233">
        <v>12256.42</v>
      </c>
      <c r="G49" s="233">
        <v>30000</v>
      </c>
      <c r="H49" s="233">
        <v>5785.4</v>
      </c>
      <c r="I49" s="208">
        <v>937668.42</v>
      </c>
      <c r="J49" s="208">
        <v>586018.15</v>
      </c>
      <c r="Q49" s="208">
        <v>-466758.38</v>
      </c>
      <c r="R49" s="208">
        <v>2118686.35</v>
      </c>
      <c r="U49" s="234">
        <v>387617.55</v>
      </c>
      <c r="W49" s="234">
        <v>76.12</v>
      </c>
      <c r="X49" s="234">
        <v>345240</v>
      </c>
      <c r="AA49" s="47">
        <v>475450</v>
      </c>
      <c r="AD49" s="47">
        <v>261514.15</v>
      </c>
      <c r="AE49" s="47">
        <v>76169.100000000006</v>
      </c>
    </row>
    <row r="50" spans="1:31">
      <c r="A50" s="271" t="s">
        <v>594</v>
      </c>
      <c r="B50" s="271" t="s">
        <v>87</v>
      </c>
      <c r="C50" s="271">
        <v>6120</v>
      </c>
      <c r="D50" s="271" t="s">
        <v>45</v>
      </c>
      <c r="E50" s="208" t="s">
        <v>45</v>
      </c>
      <c r="F50" s="233">
        <v>649207.85</v>
      </c>
      <c r="G50" s="233">
        <v>101600</v>
      </c>
      <c r="H50" s="233">
        <v>454416.18</v>
      </c>
      <c r="I50" s="208">
        <v>1062249.8500000001</v>
      </c>
      <c r="J50" s="208">
        <v>33145.26</v>
      </c>
      <c r="M50" s="272">
        <v>44439.58</v>
      </c>
      <c r="N50" s="272">
        <v>144.82</v>
      </c>
      <c r="O50" s="208">
        <v>1633.5</v>
      </c>
      <c r="Q50" s="208">
        <v>-1012196.81</v>
      </c>
      <c r="R50" s="208">
        <v>3206691.97</v>
      </c>
      <c r="U50" s="234">
        <v>1500138.75</v>
      </c>
      <c r="V50" s="234">
        <v>310820</v>
      </c>
      <c r="W50" s="234">
        <v>1287.68</v>
      </c>
      <c r="X50" s="234">
        <v>1557200</v>
      </c>
      <c r="Z50" s="234">
        <v>5539.05</v>
      </c>
      <c r="AA50" s="47">
        <v>2047639</v>
      </c>
      <c r="AC50" s="47">
        <v>12890</v>
      </c>
      <c r="AD50" s="47">
        <v>1175572.6100000001</v>
      </c>
      <c r="AE50" s="47">
        <v>78977.789999999994</v>
      </c>
    </row>
    <row r="51" spans="1:31">
      <c r="A51" s="271" t="s">
        <v>594</v>
      </c>
      <c r="B51" s="271" t="s">
        <v>87</v>
      </c>
      <c r="C51" s="271">
        <v>5485</v>
      </c>
      <c r="D51" s="271" t="s">
        <v>46</v>
      </c>
      <c r="E51" s="208" t="s">
        <v>46</v>
      </c>
      <c r="F51" s="233">
        <v>431555.86</v>
      </c>
      <c r="G51" s="233">
        <v>0</v>
      </c>
      <c r="H51" s="233">
        <v>131520.75</v>
      </c>
      <c r="I51" s="208">
        <v>156171.1</v>
      </c>
      <c r="J51" s="208">
        <v>197483.06</v>
      </c>
      <c r="M51" s="272">
        <v>33002.54</v>
      </c>
      <c r="N51" s="272">
        <v>1705.87</v>
      </c>
      <c r="Q51" s="208">
        <v>-1655566.4</v>
      </c>
      <c r="R51" s="208">
        <v>2598703.46</v>
      </c>
      <c r="U51" s="234">
        <v>1515645.87</v>
      </c>
      <c r="V51" s="234">
        <v>165300</v>
      </c>
      <c r="W51" s="234">
        <v>536.99</v>
      </c>
      <c r="X51" s="234">
        <v>958320</v>
      </c>
      <c r="AA51" s="47">
        <v>1847773</v>
      </c>
      <c r="AC51" s="47">
        <v>26894</v>
      </c>
      <c r="AD51" s="47">
        <v>707738.99</v>
      </c>
      <c r="AE51" s="47">
        <v>118511.57</v>
      </c>
    </row>
    <row r="52" spans="1:31">
      <c r="A52" s="271" t="s">
        <v>594</v>
      </c>
      <c r="B52" s="271" t="s">
        <v>87</v>
      </c>
      <c r="C52" s="271">
        <v>3751</v>
      </c>
      <c r="D52" s="271" t="s">
        <v>47</v>
      </c>
      <c r="E52" s="208" t="s">
        <v>47</v>
      </c>
      <c r="F52" s="233">
        <v>20470.09</v>
      </c>
      <c r="G52" s="233">
        <v>0</v>
      </c>
      <c r="H52" s="233">
        <v>128893.29</v>
      </c>
      <c r="I52" s="208">
        <v>378266.55</v>
      </c>
      <c r="J52" s="208">
        <v>48311.24</v>
      </c>
      <c r="N52" s="272">
        <v>211.58</v>
      </c>
      <c r="Q52" s="208">
        <v>-1563350.21</v>
      </c>
      <c r="R52" s="208">
        <v>2341456.5299999998</v>
      </c>
      <c r="U52" s="234">
        <v>1157154.1299999999</v>
      </c>
      <c r="W52" s="234">
        <v>251.43</v>
      </c>
      <c r="X52" s="234">
        <v>338460</v>
      </c>
      <c r="Z52" s="234">
        <v>9400</v>
      </c>
      <c r="AA52" s="47">
        <v>988096</v>
      </c>
      <c r="AB52" s="47">
        <v>28864</v>
      </c>
      <c r="AC52" s="47">
        <v>23727</v>
      </c>
      <c r="AD52" s="47">
        <v>589794.69999999995</v>
      </c>
      <c r="AE52" s="47">
        <v>77160.59</v>
      </c>
    </row>
    <row r="53" spans="1:31">
      <c r="A53" s="271" t="s">
        <v>594</v>
      </c>
      <c r="B53" s="271" t="s">
        <v>87</v>
      </c>
      <c r="C53" s="271">
        <v>10743</v>
      </c>
      <c r="D53" s="271" t="s">
        <v>48</v>
      </c>
      <c r="E53" s="208" t="s">
        <v>48</v>
      </c>
      <c r="F53" s="233">
        <v>1371682.02</v>
      </c>
      <c r="G53" s="233">
        <v>115100</v>
      </c>
      <c r="H53" s="233">
        <v>149201.93</v>
      </c>
      <c r="I53" s="208">
        <v>2544003.9300000002</v>
      </c>
      <c r="J53" s="208">
        <v>215013.96</v>
      </c>
      <c r="N53" s="272">
        <v>908.22</v>
      </c>
      <c r="Q53" s="208">
        <v>3244581.69</v>
      </c>
      <c r="R53" s="208">
        <v>1574485.41</v>
      </c>
      <c r="U53" s="234">
        <v>2671318.54</v>
      </c>
      <c r="W53" s="234">
        <v>3279.09</v>
      </c>
      <c r="X53" s="234">
        <v>1835280</v>
      </c>
      <c r="Z53" s="234">
        <v>460000</v>
      </c>
      <c r="AA53" s="47">
        <v>3151449</v>
      </c>
      <c r="AC53" s="47">
        <v>25784</v>
      </c>
      <c r="AD53" s="47">
        <v>1936373.41</v>
      </c>
      <c r="AE53" s="47">
        <v>281244.7</v>
      </c>
    </row>
    <row r="54" spans="1:31">
      <c r="A54" s="271" t="s">
        <v>594</v>
      </c>
      <c r="B54" s="271" t="s">
        <v>87</v>
      </c>
      <c r="C54" s="271">
        <v>1439</v>
      </c>
      <c r="D54" s="271" t="s">
        <v>49</v>
      </c>
      <c r="E54" s="208" t="s">
        <v>49</v>
      </c>
      <c r="F54" s="233">
        <v>162906.09</v>
      </c>
      <c r="G54" s="233">
        <v>0</v>
      </c>
      <c r="H54" s="233">
        <v>66891.86</v>
      </c>
      <c r="I54" s="208">
        <v>117649.94</v>
      </c>
      <c r="J54" s="208">
        <v>20070.599999999999</v>
      </c>
      <c r="M54" s="272">
        <v>4800</v>
      </c>
      <c r="N54" s="272">
        <v>75.87</v>
      </c>
      <c r="Q54" s="208">
        <v>-1099905.32</v>
      </c>
      <c r="R54" s="208">
        <v>1566508.7</v>
      </c>
      <c r="U54" s="234">
        <v>732205.39</v>
      </c>
      <c r="V54" s="234">
        <v>95000</v>
      </c>
      <c r="W54" s="234">
        <v>387.82</v>
      </c>
      <c r="X54" s="234">
        <v>230100</v>
      </c>
      <c r="AA54" s="47">
        <v>700551</v>
      </c>
      <c r="AB54" s="47">
        <v>20234</v>
      </c>
      <c r="AD54" s="47">
        <v>360123.51</v>
      </c>
      <c r="AE54" s="47">
        <v>80745.460000000006</v>
      </c>
    </row>
    <row r="55" spans="1:31">
      <c r="A55" s="271" t="s">
        <v>594</v>
      </c>
      <c r="B55" s="271" t="s">
        <v>87</v>
      </c>
      <c r="C55" s="271">
        <v>3582</v>
      </c>
      <c r="D55" s="271" t="s">
        <v>50</v>
      </c>
      <c r="E55" s="208" t="s">
        <v>50</v>
      </c>
      <c r="F55" s="233">
        <v>261090.26</v>
      </c>
      <c r="G55" s="233">
        <v>0</v>
      </c>
      <c r="H55" s="233">
        <v>41044.9</v>
      </c>
      <c r="I55" s="208">
        <v>13479.44</v>
      </c>
      <c r="J55" s="208">
        <v>104014.83</v>
      </c>
      <c r="M55" s="272">
        <v>32500</v>
      </c>
      <c r="N55" s="272">
        <v>127.22</v>
      </c>
      <c r="Q55" s="208">
        <v>-1955088.34</v>
      </c>
      <c r="R55" s="208">
        <v>2534998.48</v>
      </c>
      <c r="U55" s="234">
        <v>990839.54</v>
      </c>
      <c r="V55" s="234">
        <v>37450</v>
      </c>
      <c r="W55" s="234">
        <v>781.12</v>
      </c>
      <c r="X55" s="234">
        <v>413990</v>
      </c>
      <c r="AA55" s="47">
        <v>922715</v>
      </c>
      <c r="AB55" s="47">
        <v>17374</v>
      </c>
      <c r="AD55" s="47">
        <v>654051.31999999995</v>
      </c>
      <c r="AE55" s="47">
        <v>41828.269999999997</v>
      </c>
    </row>
    <row r="56" spans="1:31">
      <c r="A56" s="271" t="s">
        <v>594</v>
      </c>
      <c r="B56" s="271" t="s">
        <v>87</v>
      </c>
      <c r="C56" s="271">
        <v>5678</v>
      </c>
      <c r="D56" s="271" t="s">
        <v>51</v>
      </c>
      <c r="E56" s="208" t="s">
        <v>51</v>
      </c>
      <c r="F56" s="233">
        <v>232002.64</v>
      </c>
      <c r="G56" s="233">
        <v>70000</v>
      </c>
      <c r="H56" s="233">
        <v>59879.56</v>
      </c>
      <c r="I56" s="208">
        <v>143856.6</v>
      </c>
      <c r="J56" s="208">
        <v>112687.24</v>
      </c>
      <c r="N56" s="272">
        <v>93.62</v>
      </c>
      <c r="Q56" s="208">
        <v>-1408687.37</v>
      </c>
      <c r="R56" s="208">
        <v>2415193.5099999998</v>
      </c>
      <c r="U56" s="234">
        <v>1109849.1499999999</v>
      </c>
      <c r="V56" s="234">
        <v>71050</v>
      </c>
      <c r="W56" s="234">
        <v>1192.9100000000001</v>
      </c>
      <c r="X56" s="234">
        <v>1172520</v>
      </c>
      <c r="AA56" s="47">
        <v>1474593</v>
      </c>
      <c r="AB56" s="47">
        <v>27348</v>
      </c>
      <c r="AD56" s="47">
        <v>1125795.29</v>
      </c>
      <c r="AE56" s="47">
        <v>115049.49</v>
      </c>
    </row>
    <row r="57" spans="1:31">
      <c r="A57" s="271" t="s">
        <v>594</v>
      </c>
      <c r="B57" s="271" t="s">
        <v>87</v>
      </c>
      <c r="C57" s="271">
        <v>2574</v>
      </c>
      <c r="D57" s="271" t="s">
        <v>52</v>
      </c>
      <c r="E57" s="208" t="s">
        <v>52</v>
      </c>
      <c r="F57" s="233">
        <v>328008.51</v>
      </c>
      <c r="G57" s="233">
        <v>0</v>
      </c>
      <c r="H57" s="233">
        <v>74946.899999999994</v>
      </c>
      <c r="I57" s="208">
        <v>415578.44</v>
      </c>
      <c r="J57" s="208">
        <v>177441.57</v>
      </c>
      <c r="N57" s="272">
        <v>186.46</v>
      </c>
      <c r="Q57" s="208">
        <v>-259634.21</v>
      </c>
      <c r="R57" s="208">
        <v>1430245.31</v>
      </c>
      <c r="U57" s="234">
        <v>786377.62</v>
      </c>
      <c r="W57" s="234">
        <v>999.11</v>
      </c>
      <c r="X57" s="234">
        <v>424350</v>
      </c>
      <c r="AA57" s="47">
        <v>671708</v>
      </c>
      <c r="AB57" s="47">
        <v>27990</v>
      </c>
      <c r="AD57" s="47">
        <v>591935.66</v>
      </c>
      <c r="AE57" s="47">
        <v>94915.21</v>
      </c>
    </row>
    <row r="58" spans="1:31">
      <c r="A58" s="271" t="s">
        <v>594</v>
      </c>
      <c r="B58" s="271" t="s">
        <v>87</v>
      </c>
      <c r="C58" s="271">
        <v>5385</v>
      </c>
      <c r="D58" s="271" t="s">
        <v>53</v>
      </c>
      <c r="E58" s="208" t="s">
        <v>53</v>
      </c>
      <c r="F58" s="233">
        <v>262686.2</v>
      </c>
      <c r="G58" s="233">
        <v>56215</v>
      </c>
      <c r="H58" s="233">
        <v>55713.17</v>
      </c>
      <c r="I58" s="208">
        <v>219031.08</v>
      </c>
      <c r="J58" s="208">
        <v>32436.6</v>
      </c>
      <c r="N58" s="272">
        <v>119.97</v>
      </c>
      <c r="Q58" s="208">
        <v>-2101004.91</v>
      </c>
      <c r="R58" s="208">
        <v>2897338.69</v>
      </c>
      <c r="T58" s="234">
        <v>535.85</v>
      </c>
      <c r="U58" s="234">
        <v>1443493.48</v>
      </c>
      <c r="V58" s="234">
        <v>205485</v>
      </c>
      <c r="X58" s="234">
        <v>1063540</v>
      </c>
      <c r="AA58" s="47">
        <v>1570365</v>
      </c>
      <c r="AB58" s="47">
        <v>10850</v>
      </c>
      <c r="AC58" s="47">
        <v>3150</v>
      </c>
      <c r="AD58" s="47">
        <v>1158606.94</v>
      </c>
      <c r="AE58" s="47">
        <v>140454.09</v>
      </c>
    </row>
    <row r="59" spans="1:31">
      <c r="A59" s="271" t="s">
        <v>594</v>
      </c>
      <c r="B59" s="271" t="s">
        <v>87</v>
      </c>
      <c r="C59" s="271">
        <v>3506</v>
      </c>
      <c r="D59" s="271" t="s">
        <v>54</v>
      </c>
      <c r="E59" s="208" t="s">
        <v>54</v>
      </c>
      <c r="F59" s="233">
        <v>434767.85</v>
      </c>
      <c r="G59" s="233">
        <v>0</v>
      </c>
      <c r="H59" s="233">
        <v>68569.919999999998</v>
      </c>
      <c r="I59" s="208">
        <v>1</v>
      </c>
      <c r="J59" s="208">
        <v>42770.79</v>
      </c>
      <c r="L59" s="272">
        <v>70000</v>
      </c>
      <c r="M59" s="272">
        <v>70</v>
      </c>
      <c r="N59" s="272">
        <v>1040.71</v>
      </c>
      <c r="Q59" s="208">
        <v>-3312410.36</v>
      </c>
      <c r="R59" s="208">
        <v>3457079.1</v>
      </c>
      <c r="U59" s="234">
        <v>1056590.95</v>
      </c>
      <c r="V59" s="234">
        <v>352914</v>
      </c>
      <c r="W59" s="234">
        <v>342.08</v>
      </c>
      <c r="X59" s="234">
        <v>666990</v>
      </c>
      <c r="AA59" s="47">
        <v>1268125.3999999999</v>
      </c>
      <c r="AB59" s="47">
        <v>3500</v>
      </c>
      <c r="AC59" s="47">
        <v>10170</v>
      </c>
      <c r="AD59" s="47">
        <v>448441.23</v>
      </c>
      <c r="AE59" s="47">
        <v>16270.29</v>
      </c>
    </row>
    <row r="60" spans="1:31">
      <c r="A60" s="271" t="s">
        <v>594</v>
      </c>
      <c r="B60" s="271" t="s">
        <v>87</v>
      </c>
      <c r="C60" s="271">
        <v>3046</v>
      </c>
      <c r="D60" s="271" t="s">
        <v>55</v>
      </c>
      <c r="E60" s="208" t="s">
        <v>55</v>
      </c>
      <c r="F60" s="233">
        <v>166361.35</v>
      </c>
      <c r="G60" s="233">
        <v>0</v>
      </c>
      <c r="H60" s="233">
        <v>11040</v>
      </c>
      <c r="I60" s="208">
        <v>2</v>
      </c>
      <c r="J60" s="208">
        <v>20490.63</v>
      </c>
      <c r="N60" s="272">
        <v>36.15</v>
      </c>
      <c r="Q60" s="208">
        <v>51108</v>
      </c>
      <c r="R60" s="208">
        <v>339109.18</v>
      </c>
      <c r="U60" s="234">
        <v>844012.56</v>
      </c>
      <c r="X60" s="234">
        <v>668460</v>
      </c>
      <c r="AA60" s="47">
        <v>1004607</v>
      </c>
      <c r="AC60" s="47">
        <v>4320</v>
      </c>
      <c r="AD60" s="47">
        <v>679712</v>
      </c>
      <c r="AE60" s="47">
        <v>16192.91</v>
      </c>
    </row>
    <row r="61" spans="1:31">
      <c r="A61" s="271" t="s">
        <v>594</v>
      </c>
      <c r="B61" s="271" t="s">
        <v>87</v>
      </c>
      <c r="C61" s="271">
        <v>1161</v>
      </c>
      <c r="D61" s="271" t="s">
        <v>56</v>
      </c>
      <c r="E61" s="208" t="s">
        <v>56</v>
      </c>
      <c r="F61" s="233">
        <v>233971.34</v>
      </c>
      <c r="G61" s="233">
        <v>0</v>
      </c>
      <c r="H61" s="233">
        <v>34826.49</v>
      </c>
      <c r="I61" s="208">
        <v>157967.73000000001</v>
      </c>
      <c r="J61" s="208">
        <v>47260.89</v>
      </c>
      <c r="N61" s="272">
        <v>54062.61</v>
      </c>
      <c r="Q61" s="208">
        <v>-1238093.29</v>
      </c>
      <c r="R61" s="208">
        <v>1695206.85</v>
      </c>
      <c r="U61" s="234">
        <v>562815.13</v>
      </c>
      <c r="W61" s="234">
        <v>385.18</v>
      </c>
      <c r="X61" s="234">
        <v>111000</v>
      </c>
      <c r="AA61" s="47">
        <v>428387</v>
      </c>
      <c r="AB61" s="47">
        <v>10140</v>
      </c>
      <c r="AC61" s="47">
        <v>9200</v>
      </c>
      <c r="AD61" s="47">
        <v>209512.08</v>
      </c>
      <c r="AE61" s="47">
        <v>54110.95</v>
      </c>
    </row>
    <row r="62" spans="1:31">
      <c r="A62" s="271" t="s">
        <v>594</v>
      </c>
      <c r="B62" s="271" t="s">
        <v>87</v>
      </c>
      <c r="C62" s="271">
        <v>3705</v>
      </c>
      <c r="D62" s="271" t="s">
        <v>57</v>
      </c>
      <c r="E62" s="208" t="s">
        <v>57</v>
      </c>
      <c r="F62" s="233">
        <v>365473.31</v>
      </c>
      <c r="G62" s="233">
        <v>0</v>
      </c>
      <c r="H62" s="233">
        <v>80969.119999999995</v>
      </c>
      <c r="I62" s="208">
        <v>250184.43</v>
      </c>
      <c r="J62" s="208">
        <v>80615.070000000007</v>
      </c>
      <c r="N62" s="272">
        <v>149.79</v>
      </c>
      <c r="Q62" s="208">
        <v>-1969060.28</v>
      </c>
      <c r="R62" s="208">
        <v>2729343.72</v>
      </c>
      <c r="U62" s="234">
        <v>1322404.75</v>
      </c>
      <c r="V62" s="234">
        <v>59700</v>
      </c>
      <c r="W62" s="234">
        <v>660.61</v>
      </c>
      <c r="X62" s="234">
        <v>762730</v>
      </c>
      <c r="AA62" s="47">
        <v>1317164.8</v>
      </c>
      <c r="AB62" s="47">
        <v>9544</v>
      </c>
      <c r="AC62" s="47">
        <v>6620</v>
      </c>
      <c r="AD62" s="47">
        <v>664423.16</v>
      </c>
      <c r="AE62" s="47">
        <v>130934.7</v>
      </c>
    </row>
    <row r="63" spans="1:31">
      <c r="A63" s="271" t="s">
        <v>594</v>
      </c>
      <c r="B63" s="271" t="s">
        <v>87</v>
      </c>
      <c r="C63" s="271">
        <v>6204</v>
      </c>
      <c r="D63" s="271" t="s">
        <v>58</v>
      </c>
      <c r="E63" s="208" t="s">
        <v>58</v>
      </c>
      <c r="F63" s="233">
        <v>552946.48</v>
      </c>
      <c r="G63" s="233">
        <v>0</v>
      </c>
      <c r="H63" s="233">
        <v>32060.9</v>
      </c>
      <c r="I63" s="208">
        <v>234782</v>
      </c>
      <c r="J63" s="208">
        <v>457132.59</v>
      </c>
      <c r="N63" s="272">
        <v>948.97</v>
      </c>
      <c r="Q63" s="208">
        <v>-1622820.55</v>
      </c>
      <c r="R63" s="208">
        <v>3207310.61</v>
      </c>
      <c r="U63" s="234">
        <v>1700259.24</v>
      </c>
      <c r="V63" s="234">
        <v>102730</v>
      </c>
      <c r="W63" s="234">
        <v>1585.92</v>
      </c>
      <c r="X63" s="234">
        <v>956520</v>
      </c>
      <c r="AA63" s="47">
        <v>1945253.2</v>
      </c>
      <c r="AB63" s="47">
        <v>5940</v>
      </c>
      <c r="AC63" s="47">
        <v>18698</v>
      </c>
      <c r="AD63" s="47">
        <v>894941.63</v>
      </c>
      <c r="AE63" s="47">
        <v>204779.39</v>
      </c>
    </row>
    <row r="64" spans="1:31">
      <c r="A64" s="271" t="s">
        <v>594</v>
      </c>
      <c r="B64" s="271" t="s">
        <v>87</v>
      </c>
      <c r="C64" s="271">
        <v>4810</v>
      </c>
      <c r="D64" s="271" t="s">
        <v>59</v>
      </c>
      <c r="E64" s="208" t="s">
        <v>59</v>
      </c>
      <c r="F64" s="233">
        <v>207901.43</v>
      </c>
      <c r="G64" s="233">
        <v>0</v>
      </c>
      <c r="H64" s="233">
        <v>482923.27</v>
      </c>
      <c r="I64" s="208">
        <v>202542.07</v>
      </c>
      <c r="J64" s="208">
        <v>107744.37</v>
      </c>
      <c r="M64" s="272">
        <v>55200</v>
      </c>
      <c r="N64" s="272">
        <v>782.18</v>
      </c>
      <c r="Q64" s="208">
        <v>-1621696.92</v>
      </c>
      <c r="R64" s="208">
        <v>2601971.02</v>
      </c>
      <c r="U64" s="234">
        <v>1462670.41</v>
      </c>
      <c r="W64" s="234">
        <v>519.54999999999995</v>
      </c>
      <c r="X64" s="234">
        <v>1263150</v>
      </c>
      <c r="Z64" s="234">
        <v>200</v>
      </c>
      <c r="AA64" s="47">
        <v>1932135</v>
      </c>
      <c r="AC64" s="47">
        <v>4564</v>
      </c>
      <c r="AD64" s="47">
        <v>728243.82</v>
      </c>
      <c r="AE64" s="47">
        <v>96742.28</v>
      </c>
    </row>
    <row r="65" spans="1:32">
      <c r="A65" s="271" t="s">
        <v>594</v>
      </c>
      <c r="B65" s="271" t="s">
        <v>87</v>
      </c>
      <c r="C65" s="271">
        <v>3605</v>
      </c>
      <c r="D65" s="271" t="s">
        <v>60</v>
      </c>
      <c r="E65" s="208" t="s">
        <v>60</v>
      </c>
      <c r="F65" s="233">
        <v>217544.45</v>
      </c>
      <c r="G65" s="233">
        <v>0</v>
      </c>
      <c r="H65" s="233">
        <v>49711.76</v>
      </c>
      <c r="I65" s="208">
        <v>885435.9</v>
      </c>
      <c r="J65" s="208">
        <v>76966.820000000007</v>
      </c>
      <c r="N65" s="272">
        <v>2000.21</v>
      </c>
      <c r="Q65" s="208">
        <v>-1621296.86</v>
      </c>
      <c r="R65" s="208">
        <v>3048211.32</v>
      </c>
      <c r="U65" s="234">
        <v>1027757.18</v>
      </c>
      <c r="W65" s="234">
        <v>744.08</v>
      </c>
      <c r="X65" s="234">
        <v>787770</v>
      </c>
      <c r="AA65" s="47">
        <v>1336042</v>
      </c>
      <c r="AC65" s="47">
        <v>16900</v>
      </c>
      <c r="AD65" s="47">
        <v>542722.79</v>
      </c>
      <c r="AE65" s="47">
        <v>119862.21</v>
      </c>
    </row>
    <row r="66" spans="1:32">
      <c r="A66" s="271" t="s">
        <v>594</v>
      </c>
      <c r="B66" s="271" t="s">
        <v>87</v>
      </c>
      <c r="C66" s="271">
        <v>3975</v>
      </c>
      <c r="D66" s="271" t="s">
        <v>81</v>
      </c>
      <c r="E66" s="208" t="s">
        <v>81</v>
      </c>
      <c r="F66" s="233">
        <v>340507.54</v>
      </c>
      <c r="G66" s="233">
        <v>0</v>
      </c>
      <c r="H66" s="233">
        <v>57611.519999999997</v>
      </c>
      <c r="I66" s="208">
        <v>805199.35999999999</v>
      </c>
      <c r="J66" s="208">
        <v>106547.82</v>
      </c>
      <c r="N66" s="272">
        <v>960.07</v>
      </c>
      <c r="Q66" s="208">
        <v>222858.31</v>
      </c>
      <c r="R66" s="208">
        <v>1312112.72</v>
      </c>
      <c r="U66" s="234">
        <v>732251.63</v>
      </c>
      <c r="W66" s="234">
        <v>1071.08</v>
      </c>
      <c r="X66" s="234">
        <v>1289700</v>
      </c>
      <c r="AA66" s="47">
        <v>1638019.8</v>
      </c>
      <c r="AB66" s="47">
        <v>12670</v>
      </c>
      <c r="AD66" s="47">
        <v>460066.64</v>
      </c>
      <c r="AE66" s="47">
        <v>138331.13</v>
      </c>
    </row>
    <row r="67" spans="1:32">
      <c r="A67" s="271" t="s">
        <v>597</v>
      </c>
      <c r="B67" s="271" t="s">
        <v>88</v>
      </c>
      <c r="C67" s="271">
        <v>3237</v>
      </c>
      <c r="D67" s="271" t="s">
        <v>61</v>
      </c>
      <c r="E67" s="208" t="s">
        <v>61</v>
      </c>
      <c r="F67" s="233">
        <v>1094802.3700000001</v>
      </c>
      <c r="G67" s="233">
        <v>14820</v>
      </c>
      <c r="H67" s="233">
        <v>106398.58</v>
      </c>
      <c r="I67" s="208">
        <v>1000556.5</v>
      </c>
      <c r="J67" s="208">
        <v>164345.44</v>
      </c>
      <c r="Q67" s="208">
        <v>1070409.56</v>
      </c>
      <c r="R67" s="208">
        <v>1186021.5900000001</v>
      </c>
      <c r="U67" s="234">
        <v>725985.13</v>
      </c>
      <c r="W67" s="234">
        <v>1907.98</v>
      </c>
      <c r="X67" s="234">
        <v>866310</v>
      </c>
      <c r="AA67" s="47">
        <v>1085358</v>
      </c>
      <c r="AB67" s="47">
        <v>12450</v>
      </c>
      <c r="AC67" s="47">
        <v>5666</v>
      </c>
      <c r="AD67" s="47">
        <v>252659.08</v>
      </c>
      <c r="AE67" s="47">
        <v>113578.29</v>
      </c>
    </row>
    <row r="68" spans="1:32">
      <c r="A68" s="271" t="s">
        <v>597</v>
      </c>
      <c r="B68" s="271" t="s">
        <v>88</v>
      </c>
      <c r="C68" s="271">
        <v>3491</v>
      </c>
      <c r="D68" s="271" t="s">
        <v>62</v>
      </c>
      <c r="E68" s="208" t="s">
        <v>62</v>
      </c>
      <c r="F68" s="233">
        <v>526024.72</v>
      </c>
      <c r="G68" s="233">
        <v>0</v>
      </c>
      <c r="H68" s="233">
        <v>62100.29</v>
      </c>
      <c r="I68" s="208">
        <v>820400.3</v>
      </c>
      <c r="J68" s="208">
        <v>210501.1</v>
      </c>
      <c r="N68" s="272">
        <v>251.91</v>
      </c>
      <c r="Q68" s="208">
        <v>421367.19</v>
      </c>
      <c r="R68" s="208">
        <v>1153052.8999999999</v>
      </c>
      <c r="U68" s="234">
        <v>533160.63</v>
      </c>
      <c r="X68" s="234">
        <v>827289</v>
      </c>
      <c r="AA68" s="47">
        <v>1018270</v>
      </c>
      <c r="AB68" s="47">
        <v>9360</v>
      </c>
      <c r="AD68" s="47">
        <v>197959.6</v>
      </c>
      <c r="AE68" s="47">
        <v>90505.62</v>
      </c>
    </row>
    <row r="69" spans="1:32">
      <c r="A69" s="271" t="s">
        <v>597</v>
      </c>
      <c r="B69" s="271" t="s">
        <v>88</v>
      </c>
      <c r="C69" s="271">
        <v>9784</v>
      </c>
      <c r="D69" s="271" t="s">
        <v>63</v>
      </c>
      <c r="E69" s="208" t="s">
        <v>63</v>
      </c>
      <c r="F69" s="233">
        <v>1009031.77</v>
      </c>
      <c r="G69" s="233">
        <v>0</v>
      </c>
      <c r="H69" s="233">
        <v>329057.62</v>
      </c>
      <c r="I69" s="208">
        <v>278547.36</v>
      </c>
      <c r="J69" s="208">
        <v>430184.12</v>
      </c>
      <c r="N69" s="272">
        <v>902</v>
      </c>
      <c r="Q69" s="208">
        <v>2035938.23</v>
      </c>
      <c r="R69" s="208">
        <v>72739.19</v>
      </c>
      <c r="U69" s="234">
        <v>1650298.48</v>
      </c>
      <c r="W69" s="234">
        <v>2306.59</v>
      </c>
      <c r="X69" s="234">
        <v>1742270</v>
      </c>
      <c r="AA69" s="47">
        <v>2157159</v>
      </c>
      <c r="AB69" s="47">
        <v>35100</v>
      </c>
      <c r="AC69" s="47">
        <v>5666</v>
      </c>
      <c r="AD69" s="47">
        <v>1155908.02</v>
      </c>
      <c r="AE69" s="47">
        <v>103800.6</v>
      </c>
    </row>
    <row r="70" spans="1:32">
      <c r="A70" s="271" t="s">
        <v>597</v>
      </c>
      <c r="B70" s="271" t="s">
        <v>88</v>
      </c>
      <c r="C70" s="271">
        <v>2995</v>
      </c>
      <c r="D70" s="271" t="s">
        <v>64</v>
      </c>
      <c r="E70" s="208" t="s">
        <v>64</v>
      </c>
      <c r="F70" s="233">
        <v>312531.09000000003</v>
      </c>
      <c r="G70" s="233">
        <v>24940</v>
      </c>
      <c r="H70" s="233">
        <v>90000.88</v>
      </c>
      <c r="I70" s="208">
        <v>-467396.7</v>
      </c>
      <c r="J70" s="208">
        <v>-235948.7</v>
      </c>
      <c r="N70" s="272">
        <v>830.84</v>
      </c>
      <c r="P70" s="208">
        <v>-334520.65000000002</v>
      </c>
      <c r="Q70" s="208">
        <v>-1156413.17</v>
      </c>
      <c r="R70" s="208">
        <v>2015153.7</v>
      </c>
      <c r="T70" s="234">
        <v>876.62</v>
      </c>
      <c r="U70" s="234">
        <v>391460.55</v>
      </c>
      <c r="X70" s="234">
        <v>832680</v>
      </c>
      <c r="AA70" s="47">
        <v>991172</v>
      </c>
      <c r="AB70" s="47">
        <v>8457</v>
      </c>
      <c r="AD70" s="47">
        <v>322956.92</v>
      </c>
      <c r="AE70" s="47">
        <v>703355.4</v>
      </c>
    </row>
    <row r="71" spans="1:32">
      <c r="A71" s="271" t="s">
        <v>597</v>
      </c>
      <c r="B71" s="271" t="s">
        <v>88</v>
      </c>
      <c r="C71" s="271">
        <v>3883</v>
      </c>
      <c r="D71" s="271" t="s">
        <v>65</v>
      </c>
      <c r="E71" s="208" t="s">
        <v>65</v>
      </c>
      <c r="F71" s="233">
        <v>588792.52</v>
      </c>
      <c r="G71" s="233">
        <v>0</v>
      </c>
      <c r="H71" s="233">
        <v>234057.64</v>
      </c>
      <c r="I71" s="208">
        <v>732318.7</v>
      </c>
      <c r="J71" s="208">
        <v>-85126.28</v>
      </c>
      <c r="N71" s="272">
        <v>1501</v>
      </c>
      <c r="Q71" s="208">
        <v>-1735655.11</v>
      </c>
      <c r="R71" s="208">
        <v>3812852.35</v>
      </c>
      <c r="U71" s="234">
        <v>925902.65</v>
      </c>
      <c r="W71" s="234">
        <v>1503.34</v>
      </c>
      <c r="X71" s="234">
        <v>828504</v>
      </c>
      <c r="AA71" s="47">
        <v>1156309</v>
      </c>
      <c r="AB71" s="47">
        <v>2380</v>
      </c>
      <c r="AC71" s="47">
        <v>19958</v>
      </c>
      <c r="AD71" s="47">
        <v>532871.35</v>
      </c>
      <c r="AE71" s="47">
        <v>652928.57999999996</v>
      </c>
      <c r="AF71" s="47">
        <v>118.72</v>
      </c>
    </row>
    <row r="72" spans="1:32">
      <c r="A72" s="271" t="s">
        <v>597</v>
      </c>
      <c r="B72" s="271" t="s">
        <v>88</v>
      </c>
      <c r="C72" s="271">
        <v>3290</v>
      </c>
      <c r="D72" s="271" t="s">
        <v>66</v>
      </c>
      <c r="E72" s="208" t="s">
        <v>66</v>
      </c>
      <c r="F72" s="233">
        <v>42919.33</v>
      </c>
      <c r="G72" s="233">
        <v>8778</v>
      </c>
      <c r="H72" s="233">
        <v>163561.91</v>
      </c>
      <c r="I72" s="208">
        <v>764891.87</v>
      </c>
      <c r="J72" s="208">
        <v>103859.69</v>
      </c>
      <c r="N72" s="272">
        <v>15.22</v>
      </c>
      <c r="Q72" s="208">
        <v>-1434819.92</v>
      </c>
      <c r="R72" s="208">
        <v>2739065.93</v>
      </c>
      <c r="U72" s="234">
        <v>803980.69</v>
      </c>
      <c r="W72" s="234">
        <v>402.75</v>
      </c>
      <c r="X72" s="234">
        <v>771040</v>
      </c>
      <c r="AA72" s="47">
        <v>1132113</v>
      </c>
      <c r="AB72" s="47">
        <v>69250</v>
      </c>
      <c r="AD72" s="47">
        <v>451179.73</v>
      </c>
      <c r="AE72" s="47">
        <v>143131.14000000001</v>
      </c>
    </row>
    <row r="73" spans="1:32">
      <c r="A73" s="271" t="s">
        <v>597</v>
      </c>
      <c r="B73" s="271" t="s">
        <v>88</v>
      </c>
      <c r="C73" s="271">
        <v>3357</v>
      </c>
      <c r="D73" s="271" t="s">
        <v>67</v>
      </c>
      <c r="E73" s="208" t="s">
        <v>67</v>
      </c>
      <c r="F73" s="233">
        <v>320530.95</v>
      </c>
      <c r="G73" s="233">
        <v>0</v>
      </c>
      <c r="H73" s="233">
        <v>181050.76</v>
      </c>
      <c r="I73" s="208">
        <v>427922</v>
      </c>
      <c r="J73" s="208">
        <v>14.34</v>
      </c>
      <c r="N73" s="272">
        <v>81.55</v>
      </c>
      <c r="Q73" s="208">
        <v>-1221628.18</v>
      </c>
      <c r="R73" s="208">
        <v>2159208.62</v>
      </c>
      <c r="U73" s="234">
        <v>489116.11</v>
      </c>
      <c r="W73" s="234">
        <v>567.69000000000005</v>
      </c>
      <c r="X73" s="234">
        <v>524340</v>
      </c>
      <c r="AA73" s="47">
        <v>681149</v>
      </c>
      <c r="AD73" s="47">
        <v>164471.59</v>
      </c>
      <c r="AE73" s="47">
        <v>176547.15</v>
      </c>
    </row>
    <row r="74" spans="1:32">
      <c r="A74" s="271" t="s">
        <v>597</v>
      </c>
      <c r="B74" s="271" t="s">
        <v>88</v>
      </c>
      <c r="C74" s="271">
        <v>4937</v>
      </c>
      <c r="D74" s="271" t="s">
        <v>68</v>
      </c>
      <c r="E74" s="208" t="s">
        <v>68</v>
      </c>
      <c r="F74" s="233">
        <v>573949.78</v>
      </c>
      <c r="G74" s="233">
        <v>20400</v>
      </c>
      <c r="H74" s="233">
        <v>74795.47</v>
      </c>
      <c r="I74" s="208">
        <v>1037200.78</v>
      </c>
      <c r="J74" s="208">
        <v>5425.48</v>
      </c>
      <c r="N74" s="272">
        <v>242739.35</v>
      </c>
      <c r="Q74" s="208">
        <v>-2990531.55</v>
      </c>
      <c r="R74" s="208">
        <v>4868817.07</v>
      </c>
      <c r="U74" s="234">
        <v>683450.94</v>
      </c>
      <c r="X74" s="234">
        <v>777420</v>
      </c>
      <c r="AA74" s="47">
        <v>1197676</v>
      </c>
      <c r="AB74" s="47">
        <v>13846</v>
      </c>
      <c r="AC74" s="47">
        <v>1416</v>
      </c>
      <c r="AD74" s="47">
        <v>347666.13</v>
      </c>
      <c r="AE74" s="47">
        <v>309520.17</v>
      </c>
    </row>
    <row r="75" spans="1:32">
      <c r="A75" s="271" t="s">
        <v>597</v>
      </c>
      <c r="B75" s="271" t="s">
        <v>88</v>
      </c>
      <c r="C75" s="271">
        <v>2893</v>
      </c>
      <c r="D75" s="271" t="s">
        <v>69</v>
      </c>
      <c r="E75" s="208" t="s">
        <v>69</v>
      </c>
      <c r="F75" s="233">
        <v>215992.31</v>
      </c>
      <c r="G75" s="233">
        <v>0</v>
      </c>
      <c r="H75" s="233">
        <v>84399.64</v>
      </c>
      <c r="I75" s="208">
        <v>534406.43000000005</v>
      </c>
      <c r="J75" s="208">
        <v>180122.16</v>
      </c>
      <c r="N75" s="272">
        <v>24.24</v>
      </c>
      <c r="Q75" s="208">
        <v>799196.06</v>
      </c>
      <c r="R75" s="208">
        <v>310741.76000000001</v>
      </c>
      <c r="U75" s="234">
        <v>865212.98</v>
      </c>
      <c r="V75" s="234">
        <v>61440</v>
      </c>
      <c r="W75" s="234">
        <v>286.3</v>
      </c>
      <c r="X75" s="234">
        <v>432780</v>
      </c>
      <c r="AA75" s="47">
        <v>716946</v>
      </c>
      <c r="AB75" s="47">
        <v>85662</v>
      </c>
      <c r="AD75" s="47">
        <v>291103.7</v>
      </c>
      <c r="AE75" s="47">
        <v>217349.1</v>
      </c>
      <c r="AF75" s="47">
        <v>143700</v>
      </c>
    </row>
    <row r="76" spans="1:32">
      <c r="A76" s="271" t="s">
        <v>597</v>
      </c>
      <c r="B76" s="271" t="s">
        <v>88</v>
      </c>
      <c r="C76" s="271">
        <v>2351</v>
      </c>
      <c r="D76" s="271" t="s">
        <v>70</v>
      </c>
      <c r="E76" s="208" t="s">
        <v>70</v>
      </c>
      <c r="F76" s="233">
        <v>98877.17</v>
      </c>
      <c r="G76" s="233">
        <v>11780</v>
      </c>
      <c r="H76" s="233">
        <v>49268.01</v>
      </c>
      <c r="I76" s="208">
        <v>375851.62</v>
      </c>
      <c r="J76" s="208">
        <v>119333.18</v>
      </c>
      <c r="Q76" s="208">
        <v>-2474475.86</v>
      </c>
      <c r="R76" s="208">
        <v>3439144.31</v>
      </c>
      <c r="T76" s="234">
        <v>611.66</v>
      </c>
      <c r="U76" s="234">
        <v>640294.92000000004</v>
      </c>
      <c r="X76" s="234">
        <v>514410</v>
      </c>
      <c r="AA76" s="47">
        <v>974701</v>
      </c>
      <c r="AC76" s="47">
        <v>17755</v>
      </c>
      <c r="AD76" s="47">
        <v>274983.98</v>
      </c>
      <c r="AE76" s="47">
        <v>197435.07</v>
      </c>
    </row>
    <row r="77" spans="1:32">
      <c r="A77" s="271" t="s">
        <v>597</v>
      </c>
      <c r="B77" s="271" t="s">
        <v>88</v>
      </c>
      <c r="C77" s="271">
        <v>4560</v>
      </c>
      <c r="D77" s="271" t="s">
        <v>71</v>
      </c>
      <c r="E77" s="208" t="s">
        <v>71</v>
      </c>
      <c r="F77" s="233">
        <v>741070.28</v>
      </c>
      <c r="G77" s="233">
        <v>0</v>
      </c>
      <c r="H77" s="233">
        <v>256347.26</v>
      </c>
      <c r="I77" s="208">
        <v>648149.57999999996</v>
      </c>
      <c r="J77" s="208">
        <v>250143.22</v>
      </c>
      <c r="N77" s="272">
        <v>20.03</v>
      </c>
      <c r="Q77" s="208">
        <v>-433126.27</v>
      </c>
      <c r="R77" s="208">
        <v>2484321.89</v>
      </c>
      <c r="U77" s="234">
        <v>1576838.38</v>
      </c>
      <c r="W77" s="234">
        <v>1971.99</v>
      </c>
      <c r="X77" s="234">
        <v>360990</v>
      </c>
      <c r="AA77" s="47">
        <v>1046874</v>
      </c>
      <c r="AB77" s="47">
        <v>84815</v>
      </c>
      <c r="AD77" s="47">
        <v>808434.36</v>
      </c>
      <c r="AE77" s="47">
        <v>138082.32</v>
      </c>
      <c r="AF77" s="47">
        <v>17100</v>
      </c>
    </row>
    <row r="78" spans="1:32">
      <c r="A78" s="271" t="s">
        <v>597</v>
      </c>
      <c r="B78" s="271" t="s">
        <v>88</v>
      </c>
      <c r="C78" s="271">
        <v>1375</v>
      </c>
      <c r="D78" s="271" t="s">
        <v>79</v>
      </c>
      <c r="E78" s="208" t="s">
        <v>79</v>
      </c>
      <c r="F78" s="233">
        <v>320504.5</v>
      </c>
      <c r="G78" s="233">
        <v>5850</v>
      </c>
      <c r="H78" s="233">
        <v>54186.62</v>
      </c>
      <c r="I78" s="208">
        <v>465496.97</v>
      </c>
      <c r="J78" s="208">
        <v>53683.05</v>
      </c>
      <c r="P78" s="208">
        <v>-855969.29</v>
      </c>
      <c r="Q78" s="208">
        <v>-226966.63</v>
      </c>
      <c r="R78" s="208">
        <v>1994300</v>
      </c>
      <c r="U78" s="234">
        <v>566785.22</v>
      </c>
      <c r="W78" s="234">
        <v>221.24</v>
      </c>
      <c r="X78" s="234">
        <v>649260</v>
      </c>
      <c r="AA78" s="47">
        <v>811456</v>
      </c>
      <c r="AD78" s="47">
        <v>260814.15</v>
      </c>
      <c r="AE78" s="47">
        <v>155639.25</v>
      </c>
    </row>
    <row r="79" spans="1:32">
      <c r="A79" s="271" t="s">
        <v>597</v>
      </c>
      <c r="B79" s="271" t="s">
        <v>88</v>
      </c>
      <c r="C79" s="271">
        <v>2442</v>
      </c>
      <c r="D79" s="271" t="s">
        <v>82</v>
      </c>
      <c r="E79" s="208" t="s">
        <v>82</v>
      </c>
      <c r="F79" s="233">
        <v>476122.75</v>
      </c>
      <c r="G79" s="233">
        <v>10950</v>
      </c>
      <c r="H79" s="233">
        <v>58799.68</v>
      </c>
      <c r="I79" s="208">
        <v>856765.23</v>
      </c>
      <c r="J79" s="208">
        <v>-183468.05</v>
      </c>
      <c r="N79" s="272">
        <v>117.85</v>
      </c>
      <c r="Q79" s="208">
        <v>-706976.47</v>
      </c>
      <c r="R79" s="208">
        <v>2368149.29</v>
      </c>
      <c r="U79" s="234">
        <v>145412.57</v>
      </c>
      <c r="X79" s="234">
        <v>680433.75</v>
      </c>
      <c r="AA79" s="47">
        <v>715845.75</v>
      </c>
      <c r="AC79" s="47">
        <v>12100</v>
      </c>
      <c r="AD79" s="47">
        <v>186886.02</v>
      </c>
      <c r="AE79" s="47">
        <v>353135.61</v>
      </c>
    </row>
    <row r="80" spans="1:32">
      <c r="A80" s="271" t="s">
        <v>600</v>
      </c>
      <c r="B80" s="271" t="s">
        <v>89</v>
      </c>
      <c r="C80" s="271">
        <v>4852</v>
      </c>
      <c r="D80" s="271" t="s">
        <v>72</v>
      </c>
      <c r="E80" s="208" t="s">
        <v>72</v>
      </c>
      <c r="F80" s="233">
        <v>358595.54</v>
      </c>
      <c r="G80" s="233">
        <v>26303.200000000001</v>
      </c>
      <c r="H80" s="233">
        <v>58849.72</v>
      </c>
      <c r="I80" s="208">
        <v>590804.04</v>
      </c>
      <c r="J80" s="208">
        <v>288762.21000000002</v>
      </c>
      <c r="M80" s="272">
        <v>49090.39</v>
      </c>
      <c r="Q80" s="208">
        <v>-962893.02</v>
      </c>
      <c r="R80" s="208">
        <v>2500428.33</v>
      </c>
      <c r="U80" s="234">
        <v>755886.46</v>
      </c>
      <c r="V80" s="234">
        <v>118558</v>
      </c>
      <c r="W80" s="234">
        <v>565.07000000000005</v>
      </c>
      <c r="X80" s="234">
        <v>1206550</v>
      </c>
      <c r="Z80" s="234">
        <v>6000</v>
      </c>
      <c r="AA80" s="47">
        <v>1585764</v>
      </c>
      <c r="AB80" s="47">
        <v>2290</v>
      </c>
      <c r="AC80" s="47">
        <v>720</v>
      </c>
      <c r="AD80" s="47">
        <v>634366.44999999995</v>
      </c>
      <c r="AE80" s="47">
        <v>127730.07</v>
      </c>
    </row>
    <row r="81" spans="1:31">
      <c r="A81" s="271" t="s">
        <v>600</v>
      </c>
      <c r="B81" s="271" t="s">
        <v>89</v>
      </c>
      <c r="C81" s="271">
        <v>1903</v>
      </c>
      <c r="D81" s="271" t="s">
        <v>73</v>
      </c>
      <c r="E81" s="208" t="s">
        <v>73</v>
      </c>
      <c r="F81" s="233">
        <v>97503.18</v>
      </c>
      <c r="G81" s="233">
        <v>3169.25</v>
      </c>
      <c r="H81" s="233">
        <v>42298.2</v>
      </c>
      <c r="I81" s="208">
        <v>25071.22</v>
      </c>
      <c r="J81" s="208">
        <v>274707.69</v>
      </c>
      <c r="N81" s="272">
        <v>0</v>
      </c>
      <c r="Q81" s="208">
        <v>-1523249.85</v>
      </c>
      <c r="R81" s="208">
        <v>2140561.41</v>
      </c>
      <c r="U81" s="234">
        <v>452496.2</v>
      </c>
      <c r="V81" s="234">
        <v>10000</v>
      </c>
      <c r="W81" s="234">
        <v>305.56</v>
      </c>
      <c r="X81" s="234">
        <v>274670</v>
      </c>
      <c r="AA81" s="47">
        <v>585122.16</v>
      </c>
      <c r="AB81" s="47">
        <v>10730</v>
      </c>
      <c r="AD81" s="47">
        <v>197407.81</v>
      </c>
      <c r="AE81" s="47">
        <v>118773.81</v>
      </c>
    </row>
    <row r="82" spans="1:31">
      <c r="A82" s="271" t="s">
        <v>600</v>
      </c>
      <c r="B82" s="271" t="s">
        <v>89</v>
      </c>
      <c r="C82" s="271">
        <v>4543</v>
      </c>
      <c r="D82" s="271" t="s">
        <v>74</v>
      </c>
      <c r="E82" s="208" t="s">
        <v>74</v>
      </c>
      <c r="F82" s="233">
        <v>156825.49</v>
      </c>
      <c r="G82" s="233">
        <v>22387.96</v>
      </c>
      <c r="H82" s="233">
        <v>24678.28</v>
      </c>
      <c r="I82" s="208">
        <v>1061288.3600000001</v>
      </c>
      <c r="J82" s="208">
        <v>594733.93000000005</v>
      </c>
      <c r="M82" s="272">
        <v>42075</v>
      </c>
      <c r="N82" s="272">
        <v>0</v>
      </c>
      <c r="O82" s="208">
        <v>0</v>
      </c>
      <c r="Q82" s="208">
        <v>-103503.52</v>
      </c>
      <c r="R82" s="208">
        <v>2191938.59</v>
      </c>
      <c r="U82" s="234">
        <v>628490.96</v>
      </c>
      <c r="V82" s="234">
        <v>141270</v>
      </c>
      <c r="W82" s="234">
        <v>274.37</v>
      </c>
      <c r="X82" s="234">
        <v>761790</v>
      </c>
      <c r="Z82" s="234">
        <v>55200</v>
      </c>
      <c r="AA82" s="47">
        <v>1107921</v>
      </c>
      <c r="AB82" s="47">
        <v>30851</v>
      </c>
      <c r="AD82" s="47">
        <v>505675.56</v>
      </c>
      <c r="AE82" s="47">
        <v>213173.82</v>
      </c>
    </row>
    <row r="83" spans="1:31">
      <c r="A83" s="271" t="s">
        <v>600</v>
      </c>
      <c r="B83" s="271" t="s">
        <v>89</v>
      </c>
      <c r="C83" s="271">
        <v>4808</v>
      </c>
      <c r="D83" s="271" t="s">
        <v>75</v>
      </c>
      <c r="E83" s="208" t="s">
        <v>75</v>
      </c>
      <c r="F83" s="233">
        <v>97151.17</v>
      </c>
      <c r="G83" s="233">
        <v>34200</v>
      </c>
      <c r="H83" s="233">
        <v>87884.62</v>
      </c>
      <c r="I83" s="208">
        <v>822926.73</v>
      </c>
      <c r="J83" s="208">
        <v>481096.97</v>
      </c>
      <c r="K83" s="208">
        <v>1990</v>
      </c>
      <c r="M83" s="272">
        <v>39356.71</v>
      </c>
      <c r="N83" s="272">
        <v>0</v>
      </c>
      <c r="Q83" s="208">
        <v>-2058307.86</v>
      </c>
      <c r="R83" s="208">
        <v>4194803.6500000004</v>
      </c>
      <c r="U83" s="234">
        <v>609102</v>
      </c>
      <c r="W83" s="234">
        <v>875.01</v>
      </c>
      <c r="X83" s="234">
        <v>966180</v>
      </c>
      <c r="AA83" s="47">
        <v>1178651</v>
      </c>
      <c r="AC83" s="47">
        <v>11372</v>
      </c>
      <c r="AD83" s="47">
        <v>750386.83</v>
      </c>
      <c r="AE83" s="47">
        <v>286350.19</v>
      </c>
    </row>
    <row r="84" spans="1:31">
      <c r="A84" s="271" t="s">
        <v>600</v>
      </c>
      <c r="B84" s="271" t="s">
        <v>89</v>
      </c>
      <c r="C84" s="271">
        <v>2181</v>
      </c>
      <c r="D84" s="271" t="s">
        <v>76</v>
      </c>
      <c r="E84" s="208" t="s">
        <v>76</v>
      </c>
      <c r="F84" s="233">
        <v>134545.92000000001</v>
      </c>
      <c r="G84" s="233">
        <v>88365.5</v>
      </c>
      <c r="H84" s="233">
        <v>52397.88</v>
      </c>
      <c r="I84" s="208">
        <v>775161.14</v>
      </c>
      <c r="J84" s="208">
        <v>306267.48</v>
      </c>
      <c r="N84" s="272">
        <v>0</v>
      </c>
      <c r="Q84" s="208">
        <v>-528521.36</v>
      </c>
      <c r="R84" s="208">
        <v>2119139.65</v>
      </c>
      <c r="U84" s="234">
        <v>506229.58</v>
      </c>
      <c r="W84" s="234">
        <v>644.28</v>
      </c>
      <c r="X84" s="234">
        <v>819400</v>
      </c>
      <c r="Z84" s="234">
        <v>3000</v>
      </c>
      <c r="AA84" s="47">
        <v>1079315</v>
      </c>
      <c r="AB84" s="47">
        <v>7480</v>
      </c>
      <c r="AD84" s="47">
        <v>296069.43</v>
      </c>
      <c r="AE84" s="47">
        <v>180289.8</v>
      </c>
    </row>
    <row r="85" spans="1:31">
      <c r="A85" s="271" t="s">
        <v>600</v>
      </c>
      <c r="B85" s="271" t="s">
        <v>89</v>
      </c>
      <c r="C85" s="271">
        <v>5301</v>
      </c>
      <c r="D85" s="271" t="s">
        <v>77</v>
      </c>
      <c r="E85" s="208" t="s">
        <v>77</v>
      </c>
      <c r="F85" s="233">
        <v>428877.06</v>
      </c>
      <c r="G85" s="233">
        <v>15295.3</v>
      </c>
      <c r="H85" s="233">
        <v>58036.27</v>
      </c>
      <c r="I85" s="208">
        <v>293748.77</v>
      </c>
      <c r="J85" s="208">
        <v>553319.51</v>
      </c>
      <c r="M85" s="272">
        <v>22272.12</v>
      </c>
      <c r="N85" s="272">
        <v>0</v>
      </c>
      <c r="Q85" s="208">
        <v>294157.31</v>
      </c>
      <c r="R85" s="208">
        <v>1096893.17</v>
      </c>
      <c r="U85" s="234">
        <v>407590.11</v>
      </c>
      <c r="V85" s="234">
        <v>298720</v>
      </c>
      <c r="W85" s="234">
        <v>556.07000000000005</v>
      </c>
      <c r="X85" s="234">
        <v>1209715</v>
      </c>
      <c r="Z85" s="234">
        <v>4280</v>
      </c>
      <c r="AA85" s="47">
        <v>1372915</v>
      </c>
      <c r="AB85" s="47">
        <v>24650</v>
      </c>
      <c r="AC85" s="47">
        <v>2314</v>
      </c>
      <c r="AD85" s="47">
        <v>387172.86</v>
      </c>
      <c r="AE85" s="47">
        <v>197855.01</v>
      </c>
    </row>
    <row r="86" spans="1:31">
      <c r="A86" s="271" t="s">
        <v>600</v>
      </c>
      <c r="B86" s="271" t="s">
        <v>89</v>
      </c>
      <c r="C86" s="271">
        <v>3656</v>
      </c>
      <c r="D86" s="271" t="s">
        <v>78</v>
      </c>
      <c r="E86" s="208" t="s">
        <v>78</v>
      </c>
      <c r="F86" s="233">
        <v>458354.15</v>
      </c>
      <c r="G86" s="233">
        <v>22870.59</v>
      </c>
      <c r="H86" s="233">
        <v>48613.8</v>
      </c>
      <c r="I86" s="208">
        <v>704439.23</v>
      </c>
      <c r="J86" s="208">
        <v>285678.25</v>
      </c>
      <c r="M86" s="272">
        <v>40696.870000000003</v>
      </c>
      <c r="N86" s="272">
        <v>0</v>
      </c>
      <c r="Q86" s="208">
        <v>-1511299.35</v>
      </c>
      <c r="R86" s="208">
        <v>3207738.11</v>
      </c>
      <c r="U86" s="234">
        <v>485747.15</v>
      </c>
      <c r="V86" s="234">
        <v>282875</v>
      </c>
      <c r="W86" s="234">
        <v>980.97</v>
      </c>
      <c r="X86" s="234">
        <v>1020250</v>
      </c>
      <c r="Z86" s="234">
        <v>570</v>
      </c>
      <c r="AA86" s="47">
        <v>1120490</v>
      </c>
      <c r="AC86" s="47">
        <v>23616</v>
      </c>
      <c r="AD86" s="47">
        <v>644316.01</v>
      </c>
      <c r="AE86" s="47">
        <v>219180.72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AM86"/>
  <sheetViews>
    <sheetView zoomScaleNormal="100" workbookViewId="0">
      <pane xSplit="5" ySplit="3" topLeftCell="F69" activePane="bottomRight" state="frozen"/>
      <selection activeCell="B12" sqref="B12"/>
      <selection pane="topRight" activeCell="B12" sqref="B12"/>
      <selection pane="bottomLeft" activeCell="B12" sqref="B12"/>
      <selection pane="bottomRight" activeCell="I82" sqref="I82"/>
    </sheetView>
  </sheetViews>
  <sheetFormatPr defaultRowHeight="14.25"/>
  <cols>
    <col min="2" max="2" width="16.625" bestFit="1" customWidth="1"/>
    <col min="4" max="4" width="19.625" customWidth="1"/>
    <col min="5" max="5" width="22.75" customWidth="1"/>
    <col min="6" max="6" width="14.125" style="233" bestFit="1" customWidth="1"/>
    <col min="7" max="8" width="14.25" style="233" bestFit="1" customWidth="1"/>
    <col min="9" max="10" width="14.125" style="208" bestFit="1" customWidth="1"/>
    <col min="11" max="11" width="14.25" style="208" bestFit="1" customWidth="1"/>
    <col min="12" max="12" width="14.25" style="272" bestFit="1" customWidth="1"/>
    <col min="13" max="13" width="13.125" style="272" bestFit="1" customWidth="1"/>
    <col min="14" max="14" width="13.875" style="272" bestFit="1" customWidth="1"/>
    <col min="15" max="15" width="14.75" style="208" bestFit="1" customWidth="1"/>
    <col min="16" max="16" width="15.125" style="208" bestFit="1" customWidth="1"/>
    <col min="17" max="17" width="14.125" style="208" bestFit="1" customWidth="1"/>
    <col min="18" max="18" width="15.125" style="208" bestFit="1" customWidth="1"/>
    <col min="19" max="19" width="9.375" style="234" bestFit="1" customWidth="1"/>
    <col min="20" max="20" width="11.375" style="234" bestFit="1" customWidth="1"/>
    <col min="21" max="22" width="14.125" style="234" bestFit="1" customWidth="1"/>
    <col min="23" max="23" width="12" style="234" bestFit="1" customWidth="1"/>
    <col min="24" max="24" width="14.125" style="234" bestFit="1" customWidth="1"/>
    <col min="25" max="25" width="11.375" style="234" bestFit="1" customWidth="1"/>
    <col min="26" max="26" width="13.125" style="234" bestFit="1" customWidth="1"/>
    <col min="27" max="27" width="15.125" style="47" bestFit="1" customWidth="1"/>
    <col min="28" max="28" width="11.375" style="47" bestFit="1" customWidth="1"/>
    <col min="29" max="29" width="13.125" style="47" bestFit="1" customWidth="1"/>
    <col min="30" max="31" width="14.125" style="47" bestFit="1" customWidth="1"/>
    <col min="32" max="33" width="11.375" style="47" bestFit="1" customWidth="1"/>
    <col min="34" max="34" width="16.375" style="123" bestFit="1" customWidth="1"/>
    <col min="35" max="35" width="14.125" style="34" bestFit="1" customWidth="1"/>
    <col min="36" max="36" width="14.25" style="34" bestFit="1" customWidth="1"/>
    <col min="37" max="37" width="15.125" style="37" bestFit="1" customWidth="1"/>
    <col min="38" max="38" width="15.5" style="34" bestFit="1" customWidth="1"/>
    <col min="39" max="39" width="18.375" style="254" bestFit="1" customWidth="1"/>
  </cols>
  <sheetData>
    <row r="1" spans="1:39">
      <c r="E1" t="s">
        <v>1413</v>
      </c>
      <c r="F1" s="233" t="s">
        <v>1597</v>
      </c>
      <c r="G1" s="233" t="s">
        <v>1599</v>
      </c>
      <c r="H1" s="233" t="s">
        <v>1601</v>
      </c>
      <c r="I1" s="208" t="s">
        <v>1603</v>
      </c>
      <c r="J1" s="208" t="s">
        <v>1605</v>
      </c>
      <c r="K1" s="208" t="s">
        <v>1607</v>
      </c>
      <c r="L1" s="272" t="s">
        <v>1611</v>
      </c>
      <c r="M1" s="272" t="s">
        <v>1613</v>
      </c>
      <c r="N1" s="272" t="s">
        <v>1617</v>
      </c>
      <c r="O1" s="208" t="s">
        <v>1619</v>
      </c>
      <c r="P1" s="208" t="s">
        <v>90</v>
      </c>
      <c r="Q1" s="208" t="s">
        <v>1621</v>
      </c>
      <c r="R1" s="208" t="s">
        <v>1623</v>
      </c>
      <c r="S1" s="234" t="s">
        <v>1624</v>
      </c>
      <c r="T1" s="234" t="s">
        <v>1626</v>
      </c>
      <c r="U1" s="234" t="s">
        <v>1628</v>
      </c>
      <c r="V1" s="234" t="s">
        <v>1630</v>
      </c>
      <c r="W1" s="234" t="s">
        <v>1632</v>
      </c>
      <c r="X1" s="234" t="s">
        <v>1636</v>
      </c>
      <c r="Y1" s="234" t="s">
        <v>1656</v>
      </c>
      <c r="Z1" s="234" t="s">
        <v>1638</v>
      </c>
      <c r="AA1" s="47" t="s">
        <v>1640</v>
      </c>
      <c r="AB1" s="47" t="s">
        <v>1642</v>
      </c>
      <c r="AC1" s="47" t="s">
        <v>1644</v>
      </c>
      <c r="AD1" s="47" t="s">
        <v>1646</v>
      </c>
      <c r="AE1" s="47" t="s">
        <v>1648</v>
      </c>
      <c r="AF1" s="47" t="s">
        <v>1652</v>
      </c>
      <c r="AG1" s="47" t="s">
        <v>1660</v>
      </c>
      <c r="AH1" s="243" t="s">
        <v>91</v>
      </c>
      <c r="AI1" s="43" t="s">
        <v>92</v>
      </c>
      <c r="AJ1" s="44" t="s">
        <v>93</v>
      </c>
      <c r="AK1" s="107" t="s">
        <v>94</v>
      </c>
      <c r="AL1" s="46" t="s">
        <v>95</v>
      </c>
      <c r="AM1" s="247" t="s">
        <v>96</v>
      </c>
    </row>
    <row r="2" spans="1:39">
      <c r="B2" t="s">
        <v>348</v>
      </c>
      <c r="C2" t="s">
        <v>470</v>
      </c>
      <c r="E2" t="s">
        <v>1414</v>
      </c>
      <c r="F2" s="233" t="s">
        <v>1598</v>
      </c>
      <c r="G2" s="233" t="s">
        <v>1600</v>
      </c>
      <c r="H2" s="233" t="s">
        <v>1602</v>
      </c>
      <c r="I2" s="208" t="s">
        <v>1604</v>
      </c>
      <c r="J2" s="208" t="s">
        <v>1606</v>
      </c>
      <c r="K2" s="208" t="s">
        <v>1608</v>
      </c>
      <c r="L2" s="272" t="s">
        <v>1612</v>
      </c>
      <c r="M2" s="272" t="s">
        <v>1614</v>
      </c>
      <c r="N2" s="272" t="s">
        <v>1618</v>
      </c>
      <c r="O2" s="208" t="s">
        <v>1620</v>
      </c>
      <c r="P2" s="208" t="s">
        <v>97</v>
      </c>
      <c r="Q2" s="208" t="s">
        <v>1622</v>
      </c>
      <c r="R2" s="208" t="s">
        <v>0</v>
      </c>
      <c r="S2" s="234" t="s">
        <v>1625</v>
      </c>
      <c r="T2" s="234" t="s">
        <v>1627</v>
      </c>
      <c r="U2" s="234" t="s">
        <v>1629</v>
      </c>
      <c r="V2" s="234" t="s">
        <v>1631</v>
      </c>
      <c r="W2" s="234" t="s">
        <v>1633</v>
      </c>
      <c r="X2" s="234" t="s">
        <v>1637</v>
      </c>
      <c r="Y2" s="234" t="s">
        <v>1657</v>
      </c>
      <c r="Z2" s="234" t="s">
        <v>1639</v>
      </c>
      <c r="AA2" s="47" t="s">
        <v>1641</v>
      </c>
      <c r="AB2" s="47" t="s">
        <v>1643</v>
      </c>
      <c r="AC2" s="47" t="s">
        <v>1645</v>
      </c>
      <c r="AD2" s="47" t="s">
        <v>1647</v>
      </c>
      <c r="AE2" s="47" t="s">
        <v>1649</v>
      </c>
      <c r="AF2" s="47" t="s">
        <v>1653</v>
      </c>
      <c r="AG2" s="47" t="s">
        <v>1661</v>
      </c>
      <c r="AH2" s="243"/>
      <c r="AI2" s="43"/>
      <c r="AJ2" s="44"/>
      <c r="AK2" s="108"/>
      <c r="AL2" s="48"/>
      <c r="AM2" s="36"/>
    </row>
    <row r="3" spans="1:39">
      <c r="E3" t="s">
        <v>1415</v>
      </c>
      <c r="F3" s="233">
        <v>32245419.149999999</v>
      </c>
      <c r="G3" s="233">
        <v>1631783.6</v>
      </c>
      <c r="H3" s="233">
        <v>8728570.7200000007</v>
      </c>
      <c r="I3" s="208">
        <v>52868988.140000001</v>
      </c>
      <c r="J3" s="208">
        <v>20867463.460000001</v>
      </c>
      <c r="K3" s="208">
        <v>1990</v>
      </c>
      <c r="L3" s="272">
        <v>70000</v>
      </c>
      <c r="M3" s="272">
        <v>2656788.14</v>
      </c>
      <c r="N3" s="272">
        <v>791371.03</v>
      </c>
      <c r="O3" s="208">
        <v>271433.5</v>
      </c>
      <c r="P3" s="208">
        <v>-1190489.94</v>
      </c>
      <c r="Q3" s="208">
        <v>-54278784.240000002</v>
      </c>
      <c r="R3" s="208">
        <v>181632926.83000001</v>
      </c>
      <c r="S3" s="234">
        <v>7200</v>
      </c>
      <c r="T3" s="234">
        <v>3093.41</v>
      </c>
      <c r="U3" s="234">
        <v>78162830.769999996</v>
      </c>
      <c r="V3" s="234">
        <v>6730772.5599999996</v>
      </c>
      <c r="W3" s="234">
        <v>61652.33</v>
      </c>
      <c r="X3" s="234">
        <v>70873766.75</v>
      </c>
      <c r="Y3" s="234">
        <v>680</v>
      </c>
      <c r="Z3" s="234">
        <v>1708461.79</v>
      </c>
      <c r="AA3" s="47">
        <v>106505080.11</v>
      </c>
      <c r="AB3" s="47">
        <v>990465</v>
      </c>
      <c r="AC3" s="47">
        <v>610131.72</v>
      </c>
      <c r="AD3" s="47">
        <v>49713654.950000003</v>
      </c>
      <c r="AE3" s="47">
        <v>12936277.359999999</v>
      </c>
      <c r="AF3" s="47">
        <v>335136.71999999997</v>
      </c>
      <c r="AG3" s="47">
        <v>66742</v>
      </c>
      <c r="AH3" s="243">
        <f>SUM(AH4:AH86)</f>
        <v>42605773.469999999</v>
      </c>
      <c r="AI3" s="42">
        <f t="shared" ref="AI3:AM3" si="0">SUM(AI4:AI86)</f>
        <v>3518159.1700000009</v>
      </c>
      <c r="AJ3" s="42">
        <f t="shared" si="0"/>
        <v>39087614.299999975</v>
      </c>
      <c r="AK3" s="108">
        <f t="shared" si="0"/>
        <v>157548457.61000004</v>
      </c>
      <c r="AL3" s="42">
        <f t="shared" si="0"/>
        <v>171157487.8600001</v>
      </c>
      <c r="AM3" s="253">
        <f t="shared" si="0"/>
        <v>-13609030.249999996</v>
      </c>
    </row>
    <row r="4" spans="1:39">
      <c r="A4" t="s">
        <v>584</v>
      </c>
      <c r="B4" t="s">
        <v>84</v>
      </c>
      <c r="C4">
        <v>5860</v>
      </c>
      <c r="D4" t="s">
        <v>1</v>
      </c>
      <c r="E4" t="s">
        <v>1</v>
      </c>
      <c r="F4" s="233">
        <v>331076.09999999998</v>
      </c>
      <c r="G4" s="233">
        <v>13284.25</v>
      </c>
      <c r="H4" s="233">
        <v>38608.21</v>
      </c>
      <c r="I4" s="208">
        <v>1889351.07</v>
      </c>
      <c r="J4" s="208">
        <v>226599.74</v>
      </c>
      <c r="M4" s="272">
        <v>15150</v>
      </c>
      <c r="N4" s="272">
        <v>123.14</v>
      </c>
      <c r="Q4" s="208">
        <v>2669189.25</v>
      </c>
      <c r="R4" s="208">
        <v>198336.84</v>
      </c>
      <c r="U4" s="234">
        <v>789678.68</v>
      </c>
      <c r="V4" s="234">
        <v>168380</v>
      </c>
      <c r="W4" s="234">
        <v>715.5</v>
      </c>
      <c r="X4" s="234">
        <v>1159940</v>
      </c>
      <c r="Z4" s="234">
        <v>106000</v>
      </c>
      <c r="AA4" s="47">
        <v>1651121</v>
      </c>
      <c r="AB4" s="47">
        <v>23050</v>
      </c>
      <c r="AD4" s="47">
        <v>642536.26</v>
      </c>
      <c r="AE4" s="47">
        <v>291886.78000000003</v>
      </c>
      <c r="AH4" s="243">
        <f>SUM(F4:H4)</f>
        <v>382968.56</v>
      </c>
      <c r="AI4" s="43">
        <f>SUM(L4:N4)</f>
        <v>15273.14</v>
      </c>
      <c r="AJ4" s="44">
        <f>AH4-AI4</f>
        <v>367695.42</v>
      </c>
      <c r="AK4" s="108">
        <f>SUM(S4:Z4)</f>
        <v>2224714.1800000002</v>
      </c>
      <c r="AL4" s="48">
        <f>SUM(AA4:AG4)</f>
        <v>2608594.04</v>
      </c>
      <c r="AM4" s="36">
        <f>AK4-AL4</f>
        <v>-383879.85999999987</v>
      </c>
    </row>
    <row r="5" spans="1:39">
      <c r="A5" t="s">
        <v>584</v>
      </c>
      <c r="B5" t="s">
        <v>84</v>
      </c>
      <c r="C5">
        <v>4140</v>
      </c>
      <c r="D5" t="s">
        <v>2</v>
      </c>
      <c r="E5" t="s">
        <v>2</v>
      </c>
      <c r="F5" s="233">
        <v>581943.91</v>
      </c>
      <c r="G5" s="233">
        <v>68356.89</v>
      </c>
      <c r="H5" s="233">
        <v>32741.09</v>
      </c>
      <c r="I5" s="208">
        <v>766070.44</v>
      </c>
      <c r="J5" s="208">
        <v>203536.34</v>
      </c>
      <c r="M5" s="272">
        <v>10825</v>
      </c>
      <c r="N5" s="272">
        <v>111.13</v>
      </c>
      <c r="Q5" s="208">
        <v>-706485.71</v>
      </c>
      <c r="R5" s="208">
        <v>2159407.13</v>
      </c>
      <c r="U5" s="234">
        <v>1131216.08</v>
      </c>
      <c r="V5" s="234">
        <v>467700</v>
      </c>
      <c r="W5" s="234">
        <v>484.99</v>
      </c>
      <c r="X5" s="234">
        <v>1080685</v>
      </c>
      <c r="Z5" s="234">
        <v>27372</v>
      </c>
      <c r="AA5" s="47">
        <v>1801891</v>
      </c>
      <c r="AB5" s="47">
        <v>5500</v>
      </c>
      <c r="AC5" s="47">
        <v>23766</v>
      </c>
      <c r="AD5" s="47">
        <v>576481.81000000006</v>
      </c>
      <c r="AE5" s="47">
        <v>111028.14</v>
      </c>
      <c r="AH5" s="243">
        <f t="shared" ref="AH5:AH68" si="1">SUM(F5:H5)</f>
        <v>683041.89</v>
      </c>
      <c r="AI5" s="43">
        <f t="shared" ref="AI5:AI68" si="2">SUM(L5:N5)</f>
        <v>10936.13</v>
      </c>
      <c r="AJ5" s="44">
        <f t="shared" ref="AJ5:AJ68" si="3">AH5-AI5</f>
        <v>672105.76</v>
      </c>
      <c r="AK5" s="108">
        <f t="shared" ref="AK5:AK68" si="4">SUM(S5:Z5)</f>
        <v>2707458.0700000003</v>
      </c>
      <c r="AL5" s="48">
        <f t="shared" ref="AL5:AL68" si="5">SUM(AA5:AG5)</f>
        <v>2518666.9500000002</v>
      </c>
      <c r="AM5" s="36">
        <f t="shared" ref="AM5:AM68" si="6">AK5-AL5</f>
        <v>188791.12000000011</v>
      </c>
    </row>
    <row r="6" spans="1:39">
      <c r="A6" t="s">
        <v>584</v>
      </c>
      <c r="B6" t="s">
        <v>84</v>
      </c>
      <c r="C6">
        <v>4949</v>
      </c>
      <c r="D6" t="s">
        <v>3</v>
      </c>
      <c r="E6" t="s">
        <v>3</v>
      </c>
      <c r="F6" s="233">
        <v>270448.37</v>
      </c>
      <c r="G6" s="233">
        <v>24127.48</v>
      </c>
      <c r="H6" s="233">
        <v>153140.9</v>
      </c>
      <c r="I6" s="208">
        <v>1150321.28</v>
      </c>
      <c r="J6" s="208">
        <v>118516.23</v>
      </c>
      <c r="M6" s="272">
        <v>14460</v>
      </c>
      <c r="N6" s="272">
        <v>0</v>
      </c>
      <c r="Q6" s="208">
        <v>-1081510.8799999999</v>
      </c>
      <c r="R6" s="208">
        <v>3104237.14</v>
      </c>
      <c r="U6" s="234">
        <v>1211658.47</v>
      </c>
      <c r="W6" s="234">
        <v>864.12</v>
      </c>
      <c r="X6" s="234">
        <v>944190</v>
      </c>
      <c r="Z6" s="234">
        <v>1500</v>
      </c>
      <c r="AA6" s="47">
        <v>1453234</v>
      </c>
      <c r="AB6" s="47">
        <v>15920</v>
      </c>
      <c r="AD6" s="47">
        <v>776859.15</v>
      </c>
      <c r="AE6" s="47">
        <v>232831.44</v>
      </c>
      <c r="AH6" s="243">
        <f t="shared" si="1"/>
        <v>447716.75</v>
      </c>
      <c r="AI6" s="43">
        <f t="shared" si="2"/>
        <v>14460</v>
      </c>
      <c r="AJ6" s="44">
        <f t="shared" si="3"/>
        <v>433256.75</v>
      </c>
      <c r="AK6" s="108">
        <f t="shared" si="4"/>
        <v>2158212.59</v>
      </c>
      <c r="AL6" s="48">
        <f t="shared" si="5"/>
        <v>2478844.59</v>
      </c>
      <c r="AM6" s="36">
        <f t="shared" si="6"/>
        <v>-320632</v>
      </c>
    </row>
    <row r="7" spans="1:39">
      <c r="A7" t="s">
        <v>584</v>
      </c>
      <c r="B7" t="s">
        <v>84</v>
      </c>
      <c r="C7">
        <v>7034</v>
      </c>
      <c r="D7" t="s">
        <v>4</v>
      </c>
      <c r="E7" t="s">
        <v>4</v>
      </c>
      <c r="F7" s="233">
        <v>463650.09</v>
      </c>
      <c r="G7" s="233">
        <v>38628.29</v>
      </c>
      <c r="H7" s="233">
        <v>273762.86</v>
      </c>
      <c r="I7" s="208">
        <v>358013.24</v>
      </c>
      <c r="J7" s="208">
        <v>64546.15</v>
      </c>
      <c r="M7" s="272">
        <v>14100</v>
      </c>
      <c r="N7" s="272">
        <v>230.07</v>
      </c>
      <c r="Q7" s="208">
        <v>339397.63</v>
      </c>
      <c r="R7" s="208">
        <v>1481598.18</v>
      </c>
      <c r="U7" s="234">
        <v>1614073.64</v>
      </c>
      <c r="W7" s="234">
        <v>1553.73</v>
      </c>
      <c r="X7" s="234">
        <v>1389110</v>
      </c>
      <c r="Z7" s="234">
        <v>1479</v>
      </c>
      <c r="AA7" s="47">
        <v>2333270</v>
      </c>
      <c r="AB7" s="47">
        <v>30782</v>
      </c>
      <c r="AD7" s="47">
        <v>1063231.6200000001</v>
      </c>
      <c r="AE7" s="47">
        <v>215658</v>
      </c>
      <c r="AH7" s="243">
        <f t="shared" si="1"/>
        <v>776041.24</v>
      </c>
      <c r="AI7" s="43">
        <f t="shared" si="2"/>
        <v>14330.07</v>
      </c>
      <c r="AJ7" s="44">
        <f t="shared" si="3"/>
        <v>761711.17</v>
      </c>
      <c r="AK7" s="108">
        <f t="shared" si="4"/>
        <v>3006216.37</v>
      </c>
      <c r="AL7" s="48">
        <f t="shared" si="5"/>
        <v>3642941.62</v>
      </c>
      <c r="AM7" s="36">
        <f t="shared" si="6"/>
        <v>-636725.25</v>
      </c>
    </row>
    <row r="8" spans="1:39">
      <c r="A8" t="s">
        <v>584</v>
      </c>
      <c r="B8" t="s">
        <v>84</v>
      </c>
      <c r="C8">
        <v>5253</v>
      </c>
      <c r="D8" t="s">
        <v>5</v>
      </c>
      <c r="E8" t="s">
        <v>5</v>
      </c>
      <c r="F8" s="233">
        <v>257950.94</v>
      </c>
      <c r="G8" s="233">
        <v>7338.19</v>
      </c>
      <c r="H8" s="233">
        <v>143330.98000000001</v>
      </c>
      <c r="I8" s="208">
        <v>80537</v>
      </c>
      <c r="J8" s="208">
        <v>440759.49</v>
      </c>
      <c r="M8" s="272">
        <v>9750</v>
      </c>
      <c r="N8" s="272">
        <v>100.5</v>
      </c>
      <c r="Q8" s="208">
        <v>-2444496.61</v>
      </c>
      <c r="R8" s="208">
        <v>3577514.61</v>
      </c>
      <c r="U8" s="234">
        <v>1820464.16</v>
      </c>
      <c r="W8" s="234">
        <v>654.03</v>
      </c>
      <c r="X8" s="234">
        <v>1138970</v>
      </c>
      <c r="Z8" s="234">
        <v>8379</v>
      </c>
      <c r="AA8" s="47">
        <v>2000478</v>
      </c>
      <c r="AB8" s="47">
        <v>4740</v>
      </c>
      <c r="AC8" s="47">
        <v>670</v>
      </c>
      <c r="AD8" s="47">
        <v>1125177.57</v>
      </c>
      <c r="AE8" s="47">
        <v>50353.52</v>
      </c>
      <c r="AH8" s="243">
        <f t="shared" si="1"/>
        <v>408620.11</v>
      </c>
      <c r="AI8" s="43">
        <f t="shared" si="2"/>
        <v>9850.5</v>
      </c>
      <c r="AJ8" s="44">
        <f t="shared" si="3"/>
        <v>398769.61</v>
      </c>
      <c r="AK8" s="108">
        <f t="shared" si="4"/>
        <v>2968467.19</v>
      </c>
      <c r="AL8" s="48">
        <f t="shared" si="5"/>
        <v>3181419.0900000003</v>
      </c>
      <c r="AM8" s="36">
        <f t="shared" si="6"/>
        <v>-212951.90000000037</v>
      </c>
    </row>
    <row r="9" spans="1:39">
      <c r="A9" t="s">
        <v>584</v>
      </c>
      <c r="B9" t="s">
        <v>84</v>
      </c>
      <c r="C9">
        <v>1881</v>
      </c>
      <c r="D9" t="s">
        <v>6</v>
      </c>
      <c r="E9" t="s">
        <v>6</v>
      </c>
      <c r="F9" s="233">
        <v>210721.34</v>
      </c>
      <c r="G9" s="233">
        <v>9100</v>
      </c>
      <c r="H9" s="233">
        <v>174162.33</v>
      </c>
      <c r="I9" s="208">
        <v>551490.92000000004</v>
      </c>
      <c r="J9" s="208">
        <v>147081.66</v>
      </c>
      <c r="M9" s="272">
        <v>12225</v>
      </c>
      <c r="N9" s="272">
        <v>79.56</v>
      </c>
      <c r="Q9" s="208">
        <v>1224531.23</v>
      </c>
      <c r="R9" s="208">
        <v>80851.62</v>
      </c>
      <c r="U9" s="234">
        <v>340240.21</v>
      </c>
      <c r="X9" s="234">
        <v>1034280</v>
      </c>
      <c r="Z9" s="234">
        <v>13500</v>
      </c>
      <c r="AA9" s="47">
        <v>1211430</v>
      </c>
      <c r="AB9" s="47">
        <v>5530</v>
      </c>
      <c r="AD9" s="47">
        <v>287020.38</v>
      </c>
      <c r="AE9" s="47">
        <v>109170.99</v>
      </c>
      <c r="AH9" s="243">
        <f t="shared" si="1"/>
        <v>393983.67</v>
      </c>
      <c r="AI9" s="43">
        <f t="shared" si="2"/>
        <v>12304.56</v>
      </c>
      <c r="AJ9" s="44">
        <f t="shared" si="3"/>
        <v>381679.11</v>
      </c>
      <c r="AK9" s="108">
        <f t="shared" si="4"/>
        <v>1388020.21</v>
      </c>
      <c r="AL9" s="48">
        <f t="shared" si="5"/>
        <v>1613151.3699999999</v>
      </c>
      <c r="AM9" s="36">
        <f t="shared" si="6"/>
        <v>-225131.15999999992</v>
      </c>
    </row>
    <row r="10" spans="1:39">
      <c r="A10" t="s">
        <v>584</v>
      </c>
      <c r="B10" t="s">
        <v>84</v>
      </c>
      <c r="C10">
        <v>7224</v>
      </c>
      <c r="D10" t="s">
        <v>7</v>
      </c>
      <c r="E10" t="s">
        <v>7</v>
      </c>
      <c r="F10" s="233">
        <v>404120.61</v>
      </c>
      <c r="G10" s="233">
        <v>30865.01</v>
      </c>
      <c r="H10" s="233">
        <v>193134.55</v>
      </c>
      <c r="I10" s="208">
        <v>1027620.45</v>
      </c>
      <c r="J10" s="208">
        <v>224997.19</v>
      </c>
      <c r="M10" s="272">
        <v>9900</v>
      </c>
      <c r="N10" s="272">
        <v>131.38999999999999</v>
      </c>
      <c r="Q10" s="208">
        <v>-277782.26</v>
      </c>
      <c r="R10" s="208">
        <v>2359303.7200000002</v>
      </c>
      <c r="U10" s="234">
        <v>1034620.13</v>
      </c>
      <c r="V10" s="234">
        <v>132000</v>
      </c>
      <c r="W10" s="234">
        <v>1034.1099999999999</v>
      </c>
      <c r="X10" s="234">
        <v>1873700</v>
      </c>
      <c r="Z10" s="234">
        <v>48822</v>
      </c>
      <c r="AA10" s="47">
        <v>2564288</v>
      </c>
      <c r="AC10" s="47">
        <v>2690</v>
      </c>
      <c r="AD10" s="47">
        <v>655612.12</v>
      </c>
      <c r="AE10" s="47">
        <v>78401.16</v>
      </c>
      <c r="AH10" s="243">
        <f t="shared" si="1"/>
        <v>628120.16999999993</v>
      </c>
      <c r="AI10" s="43">
        <f t="shared" si="2"/>
        <v>10031.39</v>
      </c>
      <c r="AJ10" s="44">
        <f t="shared" si="3"/>
        <v>618088.77999999991</v>
      </c>
      <c r="AK10" s="108">
        <f t="shared" si="4"/>
        <v>3090176.24</v>
      </c>
      <c r="AL10" s="48">
        <f t="shared" si="5"/>
        <v>3300991.2800000003</v>
      </c>
      <c r="AM10" s="36">
        <f t="shared" si="6"/>
        <v>-210815.04000000004</v>
      </c>
    </row>
    <row r="11" spans="1:39">
      <c r="A11" t="s">
        <v>584</v>
      </c>
      <c r="B11" t="s">
        <v>84</v>
      </c>
      <c r="C11">
        <v>2635</v>
      </c>
      <c r="D11" t="s">
        <v>8</v>
      </c>
      <c r="E11" t="s">
        <v>8</v>
      </c>
      <c r="F11" s="233">
        <v>106587.14</v>
      </c>
      <c r="G11" s="233">
        <v>1400</v>
      </c>
      <c r="H11" s="233">
        <v>3972.25</v>
      </c>
      <c r="I11" s="208">
        <v>780371.2</v>
      </c>
      <c r="J11" s="208">
        <v>421568.14</v>
      </c>
      <c r="M11" s="272">
        <v>24660</v>
      </c>
      <c r="N11" s="272">
        <v>42.21</v>
      </c>
      <c r="Q11" s="208">
        <v>-779391.96</v>
      </c>
      <c r="R11" s="208">
        <v>2243800.1</v>
      </c>
      <c r="U11" s="234">
        <v>584507.49</v>
      </c>
      <c r="V11" s="234">
        <v>100410</v>
      </c>
      <c r="W11" s="234">
        <v>703.77</v>
      </c>
      <c r="X11" s="234">
        <v>508500</v>
      </c>
      <c r="Z11" s="234">
        <v>13500</v>
      </c>
      <c r="AA11" s="47">
        <v>866082</v>
      </c>
      <c r="AC11" s="47">
        <v>27337.72</v>
      </c>
      <c r="AD11" s="47">
        <v>358841.22</v>
      </c>
      <c r="AE11" s="47">
        <v>130571.94</v>
      </c>
      <c r="AH11" s="243">
        <f t="shared" si="1"/>
        <v>111959.39</v>
      </c>
      <c r="AI11" s="43">
        <f t="shared" si="2"/>
        <v>24702.21</v>
      </c>
      <c r="AJ11" s="44">
        <f t="shared" si="3"/>
        <v>87257.18</v>
      </c>
      <c r="AK11" s="108">
        <f t="shared" si="4"/>
        <v>1207621.26</v>
      </c>
      <c r="AL11" s="48">
        <f t="shared" si="5"/>
        <v>1382832.88</v>
      </c>
      <c r="AM11" s="36">
        <f t="shared" si="6"/>
        <v>-175211.61999999988</v>
      </c>
    </row>
    <row r="12" spans="1:39">
      <c r="A12" t="s">
        <v>584</v>
      </c>
      <c r="B12" t="s">
        <v>84</v>
      </c>
      <c r="C12">
        <v>4596</v>
      </c>
      <c r="D12" t="s">
        <v>9</v>
      </c>
      <c r="E12" t="s">
        <v>9</v>
      </c>
      <c r="F12" s="233">
        <v>559127.93000000005</v>
      </c>
      <c r="G12" s="233">
        <v>25156.58</v>
      </c>
      <c r="H12" s="233">
        <v>124203.53</v>
      </c>
      <c r="I12" s="208">
        <v>346449.91</v>
      </c>
      <c r="J12" s="208">
        <v>69523.27</v>
      </c>
      <c r="M12" s="272">
        <v>12000</v>
      </c>
      <c r="N12" s="272">
        <v>34.5</v>
      </c>
      <c r="Q12" s="208">
        <v>-1088208.93</v>
      </c>
      <c r="R12" s="208">
        <v>2541297.98</v>
      </c>
      <c r="U12" s="234">
        <v>950237.76</v>
      </c>
      <c r="W12" s="234">
        <v>1554.24</v>
      </c>
      <c r="X12" s="234">
        <v>891720</v>
      </c>
      <c r="Z12" s="234">
        <v>27032</v>
      </c>
      <c r="AA12" s="47">
        <v>1436387</v>
      </c>
      <c r="AB12" s="47">
        <v>940</v>
      </c>
      <c r="AC12" s="47">
        <v>4640</v>
      </c>
      <c r="AD12" s="47">
        <v>660194.34</v>
      </c>
      <c r="AE12" s="47">
        <v>109044.99</v>
      </c>
      <c r="AH12" s="243">
        <f t="shared" si="1"/>
        <v>708488.04</v>
      </c>
      <c r="AI12" s="43">
        <f t="shared" si="2"/>
        <v>12034.5</v>
      </c>
      <c r="AJ12" s="44">
        <f t="shared" si="3"/>
        <v>696453.54</v>
      </c>
      <c r="AK12" s="108">
        <f t="shared" si="4"/>
        <v>1870544</v>
      </c>
      <c r="AL12" s="48">
        <f t="shared" si="5"/>
        <v>2211206.33</v>
      </c>
      <c r="AM12" s="36">
        <f t="shared" si="6"/>
        <v>-340662.33000000007</v>
      </c>
    </row>
    <row r="13" spans="1:39">
      <c r="A13" t="s">
        <v>584</v>
      </c>
      <c r="B13" t="s">
        <v>84</v>
      </c>
      <c r="C13">
        <v>3172</v>
      </c>
      <c r="D13" t="s">
        <v>10</v>
      </c>
      <c r="E13" t="s">
        <v>10</v>
      </c>
      <c r="F13" s="233">
        <v>449057.44</v>
      </c>
      <c r="G13" s="233">
        <v>2666.66</v>
      </c>
      <c r="H13" s="233">
        <v>267557.26</v>
      </c>
      <c r="I13" s="208">
        <v>539880.14</v>
      </c>
      <c r="J13" s="208">
        <v>239096.43</v>
      </c>
      <c r="M13" s="272">
        <v>13550</v>
      </c>
      <c r="N13" s="272">
        <v>67.23</v>
      </c>
      <c r="Q13" s="208">
        <v>4124767.99</v>
      </c>
      <c r="R13" s="208">
        <v>-2357450.56</v>
      </c>
      <c r="U13" s="234">
        <v>610926.18000000005</v>
      </c>
      <c r="W13" s="234">
        <v>1066.1500000000001</v>
      </c>
      <c r="X13" s="234">
        <v>715310</v>
      </c>
      <c r="Z13" s="234">
        <v>1532</v>
      </c>
      <c r="AA13" s="47">
        <v>949701</v>
      </c>
      <c r="AB13" s="47">
        <v>1440</v>
      </c>
      <c r="AC13" s="47">
        <v>19860</v>
      </c>
      <c r="AD13" s="47">
        <v>514359.49</v>
      </c>
      <c r="AE13" s="47">
        <v>126150.57</v>
      </c>
      <c r="AH13" s="243">
        <f t="shared" si="1"/>
        <v>719281.36</v>
      </c>
      <c r="AI13" s="43">
        <f t="shared" si="2"/>
        <v>13617.23</v>
      </c>
      <c r="AJ13" s="44">
        <f t="shared" si="3"/>
        <v>705664.13</v>
      </c>
      <c r="AK13" s="108">
        <f t="shared" si="4"/>
        <v>1328834.33</v>
      </c>
      <c r="AL13" s="48">
        <f t="shared" si="5"/>
        <v>1611511.06</v>
      </c>
      <c r="AM13" s="36">
        <f t="shared" si="6"/>
        <v>-282676.73</v>
      </c>
    </row>
    <row r="14" spans="1:39">
      <c r="A14" t="s">
        <v>584</v>
      </c>
      <c r="B14" t="s">
        <v>84</v>
      </c>
      <c r="C14">
        <v>2856</v>
      </c>
      <c r="D14" t="s">
        <v>11</v>
      </c>
      <c r="E14" t="s">
        <v>11</v>
      </c>
      <c r="F14" s="233">
        <v>285895.28999999998</v>
      </c>
      <c r="G14" s="233">
        <v>3118.55</v>
      </c>
      <c r="H14" s="233">
        <v>76332.73</v>
      </c>
      <c r="I14" s="208">
        <v>1249512.8899999999</v>
      </c>
      <c r="J14" s="208">
        <v>59656.19</v>
      </c>
      <c r="M14" s="272">
        <v>9800</v>
      </c>
      <c r="N14" s="272">
        <v>48.27</v>
      </c>
      <c r="Q14" s="208">
        <v>-1577722.72</v>
      </c>
      <c r="R14" s="208">
        <v>3416597.09</v>
      </c>
      <c r="U14" s="234">
        <v>765136.46</v>
      </c>
      <c r="V14" s="234">
        <v>100000</v>
      </c>
      <c r="W14" s="234">
        <v>603.89</v>
      </c>
      <c r="X14" s="234">
        <v>769060</v>
      </c>
      <c r="Z14" s="234">
        <v>61735</v>
      </c>
      <c r="AA14" s="47">
        <v>1217996</v>
      </c>
      <c r="AC14" s="47">
        <v>17290</v>
      </c>
      <c r="AD14" s="47">
        <v>442208.38</v>
      </c>
      <c r="AE14" s="47">
        <v>193247.96</v>
      </c>
      <c r="AH14" s="243">
        <f t="shared" si="1"/>
        <v>365346.56999999995</v>
      </c>
      <c r="AI14" s="43">
        <f t="shared" si="2"/>
        <v>9848.27</v>
      </c>
      <c r="AJ14" s="44">
        <f t="shared" si="3"/>
        <v>355498.29999999993</v>
      </c>
      <c r="AK14" s="108">
        <f t="shared" si="4"/>
        <v>1696535.35</v>
      </c>
      <c r="AL14" s="48">
        <f t="shared" si="5"/>
        <v>1870742.3399999999</v>
      </c>
      <c r="AM14" s="36">
        <f t="shared" si="6"/>
        <v>-174206.98999999976</v>
      </c>
    </row>
    <row r="15" spans="1:39">
      <c r="A15" t="s">
        <v>584</v>
      </c>
      <c r="B15" t="s">
        <v>84</v>
      </c>
      <c r="C15">
        <v>4051</v>
      </c>
      <c r="D15" t="s">
        <v>12</v>
      </c>
      <c r="E15" t="s">
        <v>12</v>
      </c>
      <c r="F15" s="233">
        <v>378241.41</v>
      </c>
      <c r="G15" s="233">
        <v>173194.3</v>
      </c>
      <c r="H15" s="233">
        <v>64879.06</v>
      </c>
      <c r="I15" s="208">
        <v>2697785.6</v>
      </c>
      <c r="J15" s="208">
        <v>381696.48</v>
      </c>
      <c r="M15" s="272">
        <v>10680</v>
      </c>
      <c r="N15" s="272">
        <v>87.51</v>
      </c>
      <c r="Q15" s="208">
        <v>616212.06999999995</v>
      </c>
      <c r="R15" s="208">
        <v>3110817.16</v>
      </c>
      <c r="U15" s="234">
        <v>867392</v>
      </c>
      <c r="V15" s="234">
        <v>280000</v>
      </c>
      <c r="W15" s="234">
        <v>720.55</v>
      </c>
      <c r="X15" s="234">
        <v>988920</v>
      </c>
      <c r="AA15" s="47">
        <v>1319402</v>
      </c>
      <c r="AB15" s="47">
        <v>3500</v>
      </c>
      <c r="AC15" s="47">
        <v>7590</v>
      </c>
      <c r="AD15" s="47">
        <v>598886.92000000004</v>
      </c>
      <c r="AE15" s="47">
        <v>249653.52</v>
      </c>
      <c r="AH15" s="243">
        <f t="shared" si="1"/>
        <v>616314.77</v>
      </c>
      <c r="AI15" s="43">
        <f t="shared" si="2"/>
        <v>10767.51</v>
      </c>
      <c r="AJ15" s="44">
        <f t="shared" si="3"/>
        <v>605547.26</v>
      </c>
      <c r="AK15" s="108">
        <f t="shared" si="4"/>
        <v>2137032.5499999998</v>
      </c>
      <c r="AL15" s="48">
        <f t="shared" si="5"/>
        <v>2179032.44</v>
      </c>
      <c r="AM15" s="36">
        <f t="shared" si="6"/>
        <v>-41999.89000000013</v>
      </c>
    </row>
    <row r="16" spans="1:39">
      <c r="A16" t="s">
        <v>584</v>
      </c>
      <c r="B16" t="s">
        <v>84</v>
      </c>
      <c r="C16">
        <v>5248</v>
      </c>
      <c r="D16" t="s">
        <v>13</v>
      </c>
      <c r="E16" t="s">
        <v>13</v>
      </c>
      <c r="F16" s="233">
        <v>40999.620000000003</v>
      </c>
      <c r="G16" s="233">
        <v>13184.79</v>
      </c>
      <c r="H16" s="233">
        <v>56747.85</v>
      </c>
      <c r="I16" s="208">
        <v>806796.49</v>
      </c>
      <c r="J16" s="208">
        <v>233601.26</v>
      </c>
      <c r="M16" s="272">
        <v>20340</v>
      </c>
      <c r="N16" s="272">
        <v>236.56</v>
      </c>
      <c r="Q16" s="208">
        <v>-2870895.43</v>
      </c>
      <c r="R16" s="208">
        <v>4381554.71</v>
      </c>
      <c r="U16" s="234">
        <v>1010108.03</v>
      </c>
      <c r="W16" s="234">
        <v>388.64</v>
      </c>
      <c r="X16" s="234">
        <v>1086490</v>
      </c>
      <c r="Z16" s="234">
        <v>5310</v>
      </c>
      <c r="AA16" s="47">
        <v>1451251</v>
      </c>
      <c r="AB16" s="47">
        <v>22724</v>
      </c>
      <c r="AC16" s="47">
        <v>19133</v>
      </c>
      <c r="AD16" s="47">
        <v>771359.8</v>
      </c>
      <c r="AE16" s="47">
        <v>200434.7</v>
      </c>
      <c r="AF16" s="47">
        <v>17300</v>
      </c>
      <c r="AH16" s="243">
        <f t="shared" si="1"/>
        <v>110932.26000000001</v>
      </c>
      <c r="AI16" s="43">
        <f t="shared" si="2"/>
        <v>20576.560000000001</v>
      </c>
      <c r="AJ16" s="44">
        <f t="shared" si="3"/>
        <v>90355.700000000012</v>
      </c>
      <c r="AK16" s="108">
        <f t="shared" si="4"/>
        <v>2102296.67</v>
      </c>
      <c r="AL16" s="48">
        <f t="shared" si="5"/>
        <v>2482202.5</v>
      </c>
      <c r="AM16" s="36">
        <f t="shared" si="6"/>
        <v>-379905.83000000007</v>
      </c>
    </row>
    <row r="17" spans="1:39">
      <c r="A17" t="s">
        <v>584</v>
      </c>
      <c r="B17" t="s">
        <v>84</v>
      </c>
      <c r="C17">
        <v>3653</v>
      </c>
      <c r="D17" t="s">
        <v>14</v>
      </c>
      <c r="E17" t="s">
        <v>14</v>
      </c>
      <c r="F17" s="233">
        <v>595507</v>
      </c>
      <c r="G17" s="233">
        <v>2759.79</v>
      </c>
      <c r="H17" s="233">
        <v>34350.620000000003</v>
      </c>
      <c r="I17" s="208">
        <v>571150.54</v>
      </c>
      <c r="J17" s="208">
        <v>170084.06</v>
      </c>
      <c r="M17" s="272">
        <v>11700</v>
      </c>
      <c r="N17" s="272">
        <v>120.94</v>
      </c>
      <c r="Q17" s="208">
        <v>-1111235.43</v>
      </c>
      <c r="R17" s="208">
        <v>2824820.87</v>
      </c>
      <c r="U17" s="234">
        <v>772801.91</v>
      </c>
      <c r="W17" s="234">
        <v>1568.82</v>
      </c>
      <c r="X17" s="234">
        <v>762860</v>
      </c>
      <c r="Z17" s="234">
        <v>187656</v>
      </c>
      <c r="AA17" s="47">
        <v>1258688</v>
      </c>
      <c r="AC17" s="47">
        <v>2390</v>
      </c>
      <c r="AD17" s="47">
        <v>630988.48</v>
      </c>
      <c r="AE17" s="47">
        <v>184374.62</v>
      </c>
      <c r="AH17" s="243">
        <f t="shared" si="1"/>
        <v>632617.41</v>
      </c>
      <c r="AI17" s="43">
        <f t="shared" si="2"/>
        <v>11820.94</v>
      </c>
      <c r="AJ17" s="44">
        <f t="shared" si="3"/>
        <v>620796.47000000009</v>
      </c>
      <c r="AK17" s="108">
        <f t="shared" si="4"/>
        <v>1724886.73</v>
      </c>
      <c r="AL17" s="48">
        <f t="shared" si="5"/>
        <v>2076441.1</v>
      </c>
      <c r="AM17" s="36">
        <f t="shared" si="6"/>
        <v>-351554.37000000011</v>
      </c>
    </row>
    <row r="18" spans="1:39">
      <c r="A18" t="s">
        <v>584</v>
      </c>
      <c r="B18" t="s">
        <v>84</v>
      </c>
      <c r="C18">
        <v>5830</v>
      </c>
      <c r="D18" t="s">
        <v>15</v>
      </c>
      <c r="E18" t="s">
        <v>15</v>
      </c>
      <c r="F18" s="233">
        <v>541529.93999999994</v>
      </c>
      <c r="G18" s="233">
        <v>3600</v>
      </c>
      <c r="H18" s="233">
        <v>169962.84</v>
      </c>
      <c r="I18" s="208">
        <v>284971.31</v>
      </c>
      <c r="J18" s="208">
        <v>71102.83</v>
      </c>
      <c r="M18" s="272">
        <v>11700</v>
      </c>
      <c r="N18" s="272">
        <v>172.2</v>
      </c>
      <c r="Q18" s="208">
        <v>-1023614.75</v>
      </c>
      <c r="R18" s="208">
        <v>2287611.84</v>
      </c>
      <c r="U18" s="234">
        <v>1063978.31</v>
      </c>
      <c r="V18" s="234">
        <v>306850</v>
      </c>
      <c r="W18" s="234">
        <v>1387.8</v>
      </c>
      <c r="X18" s="234">
        <v>1804250</v>
      </c>
      <c r="AA18" s="47">
        <v>2147148</v>
      </c>
      <c r="AC18" s="47">
        <v>11770</v>
      </c>
      <c r="AD18" s="47">
        <v>1126096.5</v>
      </c>
      <c r="AE18" s="47">
        <v>96153.98</v>
      </c>
      <c r="AH18" s="243">
        <f t="shared" si="1"/>
        <v>715092.77999999991</v>
      </c>
      <c r="AI18" s="43">
        <f t="shared" si="2"/>
        <v>11872.2</v>
      </c>
      <c r="AJ18" s="44">
        <f t="shared" si="3"/>
        <v>703220.58</v>
      </c>
      <c r="AK18" s="108">
        <f t="shared" si="4"/>
        <v>3176466.1100000003</v>
      </c>
      <c r="AL18" s="48">
        <f t="shared" si="5"/>
        <v>3381168.48</v>
      </c>
      <c r="AM18" s="36">
        <f t="shared" si="6"/>
        <v>-204702.36999999965</v>
      </c>
    </row>
    <row r="19" spans="1:39">
      <c r="A19" t="s">
        <v>584</v>
      </c>
      <c r="B19" t="s">
        <v>84</v>
      </c>
      <c r="C19">
        <v>3971</v>
      </c>
      <c r="D19" t="s">
        <v>16</v>
      </c>
      <c r="E19" t="s">
        <v>16</v>
      </c>
      <c r="F19" s="233">
        <v>208032.28</v>
      </c>
      <c r="G19" s="233">
        <v>38630.68</v>
      </c>
      <c r="H19" s="233">
        <v>44808.54</v>
      </c>
      <c r="I19" s="208">
        <v>187099.53</v>
      </c>
      <c r="J19" s="208">
        <v>36423.53</v>
      </c>
      <c r="M19" s="272">
        <v>9150</v>
      </c>
      <c r="N19" s="272">
        <v>172.08</v>
      </c>
      <c r="Q19" s="208">
        <v>-1843326.53</v>
      </c>
      <c r="R19" s="208">
        <v>2658489.6</v>
      </c>
      <c r="U19" s="234">
        <v>1095500.3500000001</v>
      </c>
      <c r="V19" s="234">
        <v>33530</v>
      </c>
      <c r="W19" s="234">
        <v>649.05999999999995</v>
      </c>
      <c r="X19" s="234">
        <v>841240</v>
      </c>
      <c r="Z19" s="234">
        <v>12000</v>
      </c>
      <c r="AA19" s="47">
        <v>1620073</v>
      </c>
      <c r="AB19" s="47">
        <v>16430</v>
      </c>
      <c r="AD19" s="47">
        <v>559226.93000000005</v>
      </c>
      <c r="AE19" s="47">
        <v>96680.07</v>
      </c>
      <c r="AH19" s="243">
        <f t="shared" si="1"/>
        <v>291471.5</v>
      </c>
      <c r="AI19" s="43">
        <f t="shared" si="2"/>
        <v>9322.08</v>
      </c>
      <c r="AJ19" s="44">
        <f t="shared" si="3"/>
        <v>282149.42</v>
      </c>
      <c r="AK19" s="108">
        <f t="shared" si="4"/>
        <v>1982919.4100000001</v>
      </c>
      <c r="AL19" s="48">
        <f t="shared" si="5"/>
        <v>2292410</v>
      </c>
      <c r="AM19" s="36">
        <f t="shared" si="6"/>
        <v>-309490.58999999985</v>
      </c>
    </row>
    <row r="20" spans="1:39">
      <c r="A20" t="s">
        <v>584</v>
      </c>
      <c r="B20" t="s">
        <v>84</v>
      </c>
      <c r="C20">
        <v>2968</v>
      </c>
      <c r="D20" t="s">
        <v>17</v>
      </c>
      <c r="E20" t="s">
        <v>17</v>
      </c>
      <c r="F20" s="233">
        <v>381562.97</v>
      </c>
      <c r="G20" s="233">
        <v>1402.06</v>
      </c>
      <c r="H20" s="233">
        <v>53057.8</v>
      </c>
      <c r="I20" s="208">
        <v>3630599.55</v>
      </c>
      <c r="J20" s="208">
        <v>64448.43</v>
      </c>
      <c r="M20" s="272">
        <v>11280</v>
      </c>
      <c r="N20" s="272">
        <v>14.07</v>
      </c>
      <c r="Q20" s="208">
        <v>3582814.58</v>
      </c>
      <c r="R20" s="208">
        <v>712043.8</v>
      </c>
      <c r="U20" s="234">
        <v>590040.68999999994</v>
      </c>
      <c r="W20" s="234">
        <v>789.86</v>
      </c>
      <c r="X20" s="234">
        <v>498600</v>
      </c>
      <c r="Z20" s="234">
        <v>15313</v>
      </c>
      <c r="AA20" s="47">
        <v>837332</v>
      </c>
      <c r="AC20" s="47">
        <v>12060</v>
      </c>
      <c r="AD20" s="47">
        <v>277807.40000000002</v>
      </c>
      <c r="AE20" s="47">
        <v>152625.79</v>
      </c>
      <c r="AH20" s="243">
        <f t="shared" si="1"/>
        <v>436022.82999999996</v>
      </c>
      <c r="AI20" s="43">
        <f t="shared" si="2"/>
        <v>11294.07</v>
      </c>
      <c r="AJ20" s="44">
        <f t="shared" si="3"/>
        <v>424728.75999999995</v>
      </c>
      <c r="AK20" s="108">
        <f t="shared" si="4"/>
        <v>1104743.5499999998</v>
      </c>
      <c r="AL20" s="48">
        <f t="shared" si="5"/>
        <v>1279825.19</v>
      </c>
      <c r="AM20" s="36">
        <f t="shared" si="6"/>
        <v>-175081.64000000013</v>
      </c>
    </row>
    <row r="21" spans="1:39">
      <c r="A21" t="s">
        <v>584</v>
      </c>
      <c r="B21" t="s">
        <v>84</v>
      </c>
      <c r="C21">
        <v>3278</v>
      </c>
      <c r="D21" t="s">
        <v>18</v>
      </c>
      <c r="E21" t="s">
        <v>18</v>
      </c>
      <c r="F21" s="233">
        <v>283459.15999999997</v>
      </c>
      <c r="G21" s="233">
        <v>15178.33</v>
      </c>
      <c r="H21" s="233">
        <v>54183.64</v>
      </c>
      <c r="I21" s="208">
        <v>534596.25</v>
      </c>
      <c r="J21" s="208">
        <v>73461.5</v>
      </c>
      <c r="M21" s="272">
        <v>8550</v>
      </c>
      <c r="N21" s="272">
        <v>16.989999999999998</v>
      </c>
      <c r="Q21" s="208">
        <v>-3019488.99</v>
      </c>
      <c r="R21" s="208">
        <v>4272663.5999999996</v>
      </c>
      <c r="U21" s="234">
        <v>801284.52</v>
      </c>
      <c r="W21" s="234">
        <v>592.66</v>
      </c>
      <c r="X21" s="234">
        <v>319480</v>
      </c>
      <c r="Z21" s="234">
        <v>13516</v>
      </c>
      <c r="AA21" s="47">
        <v>783264</v>
      </c>
      <c r="AB21" s="47">
        <v>5850</v>
      </c>
      <c r="AD21" s="47">
        <v>431521.45</v>
      </c>
      <c r="AE21" s="47">
        <v>215100.45</v>
      </c>
      <c r="AH21" s="243">
        <f t="shared" si="1"/>
        <v>352821.13</v>
      </c>
      <c r="AI21" s="43">
        <f t="shared" si="2"/>
        <v>8566.99</v>
      </c>
      <c r="AJ21" s="44">
        <f t="shared" si="3"/>
        <v>344254.14</v>
      </c>
      <c r="AK21" s="108">
        <f t="shared" si="4"/>
        <v>1134873.1800000002</v>
      </c>
      <c r="AL21" s="48">
        <f t="shared" si="5"/>
        <v>1435735.9</v>
      </c>
      <c r="AM21" s="36">
        <f t="shared" si="6"/>
        <v>-300862.71999999974</v>
      </c>
    </row>
    <row r="22" spans="1:39">
      <c r="A22" t="s">
        <v>584</v>
      </c>
      <c r="B22" t="s">
        <v>84</v>
      </c>
      <c r="C22">
        <v>3563</v>
      </c>
      <c r="D22" t="s">
        <v>19</v>
      </c>
      <c r="E22" t="s">
        <v>19</v>
      </c>
      <c r="F22" s="233">
        <v>370200.34</v>
      </c>
      <c r="G22" s="233">
        <v>63529.13</v>
      </c>
      <c r="H22" s="233">
        <v>74127.77</v>
      </c>
      <c r="I22" s="208">
        <v>616880.54</v>
      </c>
      <c r="J22" s="208">
        <v>11761</v>
      </c>
      <c r="M22" s="272">
        <v>16200</v>
      </c>
      <c r="N22" s="272">
        <v>53.8</v>
      </c>
      <c r="Q22" s="208">
        <v>-619349.31999999995</v>
      </c>
      <c r="R22" s="208">
        <v>2054348.01</v>
      </c>
      <c r="U22" s="234">
        <v>769367.01</v>
      </c>
      <c r="W22" s="234">
        <v>997.96</v>
      </c>
      <c r="X22" s="234">
        <v>1017000</v>
      </c>
      <c r="Z22" s="234">
        <v>27537</v>
      </c>
      <c r="AA22" s="47">
        <v>1398567</v>
      </c>
      <c r="AB22" s="47">
        <v>6620</v>
      </c>
      <c r="AC22" s="47">
        <v>1890</v>
      </c>
      <c r="AD22" s="47">
        <v>558269.35</v>
      </c>
      <c r="AE22" s="47">
        <v>97567.33</v>
      </c>
      <c r="AG22" s="47">
        <v>66742</v>
      </c>
      <c r="AH22" s="243">
        <f t="shared" si="1"/>
        <v>507857.24000000005</v>
      </c>
      <c r="AI22" s="43">
        <f t="shared" si="2"/>
        <v>16253.8</v>
      </c>
      <c r="AJ22" s="44">
        <f t="shared" si="3"/>
        <v>491603.44000000006</v>
      </c>
      <c r="AK22" s="108">
        <f t="shared" si="4"/>
        <v>1814901.97</v>
      </c>
      <c r="AL22" s="48">
        <f t="shared" si="5"/>
        <v>2129655.6800000002</v>
      </c>
      <c r="AM22" s="36">
        <f t="shared" si="6"/>
        <v>-314753.7100000002</v>
      </c>
    </row>
    <row r="23" spans="1:39">
      <c r="A23" t="s">
        <v>584</v>
      </c>
      <c r="B23" t="s">
        <v>84</v>
      </c>
      <c r="C23">
        <v>3858</v>
      </c>
      <c r="D23" t="s">
        <v>80</v>
      </c>
      <c r="E23" t="s">
        <v>80</v>
      </c>
      <c r="F23" s="233">
        <v>882226.37</v>
      </c>
      <c r="G23" s="233">
        <v>3175.5</v>
      </c>
      <c r="H23" s="233">
        <v>80432.73</v>
      </c>
      <c r="I23" s="208">
        <v>5</v>
      </c>
      <c r="J23" s="208">
        <v>296869.21000000002</v>
      </c>
      <c r="M23" s="272">
        <v>14160</v>
      </c>
      <c r="N23" s="272">
        <v>84.8</v>
      </c>
      <c r="Q23" s="208">
        <v>3620586.36</v>
      </c>
      <c r="R23" s="208">
        <v>-2203520.5099999998</v>
      </c>
      <c r="U23" s="234">
        <v>792599.56</v>
      </c>
      <c r="V23" s="234">
        <v>28470</v>
      </c>
      <c r="W23" s="234">
        <v>1937.29</v>
      </c>
      <c r="X23" s="234">
        <v>1409850</v>
      </c>
      <c r="Z23" s="234">
        <v>124952.87</v>
      </c>
      <c r="AA23" s="47">
        <v>1994265</v>
      </c>
      <c r="AC23" s="47">
        <v>24574</v>
      </c>
      <c r="AD23" s="47">
        <v>469725.13</v>
      </c>
      <c r="AE23" s="47">
        <v>37847.43</v>
      </c>
      <c r="AH23" s="243">
        <f t="shared" si="1"/>
        <v>965834.6</v>
      </c>
      <c r="AI23" s="43">
        <f t="shared" si="2"/>
        <v>14244.8</v>
      </c>
      <c r="AJ23" s="44">
        <f t="shared" si="3"/>
        <v>951589.79999999993</v>
      </c>
      <c r="AK23" s="108">
        <f t="shared" si="4"/>
        <v>2357809.7200000002</v>
      </c>
      <c r="AL23" s="48">
        <f t="shared" si="5"/>
        <v>2526411.56</v>
      </c>
      <c r="AM23" s="36">
        <f t="shared" si="6"/>
        <v>-168601.83999999985</v>
      </c>
    </row>
    <row r="24" spans="1:39">
      <c r="A24" t="s">
        <v>588</v>
      </c>
      <c r="B24" t="s">
        <v>85</v>
      </c>
      <c r="C24">
        <v>7520</v>
      </c>
      <c r="D24" t="s">
        <v>20</v>
      </c>
      <c r="E24" t="s">
        <v>20</v>
      </c>
      <c r="F24" s="233">
        <v>667545</v>
      </c>
      <c r="G24" s="233">
        <v>68340</v>
      </c>
      <c r="H24" s="233">
        <v>53929.04</v>
      </c>
      <c r="I24" s="208">
        <v>214422.26</v>
      </c>
      <c r="J24" s="208">
        <v>222687.13</v>
      </c>
      <c r="M24" s="272">
        <v>382100</v>
      </c>
      <c r="N24" s="272">
        <v>0</v>
      </c>
      <c r="Q24" s="208">
        <v>-1201350.55</v>
      </c>
      <c r="R24" s="208">
        <v>2350727.5299999998</v>
      </c>
      <c r="U24" s="234">
        <v>1987625.32</v>
      </c>
      <c r="W24" s="234">
        <v>1398.04</v>
      </c>
      <c r="X24" s="234">
        <v>1767330</v>
      </c>
      <c r="AA24" s="47">
        <v>2329469</v>
      </c>
      <c r="AB24" s="47">
        <v>1950</v>
      </c>
      <c r="AD24" s="47">
        <v>1486416.88</v>
      </c>
      <c r="AE24" s="47">
        <v>216911.03</v>
      </c>
      <c r="AF24" s="47">
        <v>26160</v>
      </c>
      <c r="AH24" s="243">
        <f t="shared" si="1"/>
        <v>789814.04</v>
      </c>
      <c r="AI24" s="43">
        <f t="shared" si="2"/>
        <v>382100</v>
      </c>
      <c r="AJ24" s="44">
        <f t="shared" si="3"/>
        <v>407714.04000000004</v>
      </c>
      <c r="AK24" s="108">
        <f t="shared" si="4"/>
        <v>3756353.3600000003</v>
      </c>
      <c r="AL24" s="48">
        <f t="shared" si="5"/>
        <v>4060906.9099999997</v>
      </c>
      <c r="AM24" s="36">
        <f t="shared" si="6"/>
        <v>-304553.54999999935</v>
      </c>
    </row>
    <row r="25" spans="1:39">
      <c r="A25" t="s">
        <v>588</v>
      </c>
      <c r="B25" t="s">
        <v>85</v>
      </c>
      <c r="C25">
        <v>4435</v>
      </c>
      <c r="D25" t="s">
        <v>21</v>
      </c>
      <c r="E25" t="s">
        <v>21</v>
      </c>
      <c r="F25" s="233">
        <v>25721.14</v>
      </c>
      <c r="G25" s="233">
        <v>7000</v>
      </c>
      <c r="H25" s="233">
        <v>81599.41</v>
      </c>
      <c r="I25" s="208">
        <v>782848.86</v>
      </c>
      <c r="J25" s="208">
        <v>293367.84000000003</v>
      </c>
      <c r="M25" s="272">
        <v>288498.40000000002</v>
      </c>
      <c r="N25" s="272">
        <v>114.47</v>
      </c>
      <c r="Q25" s="208">
        <v>-1955070.35</v>
      </c>
      <c r="R25" s="208">
        <v>3163898.35</v>
      </c>
      <c r="U25" s="234">
        <v>1151694.98</v>
      </c>
      <c r="W25" s="234">
        <v>464.92</v>
      </c>
      <c r="X25" s="234">
        <v>727560</v>
      </c>
      <c r="AA25" s="47">
        <v>1120910</v>
      </c>
      <c r="AB25" s="47">
        <v>18716</v>
      </c>
      <c r="AD25" s="47">
        <v>764119.72</v>
      </c>
      <c r="AE25" s="47">
        <v>282877.8</v>
      </c>
      <c r="AH25" s="243">
        <f t="shared" si="1"/>
        <v>114320.55</v>
      </c>
      <c r="AI25" s="43">
        <f t="shared" si="2"/>
        <v>288612.87</v>
      </c>
      <c r="AJ25" s="44">
        <f t="shared" si="3"/>
        <v>-174292.32</v>
      </c>
      <c r="AK25" s="108">
        <f t="shared" si="4"/>
        <v>1879719.9</v>
      </c>
      <c r="AL25" s="48">
        <f t="shared" si="5"/>
        <v>2186623.52</v>
      </c>
      <c r="AM25" s="36">
        <f t="shared" si="6"/>
        <v>-306903.62000000011</v>
      </c>
    </row>
    <row r="26" spans="1:39">
      <c r="A26" t="s">
        <v>588</v>
      </c>
      <c r="B26" t="s">
        <v>85</v>
      </c>
      <c r="C26">
        <v>7559</v>
      </c>
      <c r="D26" t="s">
        <v>22</v>
      </c>
      <c r="E26" t="s">
        <v>22</v>
      </c>
      <c r="F26" s="233">
        <v>1223647.27</v>
      </c>
      <c r="G26" s="233">
        <v>0</v>
      </c>
      <c r="H26" s="233">
        <v>383417.9</v>
      </c>
      <c r="I26" s="208">
        <v>824926.1</v>
      </c>
      <c r="J26" s="208">
        <v>1004541.02</v>
      </c>
      <c r="M26" s="272">
        <v>427022.49</v>
      </c>
      <c r="N26" s="272">
        <v>490.36</v>
      </c>
      <c r="Q26" s="208">
        <v>1099121.24</v>
      </c>
      <c r="R26" s="208">
        <v>2060186.09</v>
      </c>
      <c r="U26" s="234">
        <v>1880145.18</v>
      </c>
      <c r="V26" s="234">
        <v>435047</v>
      </c>
      <c r="X26" s="234">
        <v>2153820</v>
      </c>
      <c r="AA26" s="47">
        <v>2899911.8</v>
      </c>
      <c r="AB26" s="47">
        <v>65760</v>
      </c>
      <c r="AC26" s="47">
        <v>19931</v>
      </c>
      <c r="AD26" s="47">
        <v>1238891.56</v>
      </c>
      <c r="AE26" s="47">
        <v>299805.71000000002</v>
      </c>
      <c r="AF26" s="47">
        <v>95000</v>
      </c>
      <c r="AH26" s="243">
        <f t="shared" si="1"/>
        <v>1607065.17</v>
      </c>
      <c r="AI26" s="43">
        <f t="shared" si="2"/>
        <v>427512.85</v>
      </c>
      <c r="AJ26" s="44">
        <f t="shared" si="3"/>
        <v>1179552.3199999998</v>
      </c>
      <c r="AK26" s="108">
        <f t="shared" si="4"/>
        <v>4469012.18</v>
      </c>
      <c r="AL26" s="48">
        <f t="shared" si="5"/>
        <v>4619300.0699999994</v>
      </c>
      <c r="AM26" s="36">
        <f t="shared" si="6"/>
        <v>-150287.88999999966</v>
      </c>
    </row>
    <row r="27" spans="1:39">
      <c r="A27" t="s">
        <v>588</v>
      </c>
      <c r="B27" t="s">
        <v>85</v>
      </c>
      <c r="C27">
        <v>5371</v>
      </c>
      <c r="D27" t="s">
        <v>23</v>
      </c>
      <c r="E27" t="s">
        <v>23</v>
      </c>
      <c r="F27" s="233">
        <v>137366.54999999999</v>
      </c>
      <c r="G27" s="233">
        <v>71760</v>
      </c>
      <c r="H27" s="233">
        <v>257858.11</v>
      </c>
      <c r="I27" s="208">
        <v>364880.7</v>
      </c>
      <c r="J27" s="208">
        <v>540739.04</v>
      </c>
      <c r="M27" s="272">
        <v>168824.65</v>
      </c>
      <c r="N27" s="272">
        <v>123.16</v>
      </c>
      <c r="Q27" s="208">
        <v>-1612075.58</v>
      </c>
      <c r="R27" s="208">
        <v>2920599.11</v>
      </c>
      <c r="U27" s="234">
        <v>1532503.82</v>
      </c>
      <c r="V27" s="234">
        <v>302540</v>
      </c>
      <c r="W27" s="234">
        <v>453.82</v>
      </c>
      <c r="X27" s="234">
        <v>1169670</v>
      </c>
      <c r="AA27" s="47">
        <v>1793640</v>
      </c>
      <c r="AC27" s="47">
        <v>13040</v>
      </c>
      <c r="AD27" s="47">
        <v>972744.62</v>
      </c>
      <c r="AE27" s="47">
        <v>330609.96000000002</v>
      </c>
      <c r="AH27" s="243">
        <f t="shared" si="1"/>
        <v>466984.66</v>
      </c>
      <c r="AI27" s="43">
        <f t="shared" si="2"/>
        <v>168947.81</v>
      </c>
      <c r="AJ27" s="44">
        <f t="shared" si="3"/>
        <v>298036.84999999998</v>
      </c>
      <c r="AK27" s="108">
        <f t="shared" si="4"/>
        <v>3005167.64</v>
      </c>
      <c r="AL27" s="48">
        <f t="shared" si="5"/>
        <v>3110034.58</v>
      </c>
      <c r="AM27" s="36">
        <f t="shared" si="6"/>
        <v>-104866.93999999994</v>
      </c>
    </row>
    <row r="28" spans="1:39">
      <c r="A28" t="s">
        <v>588</v>
      </c>
      <c r="B28" t="s">
        <v>85</v>
      </c>
      <c r="C28">
        <v>3455</v>
      </c>
      <c r="D28" t="s">
        <v>24</v>
      </c>
      <c r="E28" t="s">
        <v>24</v>
      </c>
      <c r="F28" s="233">
        <v>348523.44</v>
      </c>
      <c r="G28" s="233">
        <v>27599.98</v>
      </c>
      <c r="H28" s="233">
        <v>65191.33</v>
      </c>
      <c r="I28" s="208">
        <v>518305.57</v>
      </c>
      <c r="J28" s="208">
        <v>298550.84000000003</v>
      </c>
      <c r="M28" s="272">
        <v>76687.850000000006</v>
      </c>
      <c r="N28" s="272">
        <v>1416</v>
      </c>
      <c r="Q28" s="208">
        <v>-212620.51</v>
      </c>
      <c r="R28" s="208">
        <v>1187021.07</v>
      </c>
      <c r="U28" s="234">
        <v>1520653.25</v>
      </c>
      <c r="V28" s="234">
        <v>232700</v>
      </c>
      <c r="W28" s="234">
        <v>565.77</v>
      </c>
      <c r="X28" s="234">
        <v>613070</v>
      </c>
      <c r="AA28" s="47">
        <v>1331480</v>
      </c>
      <c r="AC28" s="47">
        <v>9780</v>
      </c>
      <c r="AD28" s="47">
        <v>666558.44999999995</v>
      </c>
      <c r="AE28" s="47">
        <v>153503.82</v>
      </c>
      <c r="AH28" s="243">
        <f t="shared" si="1"/>
        <v>441314.75</v>
      </c>
      <c r="AI28" s="43">
        <f t="shared" si="2"/>
        <v>78103.850000000006</v>
      </c>
      <c r="AJ28" s="44">
        <f t="shared" si="3"/>
        <v>363210.9</v>
      </c>
      <c r="AK28" s="108">
        <f t="shared" si="4"/>
        <v>2366989.02</v>
      </c>
      <c r="AL28" s="48">
        <f t="shared" si="5"/>
        <v>2161322.27</v>
      </c>
      <c r="AM28" s="36">
        <f t="shared" si="6"/>
        <v>205666.75</v>
      </c>
    </row>
    <row r="29" spans="1:39">
      <c r="A29" t="s">
        <v>588</v>
      </c>
      <c r="B29" t="s">
        <v>85</v>
      </c>
      <c r="C29">
        <v>3861</v>
      </c>
      <c r="D29" t="s">
        <v>25</v>
      </c>
      <c r="E29" t="s">
        <v>25</v>
      </c>
      <c r="F29" s="233">
        <v>253382.56</v>
      </c>
      <c r="G29" s="233">
        <v>0</v>
      </c>
      <c r="H29" s="233">
        <v>136371.72</v>
      </c>
      <c r="I29" s="208">
        <v>621135.03</v>
      </c>
      <c r="J29" s="208">
        <v>250580.01</v>
      </c>
      <c r="M29" s="272">
        <v>17208.759999999998</v>
      </c>
      <c r="N29" s="272">
        <v>248097</v>
      </c>
      <c r="Q29" s="208">
        <v>-1549512.67</v>
      </c>
      <c r="R29" s="208">
        <v>2650223.29</v>
      </c>
      <c r="U29" s="234">
        <v>854723.81</v>
      </c>
      <c r="V29" s="234">
        <v>161250</v>
      </c>
      <c r="W29" s="234">
        <v>300.8</v>
      </c>
      <c r="X29" s="234">
        <v>650400</v>
      </c>
      <c r="Y29" s="234">
        <v>680</v>
      </c>
      <c r="AA29" s="47">
        <v>946361.2</v>
      </c>
      <c r="AB29" s="47">
        <v>1240</v>
      </c>
      <c r="AD29" s="47">
        <v>649411.56999999995</v>
      </c>
      <c r="AE29" s="47">
        <v>174888.9</v>
      </c>
      <c r="AH29" s="243">
        <f t="shared" si="1"/>
        <v>389754.28</v>
      </c>
      <c r="AI29" s="43">
        <f t="shared" si="2"/>
        <v>265305.76</v>
      </c>
      <c r="AJ29" s="44">
        <f t="shared" si="3"/>
        <v>124448.52000000002</v>
      </c>
      <c r="AK29" s="108">
        <f t="shared" si="4"/>
        <v>1667354.61</v>
      </c>
      <c r="AL29" s="48">
        <f t="shared" si="5"/>
        <v>1771901.67</v>
      </c>
      <c r="AM29" s="36">
        <f t="shared" si="6"/>
        <v>-104547.05999999982</v>
      </c>
    </row>
    <row r="30" spans="1:39">
      <c r="A30" t="s">
        <v>588</v>
      </c>
      <c r="B30" t="s">
        <v>85</v>
      </c>
      <c r="C30">
        <v>2972</v>
      </c>
      <c r="D30" t="s">
        <v>26</v>
      </c>
      <c r="E30" t="s">
        <v>26</v>
      </c>
      <c r="F30" s="233">
        <v>281966.21000000002</v>
      </c>
      <c r="G30" s="233">
        <v>3334.34</v>
      </c>
      <c r="H30" s="233">
        <v>97107.56</v>
      </c>
      <c r="I30" s="208">
        <v>1304933.46</v>
      </c>
      <c r="J30" s="208">
        <v>282234.96999999997</v>
      </c>
      <c r="M30" s="272">
        <v>41407.279999999999</v>
      </c>
      <c r="N30" s="272">
        <v>26.34</v>
      </c>
      <c r="Q30" s="208">
        <v>186617.35</v>
      </c>
      <c r="R30" s="208">
        <v>1714501.17</v>
      </c>
      <c r="U30" s="234">
        <v>872089.7</v>
      </c>
      <c r="V30" s="234">
        <v>344640</v>
      </c>
      <c r="W30" s="234">
        <v>350.53</v>
      </c>
      <c r="X30" s="234">
        <v>772465</v>
      </c>
      <c r="AA30" s="47">
        <v>1057113</v>
      </c>
      <c r="AB30" s="47">
        <v>18948</v>
      </c>
      <c r="AD30" s="47">
        <v>646572.43999999994</v>
      </c>
      <c r="AE30" s="47">
        <v>239887.39</v>
      </c>
      <c r="AH30" s="243">
        <f t="shared" si="1"/>
        <v>382408.11000000004</v>
      </c>
      <c r="AI30" s="43">
        <f t="shared" si="2"/>
        <v>41433.619999999995</v>
      </c>
      <c r="AJ30" s="44">
        <f t="shared" si="3"/>
        <v>340974.49000000005</v>
      </c>
      <c r="AK30" s="108">
        <f t="shared" si="4"/>
        <v>1989545.23</v>
      </c>
      <c r="AL30" s="48">
        <f t="shared" si="5"/>
        <v>1962520.83</v>
      </c>
      <c r="AM30" s="36">
        <f t="shared" si="6"/>
        <v>27024.399999999907</v>
      </c>
    </row>
    <row r="31" spans="1:39">
      <c r="A31" t="s">
        <v>588</v>
      </c>
      <c r="B31" t="s">
        <v>85</v>
      </c>
      <c r="C31">
        <v>6553</v>
      </c>
      <c r="D31" t="s">
        <v>27</v>
      </c>
      <c r="E31" t="s">
        <v>27</v>
      </c>
      <c r="F31" s="233">
        <v>552603.63</v>
      </c>
      <c r="G31" s="233">
        <v>23200</v>
      </c>
      <c r="H31" s="233">
        <v>215550</v>
      </c>
      <c r="I31" s="208">
        <v>1042503.53</v>
      </c>
      <c r="J31" s="208">
        <v>295875.18</v>
      </c>
      <c r="M31" s="272">
        <v>48658.07</v>
      </c>
      <c r="N31" s="272">
        <v>115.47</v>
      </c>
      <c r="Q31" s="208">
        <v>-231486.7</v>
      </c>
      <c r="R31" s="208">
        <v>2482860.59</v>
      </c>
      <c r="U31" s="234">
        <v>1588273.1</v>
      </c>
      <c r="W31" s="234">
        <v>1800.34</v>
      </c>
      <c r="X31" s="234">
        <v>1085940</v>
      </c>
      <c r="AA31" s="47">
        <v>1706813</v>
      </c>
      <c r="AB31" s="47">
        <v>9780</v>
      </c>
      <c r="AD31" s="47">
        <v>931649.86</v>
      </c>
      <c r="AE31" s="47">
        <v>198185.67</v>
      </c>
      <c r="AH31" s="243">
        <f t="shared" si="1"/>
        <v>791353.63</v>
      </c>
      <c r="AI31" s="43">
        <f t="shared" si="2"/>
        <v>48773.54</v>
      </c>
      <c r="AJ31" s="44">
        <f t="shared" si="3"/>
        <v>742580.09</v>
      </c>
      <c r="AK31" s="108">
        <f t="shared" si="4"/>
        <v>2676013.4400000004</v>
      </c>
      <c r="AL31" s="48">
        <f t="shared" si="5"/>
        <v>2846428.53</v>
      </c>
      <c r="AM31" s="36">
        <f t="shared" si="6"/>
        <v>-170415.08999999939</v>
      </c>
    </row>
    <row r="32" spans="1:39">
      <c r="A32" t="s">
        <v>588</v>
      </c>
      <c r="B32" t="s">
        <v>85</v>
      </c>
      <c r="C32">
        <v>2559</v>
      </c>
      <c r="D32" t="s">
        <v>28</v>
      </c>
      <c r="E32" t="s">
        <v>28</v>
      </c>
      <c r="F32" s="233">
        <v>368510.86</v>
      </c>
      <c r="G32" s="233">
        <v>0</v>
      </c>
      <c r="H32" s="233">
        <v>44030.79</v>
      </c>
      <c r="I32" s="208">
        <v>342014.84</v>
      </c>
      <c r="J32" s="208">
        <v>288669.34999999998</v>
      </c>
      <c r="M32" s="272">
        <v>132000</v>
      </c>
      <c r="N32" s="272">
        <v>51.61</v>
      </c>
      <c r="O32" s="208">
        <v>212800</v>
      </c>
      <c r="Q32" s="208">
        <v>-1174191.8400000001</v>
      </c>
      <c r="R32" s="208">
        <v>2102364.12</v>
      </c>
      <c r="U32" s="234">
        <v>836951.44</v>
      </c>
      <c r="V32" s="234">
        <v>14000</v>
      </c>
      <c r="W32" s="234">
        <v>327.32</v>
      </c>
      <c r="X32" s="234">
        <v>1126260</v>
      </c>
      <c r="AA32" s="47">
        <v>1479240</v>
      </c>
      <c r="AB32" s="47">
        <v>19320</v>
      </c>
      <c r="AD32" s="47">
        <v>483885.53</v>
      </c>
      <c r="AE32" s="47">
        <v>224891.28</v>
      </c>
      <c r="AH32" s="243">
        <f t="shared" si="1"/>
        <v>412541.64999999997</v>
      </c>
      <c r="AI32" s="43">
        <f t="shared" si="2"/>
        <v>132051.60999999999</v>
      </c>
      <c r="AJ32" s="44">
        <f t="shared" si="3"/>
        <v>280490.03999999998</v>
      </c>
      <c r="AK32" s="108">
        <f t="shared" si="4"/>
        <v>1977538.7599999998</v>
      </c>
      <c r="AL32" s="48">
        <f t="shared" si="5"/>
        <v>2207336.81</v>
      </c>
      <c r="AM32" s="36">
        <f t="shared" si="6"/>
        <v>-229798.05000000028</v>
      </c>
    </row>
    <row r="33" spans="1:39">
      <c r="A33" t="s">
        <v>588</v>
      </c>
      <c r="B33" t="s">
        <v>85</v>
      </c>
      <c r="C33">
        <v>5564</v>
      </c>
      <c r="D33" t="s">
        <v>29</v>
      </c>
      <c r="E33" t="s">
        <v>29</v>
      </c>
      <c r="F33" s="233">
        <v>780940.78</v>
      </c>
      <c r="G33" s="233">
        <v>0</v>
      </c>
      <c r="H33" s="233">
        <v>80573.66</v>
      </c>
      <c r="I33" s="208">
        <v>190473.71</v>
      </c>
      <c r="J33" s="208">
        <v>340997.31</v>
      </c>
      <c r="M33" s="272">
        <v>73529.039999999994</v>
      </c>
      <c r="N33" s="272">
        <v>63.78</v>
      </c>
      <c r="Q33" s="208">
        <v>317634.44</v>
      </c>
      <c r="R33" s="208">
        <v>923152.19</v>
      </c>
      <c r="U33" s="234">
        <v>1532983.85</v>
      </c>
      <c r="V33" s="234">
        <v>311917.56</v>
      </c>
      <c r="W33" s="234">
        <v>1271.6199999999999</v>
      </c>
      <c r="X33" s="234">
        <v>862470</v>
      </c>
      <c r="AA33" s="47">
        <v>1446833</v>
      </c>
      <c r="AB33" s="47">
        <v>8556</v>
      </c>
      <c r="AD33" s="47">
        <v>1005805.5</v>
      </c>
      <c r="AE33" s="47">
        <v>168842.52</v>
      </c>
      <c r="AH33" s="243">
        <f t="shared" si="1"/>
        <v>861514.44000000006</v>
      </c>
      <c r="AI33" s="43">
        <f t="shared" si="2"/>
        <v>73592.819999999992</v>
      </c>
      <c r="AJ33" s="44">
        <f t="shared" si="3"/>
        <v>787921.62000000011</v>
      </c>
      <c r="AK33" s="108">
        <f t="shared" si="4"/>
        <v>2708643.0300000003</v>
      </c>
      <c r="AL33" s="48">
        <f t="shared" si="5"/>
        <v>2630037.02</v>
      </c>
      <c r="AM33" s="36">
        <f t="shared" si="6"/>
        <v>78606.010000000242</v>
      </c>
    </row>
    <row r="34" spans="1:39">
      <c r="A34" t="s">
        <v>588</v>
      </c>
      <c r="B34" t="s">
        <v>85</v>
      </c>
      <c r="C34">
        <v>5703</v>
      </c>
      <c r="D34" t="s">
        <v>30</v>
      </c>
      <c r="E34" t="s">
        <v>30</v>
      </c>
      <c r="F34" s="233">
        <v>263458.75</v>
      </c>
      <c r="G34" s="233">
        <v>18400</v>
      </c>
      <c r="H34" s="233">
        <v>21442.7</v>
      </c>
      <c r="I34" s="208">
        <v>1143549.76</v>
      </c>
      <c r="J34" s="208">
        <v>449180.5</v>
      </c>
      <c r="M34" s="272">
        <v>75240</v>
      </c>
      <c r="N34" s="272">
        <v>0</v>
      </c>
      <c r="Q34" s="208">
        <v>-763078.59</v>
      </c>
      <c r="R34" s="208">
        <v>2548141.21</v>
      </c>
      <c r="S34" s="234">
        <v>7200</v>
      </c>
      <c r="T34" s="234">
        <v>570.78</v>
      </c>
      <c r="U34" s="234">
        <v>1397728.45</v>
      </c>
      <c r="V34" s="234">
        <v>205880</v>
      </c>
      <c r="X34" s="234">
        <v>1186335</v>
      </c>
      <c r="Z34" s="234">
        <v>2220</v>
      </c>
      <c r="AA34" s="47">
        <v>1659882</v>
      </c>
      <c r="AB34" s="47">
        <v>50554</v>
      </c>
      <c r="AD34" s="47">
        <v>815342.76</v>
      </c>
      <c r="AE34" s="47">
        <v>218806.38</v>
      </c>
      <c r="AF34" s="47">
        <v>19620</v>
      </c>
      <c r="AH34" s="243">
        <f t="shared" si="1"/>
        <v>303301.45</v>
      </c>
      <c r="AI34" s="43">
        <f t="shared" si="2"/>
        <v>75240</v>
      </c>
      <c r="AJ34" s="44">
        <f t="shared" si="3"/>
        <v>228061.45</v>
      </c>
      <c r="AK34" s="108">
        <f t="shared" si="4"/>
        <v>2799934.23</v>
      </c>
      <c r="AL34" s="48">
        <f t="shared" si="5"/>
        <v>2764205.1399999997</v>
      </c>
      <c r="AM34" s="36">
        <f t="shared" si="6"/>
        <v>35729.090000000317</v>
      </c>
    </row>
    <row r="35" spans="1:39">
      <c r="A35" t="s">
        <v>588</v>
      </c>
      <c r="B35" t="s">
        <v>85</v>
      </c>
      <c r="C35">
        <v>4513</v>
      </c>
      <c r="D35" t="s">
        <v>83</v>
      </c>
      <c r="E35" t="s">
        <v>83</v>
      </c>
      <c r="F35" s="233">
        <v>388741.72</v>
      </c>
      <c r="G35" s="233">
        <v>0</v>
      </c>
      <c r="H35" s="233">
        <v>33300.31</v>
      </c>
      <c r="I35" s="208">
        <v>332536.48</v>
      </c>
      <c r="J35" s="208">
        <v>278765.57</v>
      </c>
      <c r="M35" s="272">
        <v>84370</v>
      </c>
      <c r="N35" s="272">
        <v>35.08</v>
      </c>
      <c r="Q35" s="208">
        <v>-873242.76</v>
      </c>
      <c r="R35" s="208">
        <v>1650244.41</v>
      </c>
      <c r="U35" s="234">
        <v>1165712</v>
      </c>
      <c r="V35" s="234">
        <v>277250</v>
      </c>
      <c r="W35" s="234">
        <v>353.4</v>
      </c>
      <c r="X35" s="234">
        <v>1046210</v>
      </c>
      <c r="AA35" s="47">
        <v>1344976</v>
      </c>
      <c r="AC35" s="47">
        <v>8270</v>
      </c>
      <c r="AD35" s="47">
        <v>778521.75</v>
      </c>
      <c r="AE35" s="47">
        <v>185784.3</v>
      </c>
      <c r="AF35" s="47">
        <v>36</v>
      </c>
      <c r="AH35" s="243">
        <f t="shared" si="1"/>
        <v>422042.02999999997</v>
      </c>
      <c r="AI35" s="43">
        <f t="shared" si="2"/>
        <v>84405.08</v>
      </c>
      <c r="AJ35" s="44">
        <f t="shared" si="3"/>
        <v>337636.94999999995</v>
      </c>
      <c r="AK35" s="108">
        <f t="shared" si="4"/>
        <v>2489525.4</v>
      </c>
      <c r="AL35" s="48">
        <f t="shared" si="5"/>
        <v>2317588.0499999998</v>
      </c>
      <c r="AM35" s="36">
        <f t="shared" si="6"/>
        <v>171937.35000000009</v>
      </c>
    </row>
    <row r="36" spans="1:39">
      <c r="A36" t="s">
        <v>591</v>
      </c>
      <c r="B36" t="s">
        <v>86</v>
      </c>
      <c r="C36">
        <v>1970</v>
      </c>
      <c r="D36" t="s">
        <v>31</v>
      </c>
      <c r="E36" t="s">
        <v>31</v>
      </c>
      <c r="F36" s="233">
        <v>152402.51</v>
      </c>
      <c r="G36" s="233">
        <v>0</v>
      </c>
      <c r="H36" s="233">
        <v>72579.63</v>
      </c>
      <c r="I36" s="208">
        <v>79802.039999999994</v>
      </c>
      <c r="J36" s="208">
        <v>283471.39</v>
      </c>
      <c r="M36" s="272">
        <v>0</v>
      </c>
      <c r="N36" s="272">
        <v>42.36</v>
      </c>
      <c r="Q36" s="208">
        <v>-1392679.61</v>
      </c>
      <c r="R36" s="208">
        <v>1948644.79</v>
      </c>
      <c r="U36" s="234">
        <v>487848.45</v>
      </c>
      <c r="V36" s="234">
        <v>50000</v>
      </c>
      <c r="W36" s="234">
        <v>321.7</v>
      </c>
      <c r="X36" s="234">
        <v>546660</v>
      </c>
      <c r="AA36" s="47">
        <v>739765</v>
      </c>
      <c r="AB36" s="47">
        <v>7360</v>
      </c>
      <c r="AD36" s="47">
        <v>305352.09000000003</v>
      </c>
      <c r="AE36" s="47">
        <v>105.03</v>
      </c>
      <c r="AH36" s="243">
        <f t="shared" si="1"/>
        <v>224982.14</v>
      </c>
      <c r="AI36" s="43">
        <f t="shared" si="2"/>
        <v>42.36</v>
      </c>
      <c r="AJ36" s="44">
        <f t="shared" si="3"/>
        <v>224939.78000000003</v>
      </c>
      <c r="AK36" s="108">
        <f t="shared" si="4"/>
        <v>1084830.1499999999</v>
      </c>
      <c r="AL36" s="48">
        <f t="shared" si="5"/>
        <v>1052582.1200000001</v>
      </c>
      <c r="AM36" s="36">
        <f t="shared" si="6"/>
        <v>32248.029999999795</v>
      </c>
    </row>
    <row r="37" spans="1:39">
      <c r="A37" t="s">
        <v>591</v>
      </c>
      <c r="B37" t="s">
        <v>86</v>
      </c>
      <c r="C37">
        <v>4317</v>
      </c>
      <c r="D37" t="s">
        <v>32</v>
      </c>
      <c r="E37" t="s">
        <v>32</v>
      </c>
      <c r="F37" s="233">
        <v>197022.3</v>
      </c>
      <c r="G37" s="233">
        <v>0</v>
      </c>
      <c r="H37" s="233">
        <v>224244.4</v>
      </c>
      <c r="I37" s="208">
        <v>251513.58</v>
      </c>
      <c r="J37" s="208">
        <v>314769.96000000002</v>
      </c>
      <c r="N37" s="272">
        <v>139.08000000000001</v>
      </c>
      <c r="Q37" s="208">
        <v>-1299957.1100000001</v>
      </c>
      <c r="R37" s="208">
        <v>2125603</v>
      </c>
      <c r="U37" s="234">
        <v>773272.78</v>
      </c>
      <c r="V37" s="234">
        <v>103920</v>
      </c>
      <c r="W37" s="234">
        <v>195.58</v>
      </c>
      <c r="X37" s="234">
        <v>675990</v>
      </c>
      <c r="AA37" s="47">
        <v>930035</v>
      </c>
      <c r="AB37" s="47">
        <v>13280</v>
      </c>
      <c r="AD37" s="47">
        <v>387274.4</v>
      </c>
      <c r="AE37" s="47">
        <v>61023.69</v>
      </c>
      <c r="AH37" s="243">
        <f t="shared" si="1"/>
        <v>421266.69999999995</v>
      </c>
      <c r="AI37" s="43">
        <f t="shared" si="2"/>
        <v>139.08000000000001</v>
      </c>
      <c r="AJ37" s="44">
        <f t="shared" si="3"/>
        <v>421127.61999999994</v>
      </c>
      <c r="AK37" s="108">
        <f t="shared" si="4"/>
        <v>1553378.3599999999</v>
      </c>
      <c r="AL37" s="48">
        <f t="shared" si="5"/>
        <v>1391613.0899999999</v>
      </c>
      <c r="AM37" s="36">
        <f t="shared" si="6"/>
        <v>161765.27000000002</v>
      </c>
    </row>
    <row r="38" spans="1:39">
      <c r="A38" t="s">
        <v>591</v>
      </c>
      <c r="B38" t="s">
        <v>86</v>
      </c>
      <c r="C38">
        <v>1241</v>
      </c>
      <c r="D38" t="s">
        <v>33</v>
      </c>
      <c r="E38" t="s">
        <v>33</v>
      </c>
      <c r="F38" s="233">
        <v>274131.96999999997</v>
      </c>
      <c r="G38" s="233">
        <v>6000</v>
      </c>
      <c r="H38" s="233">
        <v>26642.29</v>
      </c>
      <c r="I38" s="208">
        <v>288418.46999999997</v>
      </c>
      <c r="J38" s="208">
        <v>291467.53000000003</v>
      </c>
      <c r="M38" s="272">
        <v>14850</v>
      </c>
      <c r="N38" s="272">
        <v>24.4</v>
      </c>
      <c r="O38" s="208">
        <v>57000</v>
      </c>
      <c r="Q38" s="208">
        <v>-1047449.75</v>
      </c>
      <c r="R38" s="208">
        <v>1917883.16</v>
      </c>
      <c r="U38" s="234">
        <v>374593.29</v>
      </c>
      <c r="W38" s="234">
        <v>418.95</v>
      </c>
      <c r="X38" s="234">
        <v>449730</v>
      </c>
      <c r="AA38" s="47">
        <v>551345</v>
      </c>
      <c r="AB38" s="47">
        <v>1740</v>
      </c>
      <c r="AC38" s="47">
        <v>17300</v>
      </c>
      <c r="AD38" s="47">
        <v>240800.1</v>
      </c>
      <c r="AE38" s="47">
        <v>69204.69</v>
      </c>
      <c r="AH38" s="243">
        <f t="shared" si="1"/>
        <v>306774.25999999995</v>
      </c>
      <c r="AI38" s="43">
        <f t="shared" si="2"/>
        <v>14874.4</v>
      </c>
      <c r="AJ38" s="44">
        <f t="shared" si="3"/>
        <v>291899.85999999993</v>
      </c>
      <c r="AK38" s="108">
        <f t="shared" si="4"/>
        <v>824742.24</v>
      </c>
      <c r="AL38" s="48">
        <f t="shared" si="5"/>
        <v>880389.79</v>
      </c>
      <c r="AM38" s="36">
        <f t="shared" si="6"/>
        <v>-55647.550000000047</v>
      </c>
    </row>
    <row r="39" spans="1:39">
      <c r="A39" t="s">
        <v>591</v>
      </c>
      <c r="B39" t="s">
        <v>86</v>
      </c>
      <c r="C39">
        <v>5522</v>
      </c>
      <c r="D39" t="s">
        <v>34</v>
      </c>
      <c r="E39" t="s">
        <v>34</v>
      </c>
      <c r="F39" s="233">
        <v>401883.12</v>
      </c>
      <c r="G39" s="233">
        <v>48000</v>
      </c>
      <c r="H39" s="233">
        <v>21685.93</v>
      </c>
      <c r="I39" s="208">
        <v>435388.76</v>
      </c>
      <c r="J39" s="208">
        <v>1136396.3999999999</v>
      </c>
      <c r="M39" s="272">
        <v>154148.39000000001</v>
      </c>
      <c r="N39" s="272">
        <v>23193.78</v>
      </c>
      <c r="Q39" s="208">
        <v>-177021.25</v>
      </c>
      <c r="R39" s="208">
        <v>2205072.4900000002</v>
      </c>
      <c r="U39" s="234">
        <v>1030771.48</v>
      </c>
      <c r="V39" s="234">
        <v>177000</v>
      </c>
      <c r="W39" s="234">
        <v>873.19</v>
      </c>
      <c r="X39" s="234">
        <v>625600</v>
      </c>
      <c r="Z39" s="234">
        <v>364627.87</v>
      </c>
      <c r="AA39" s="47">
        <v>1537742</v>
      </c>
      <c r="AB39" s="47">
        <v>12840</v>
      </c>
      <c r="AC39" s="47">
        <v>48370</v>
      </c>
      <c r="AD39" s="47">
        <v>688025.44</v>
      </c>
      <c r="AE39" s="47">
        <v>73934.3</v>
      </c>
      <c r="AH39" s="243">
        <f t="shared" si="1"/>
        <v>471569.05</v>
      </c>
      <c r="AI39" s="43">
        <f t="shared" si="2"/>
        <v>177342.17</v>
      </c>
      <c r="AJ39" s="44">
        <f t="shared" si="3"/>
        <v>294226.88</v>
      </c>
      <c r="AK39" s="108">
        <f t="shared" si="4"/>
        <v>2198872.54</v>
      </c>
      <c r="AL39" s="48">
        <f t="shared" si="5"/>
        <v>2360911.7399999998</v>
      </c>
      <c r="AM39" s="36">
        <f t="shared" si="6"/>
        <v>-162039.19999999972</v>
      </c>
    </row>
    <row r="40" spans="1:39">
      <c r="A40" t="s">
        <v>591</v>
      </c>
      <c r="B40" t="s">
        <v>86</v>
      </c>
      <c r="C40">
        <v>3424</v>
      </c>
      <c r="D40" t="s">
        <v>35</v>
      </c>
      <c r="E40" t="s">
        <v>35</v>
      </c>
      <c r="F40" s="233">
        <v>399823.19</v>
      </c>
      <c r="G40" s="233">
        <v>72600</v>
      </c>
      <c r="H40" s="233">
        <v>143646.69</v>
      </c>
      <c r="I40" s="208">
        <v>570786.44999999995</v>
      </c>
      <c r="J40" s="208">
        <v>592341.36</v>
      </c>
      <c r="N40" s="272">
        <v>75.39</v>
      </c>
      <c r="Q40" s="208">
        <v>-129721.45</v>
      </c>
      <c r="R40" s="208">
        <v>1879861.02</v>
      </c>
      <c r="U40" s="234">
        <v>1275549.83</v>
      </c>
      <c r="W40" s="234">
        <v>1134.8</v>
      </c>
      <c r="X40" s="234">
        <v>640620</v>
      </c>
      <c r="AA40" s="47">
        <v>1288564</v>
      </c>
      <c r="AB40" s="47">
        <v>17285</v>
      </c>
      <c r="AD40" s="47">
        <v>573547.87</v>
      </c>
      <c r="AE40" s="47">
        <v>8925.0300000000007</v>
      </c>
      <c r="AH40" s="243">
        <f t="shared" si="1"/>
        <v>616069.88</v>
      </c>
      <c r="AI40" s="43">
        <f t="shared" si="2"/>
        <v>75.39</v>
      </c>
      <c r="AJ40" s="44">
        <f t="shared" si="3"/>
        <v>615994.49</v>
      </c>
      <c r="AK40" s="108">
        <f t="shared" si="4"/>
        <v>1917304.6300000001</v>
      </c>
      <c r="AL40" s="48">
        <f t="shared" si="5"/>
        <v>1888321.9000000001</v>
      </c>
      <c r="AM40" s="36">
        <f t="shared" si="6"/>
        <v>28982.729999999981</v>
      </c>
    </row>
    <row r="41" spans="1:39">
      <c r="A41" t="s">
        <v>591</v>
      </c>
      <c r="B41" t="s">
        <v>86</v>
      </c>
      <c r="C41">
        <v>3506</v>
      </c>
      <c r="D41" t="s">
        <v>36</v>
      </c>
      <c r="E41" t="s">
        <v>36</v>
      </c>
      <c r="F41" s="233">
        <v>706138.08</v>
      </c>
      <c r="G41" s="233">
        <v>57000</v>
      </c>
      <c r="H41" s="233">
        <v>99228.05</v>
      </c>
      <c r="I41" s="208">
        <v>882943.99</v>
      </c>
      <c r="J41" s="208">
        <v>378248.67</v>
      </c>
      <c r="M41" s="272">
        <v>31160</v>
      </c>
      <c r="N41" s="272">
        <v>107.35</v>
      </c>
      <c r="Q41" s="208">
        <v>-1603810.65</v>
      </c>
      <c r="R41" s="208">
        <v>3832429.73</v>
      </c>
      <c r="U41" s="234">
        <v>902521.22</v>
      </c>
      <c r="V41" s="234">
        <v>74960</v>
      </c>
      <c r="W41" s="234">
        <v>1702.44</v>
      </c>
      <c r="X41" s="234">
        <v>852390</v>
      </c>
      <c r="Z41" s="234">
        <v>6000</v>
      </c>
      <c r="AA41" s="47">
        <v>1338319</v>
      </c>
      <c r="AB41" s="47">
        <v>8885</v>
      </c>
      <c r="AC41" s="47">
        <v>2160</v>
      </c>
      <c r="AD41" s="47">
        <v>555037.16</v>
      </c>
      <c r="AE41" s="47">
        <v>69500.14</v>
      </c>
      <c r="AH41" s="243">
        <f t="shared" si="1"/>
        <v>862366.13</v>
      </c>
      <c r="AI41" s="43">
        <f t="shared" si="2"/>
        <v>31267.35</v>
      </c>
      <c r="AJ41" s="44">
        <f t="shared" si="3"/>
        <v>831098.78</v>
      </c>
      <c r="AK41" s="108">
        <f t="shared" si="4"/>
        <v>1837573.66</v>
      </c>
      <c r="AL41" s="48">
        <f t="shared" si="5"/>
        <v>1973901.3</v>
      </c>
      <c r="AM41" s="36">
        <f t="shared" si="6"/>
        <v>-136327.64000000013</v>
      </c>
    </row>
    <row r="42" spans="1:39">
      <c r="A42" t="s">
        <v>591</v>
      </c>
      <c r="B42" t="s">
        <v>86</v>
      </c>
      <c r="C42">
        <v>1981</v>
      </c>
      <c r="D42" t="s">
        <v>37</v>
      </c>
      <c r="E42" t="s">
        <v>37</v>
      </c>
      <c r="F42" s="233">
        <v>397212.45</v>
      </c>
      <c r="H42" s="233">
        <v>102686.32</v>
      </c>
      <c r="I42" s="208">
        <v>359306.4</v>
      </c>
      <c r="J42" s="208">
        <v>958672.74</v>
      </c>
      <c r="N42" s="272">
        <v>50.92</v>
      </c>
      <c r="Q42" s="208">
        <v>-123402.69</v>
      </c>
      <c r="R42" s="208">
        <v>1975418.72</v>
      </c>
      <c r="U42" s="234">
        <v>672172.45</v>
      </c>
      <c r="V42" s="234">
        <v>44016</v>
      </c>
      <c r="W42" s="234">
        <v>775.44</v>
      </c>
      <c r="X42" s="234">
        <v>607600</v>
      </c>
      <c r="Z42" s="234">
        <v>23</v>
      </c>
      <c r="AA42" s="47">
        <v>971849</v>
      </c>
      <c r="AC42" s="47">
        <v>19600</v>
      </c>
      <c r="AD42" s="47">
        <v>300156.96000000002</v>
      </c>
      <c r="AE42" s="47">
        <v>67169.97</v>
      </c>
      <c r="AH42" s="243">
        <f t="shared" si="1"/>
        <v>499898.77</v>
      </c>
      <c r="AI42" s="43">
        <f t="shared" si="2"/>
        <v>50.92</v>
      </c>
      <c r="AJ42" s="44">
        <f t="shared" si="3"/>
        <v>499847.85000000003</v>
      </c>
      <c r="AK42" s="108">
        <f t="shared" si="4"/>
        <v>1324586.8899999999</v>
      </c>
      <c r="AL42" s="48">
        <f t="shared" si="5"/>
        <v>1358775.93</v>
      </c>
      <c r="AM42" s="36">
        <f t="shared" si="6"/>
        <v>-34189.040000000037</v>
      </c>
    </row>
    <row r="43" spans="1:39">
      <c r="A43" t="s">
        <v>591</v>
      </c>
      <c r="B43" t="s">
        <v>86</v>
      </c>
      <c r="C43">
        <v>1703</v>
      </c>
      <c r="D43" t="s">
        <v>38</v>
      </c>
      <c r="E43" t="s">
        <v>38</v>
      </c>
      <c r="F43" s="233">
        <v>122523.02</v>
      </c>
      <c r="H43" s="233">
        <v>7189.33</v>
      </c>
      <c r="I43" s="208">
        <v>292432.78000000003</v>
      </c>
      <c r="J43" s="208">
        <v>175066.19</v>
      </c>
      <c r="N43" s="272">
        <v>2679.77</v>
      </c>
      <c r="Q43" s="208">
        <v>-953911.71</v>
      </c>
      <c r="R43" s="208">
        <v>1580455.21</v>
      </c>
      <c r="U43" s="234">
        <v>150060.60999999999</v>
      </c>
      <c r="X43" s="234">
        <v>117920</v>
      </c>
      <c r="AA43" s="47">
        <v>174756</v>
      </c>
      <c r="AD43" s="47">
        <v>59326.5</v>
      </c>
      <c r="AE43" s="47">
        <v>65910.06</v>
      </c>
      <c r="AH43" s="243">
        <f t="shared" si="1"/>
        <v>129712.35</v>
      </c>
      <c r="AI43" s="43">
        <f t="shared" si="2"/>
        <v>2679.77</v>
      </c>
      <c r="AJ43" s="44">
        <f t="shared" si="3"/>
        <v>127032.58</v>
      </c>
      <c r="AK43" s="108">
        <f t="shared" si="4"/>
        <v>267980.61</v>
      </c>
      <c r="AL43" s="48">
        <f t="shared" si="5"/>
        <v>299992.56</v>
      </c>
      <c r="AM43" s="36">
        <f t="shared" si="6"/>
        <v>-32011.950000000012</v>
      </c>
    </row>
    <row r="44" spans="1:39">
      <c r="A44" t="s">
        <v>591</v>
      </c>
      <c r="B44" t="s">
        <v>86</v>
      </c>
      <c r="C44">
        <v>3844</v>
      </c>
      <c r="D44" t="s">
        <v>39</v>
      </c>
      <c r="E44" t="s">
        <v>39</v>
      </c>
      <c r="F44" s="233">
        <v>839024.24</v>
      </c>
      <c r="H44" s="233">
        <v>117566.69</v>
      </c>
      <c r="I44" s="208">
        <v>703323.37</v>
      </c>
      <c r="J44" s="208">
        <v>545551.93000000005</v>
      </c>
      <c r="N44" s="272">
        <v>180084.92</v>
      </c>
      <c r="Q44" s="208">
        <v>-477066.98</v>
      </c>
      <c r="R44" s="208">
        <v>2583577.5299999998</v>
      </c>
      <c r="U44" s="234">
        <v>591802.43000000005</v>
      </c>
      <c r="V44" s="234">
        <v>65000</v>
      </c>
      <c r="W44" s="234">
        <v>1361.49</v>
      </c>
      <c r="X44" s="234">
        <v>483300</v>
      </c>
      <c r="Z44" s="234">
        <v>15000</v>
      </c>
      <c r="AA44" s="47">
        <v>685536</v>
      </c>
      <c r="AC44" s="47">
        <v>5530</v>
      </c>
      <c r="AD44" s="47">
        <v>454104.09</v>
      </c>
      <c r="AE44" s="47">
        <v>92423.07</v>
      </c>
      <c r="AH44" s="243">
        <f t="shared" si="1"/>
        <v>956590.92999999993</v>
      </c>
      <c r="AI44" s="43">
        <f t="shared" si="2"/>
        <v>180084.92</v>
      </c>
      <c r="AJ44" s="44">
        <f t="shared" si="3"/>
        <v>776506.00999999989</v>
      </c>
      <c r="AK44" s="108">
        <f t="shared" si="4"/>
        <v>1156463.92</v>
      </c>
      <c r="AL44" s="48">
        <f t="shared" si="5"/>
        <v>1237593.1600000001</v>
      </c>
      <c r="AM44" s="36">
        <f t="shared" si="6"/>
        <v>-81129.240000000224</v>
      </c>
    </row>
    <row r="45" spans="1:39">
      <c r="A45" t="s">
        <v>591</v>
      </c>
      <c r="B45" t="s">
        <v>86</v>
      </c>
      <c r="C45">
        <v>2563</v>
      </c>
      <c r="D45" t="s">
        <v>40</v>
      </c>
      <c r="E45" t="s">
        <v>40</v>
      </c>
      <c r="F45" s="233">
        <v>568363.67000000004</v>
      </c>
      <c r="H45" s="233">
        <v>14357.2</v>
      </c>
      <c r="I45" s="208">
        <v>445776.31</v>
      </c>
      <c r="J45" s="208">
        <v>723225.81</v>
      </c>
      <c r="N45" s="272">
        <v>47.98</v>
      </c>
      <c r="Q45" s="208">
        <v>-45617.1</v>
      </c>
      <c r="R45" s="208">
        <v>1850667.12</v>
      </c>
      <c r="U45" s="234">
        <v>65060</v>
      </c>
      <c r="AD45" s="47">
        <v>56570</v>
      </c>
      <c r="AE45" s="47">
        <v>61865.01</v>
      </c>
      <c r="AH45" s="243">
        <f t="shared" si="1"/>
        <v>582720.87</v>
      </c>
      <c r="AI45" s="43">
        <f t="shared" si="2"/>
        <v>47.98</v>
      </c>
      <c r="AJ45" s="44">
        <f t="shared" si="3"/>
        <v>582672.89</v>
      </c>
      <c r="AK45" s="108">
        <f t="shared" si="4"/>
        <v>65060</v>
      </c>
      <c r="AL45" s="48">
        <f t="shared" si="5"/>
        <v>118435.01000000001</v>
      </c>
      <c r="AM45" s="36">
        <f t="shared" si="6"/>
        <v>-53375.010000000009</v>
      </c>
    </row>
    <row r="46" spans="1:39">
      <c r="A46" t="s">
        <v>591</v>
      </c>
      <c r="B46" t="s">
        <v>86</v>
      </c>
      <c r="C46">
        <v>3699</v>
      </c>
      <c r="D46" t="s">
        <v>41</v>
      </c>
      <c r="E46" t="s">
        <v>41</v>
      </c>
      <c r="F46" s="233">
        <v>221929.14</v>
      </c>
      <c r="G46" s="233">
        <v>6728</v>
      </c>
      <c r="H46" s="233">
        <v>50791.199999999997</v>
      </c>
      <c r="I46" s="208">
        <v>667324.74</v>
      </c>
      <c r="J46" s="208">
        <v>472364.54</v>
      </c>
      <c r="M46" s="272">
        <v>17400</v>
      </c>
      <c r="N46" s="272">
        <v>6216.34</v>
      </c>
      <c r="Q46" s="208">
        <v>-1641630.89</v>
      </c>
      <c r="R46" s="208">
        <v>3139393.79</v>
      </c>
      <c r="T46" s="234">
        <v>498.5</v>
      </c>
      <c r="U46" s="234">
        <v>1202249.3</v>
      </c>
      <c r="W46" s="234">
        <v>16</v>
      </c>
      <c r="X46" s="234">
        <v>665820</v>
      </c>
      <c r="Z46" s="234">
        <v>9000</v>
      </c>
      <c r="AA46" s="47">
        <v>1259034</v>
      </c>
      <c r="AB46" s="47">
        <v>18890</v>
      </c>
      <c r="AC46" s="47">
        <v>6740</v>
      </c>
      <c r="AD46" s="47">
        <v>633004.44999999995</v>
      </c>
      <c r="AE46" s="47">
        <v>62156.97</v>
      </c>
      <c r="AH46" s="243">
        <f t="shared" si="1"/>
        <v>279448.34000000003</v>
      </c>
      <c r="AI46" s="43">
        <f t="shared" si="2"/>
        <v>23616.34</v>
      </c>
      <c r="AJ46" s="44">
        <f t="shared" si="3"/>
        <v>255832.00000000003</v>
      </c>
      <c r="AK46" s="108">
        <f t="shared" si="4"/>
        <v>1877583.8</v>
      </c>
      <c r="AL46" s="48">
        <f t="shared" si="5"/>
        <v>1979825.42</v>
      </c>
      <c r="AM46" s="36">
        <f t="shared" si="6"/>
        <v>-102241.61999999988</v>
      </c>
    </row>
    <row r="47" spans="1:39">
      <c r="A47" t="s">
        <v>591</v>
      </c>
      <c r="B47" t="s">
        <v>86</v>
      </c>
      <c r="C47">
        <v>2516</v>
      </c>
      <c r="D47" t="s">
        <v>42</v>
      </c>
      <c r="E47" t="s">
        <v>42</v>
      </c>
      <c r="F47" s="233">
        <v>208038.17</v>
      </c>
      <c r="G47" s="233">
        <v>100</v>
      </c>
      <c r="H47" s="233">
        <v>83130.240000000005</v>
      </c>
      <c r="I47" s="208">
        <v>1565504.19</v>
      </c>
      <c r="J47" s="208">
        <v>367075.28</v>
      </c>
      <c r="N47" s="272">
        <v>16130.02</v>
      </c>
      <c r="Q47" s="208">
        <v>-295696.09000000003</v>
      </c>
      <c r="R47" s="208">
        <v>2592803.14</v>
      </c>
      <c r="U47" s="234">
        <v>502253.34</v>
      </c>
      <c r="W47" s="234">
        <v>585.36</v>
      </c>
      <c r="X47" s="234">
        <v>835470</v>
      </c>
      <c r="Z47" s="234">
        <v>66766</v>
      </c>
      <c r="AA47" s="47">
        <v>1005552</v>
      </c>
      <c r="AC47" s="47">
        <v>10380</v>
      </c>
      <c r="AD47" s="47">
        <v>414240.2</v>
      </c>
      <c r="AE47" s="47">
        <v>48189.69</v>
      </c>
      <c r="AF47" s="47">
        <v>16102</v>
      </c>
      <c r="AH47" s="243">
        <f t="shared" si="1"/>
        <v>291268.41000000003</v>
      </c>
      <c r="AI47" s="43">
        <f t="shared" si="2"/>
        <v>16130.02</v>
      </c>
      <c r="AJ47" s="44">
        <f t="shared" si="3"/>
        <v>275138.39</v>
      </c>
      <c r="AK47" s="108">
        <f t="shared" si="4"/>
        <v>1405074.7</v>
      </c>
      <c r="AL47" s="48">
        <f t="shared" si="5"/>
        <v>1494463.89</v>
      </c>
      <c r="AM47" s="36">
        <f t="shared" si="6"/>
        <v>-89389.189999999944</v>
      </c>
    </row>
    <row r="48" spans="1:39">
      <c r="A48" t="s">
        <v>591</v>
      </c>
      <c r="B48" t="s">
        <v>86</v>
      </c>
      <c r="C48">
        <v>1671</v>
      </c>
      <c r="D48" t="s">
        <v>43</v>
      </c>
      <c r="E48" t="s">
        <v>43</v>
      </c>
      <c r="F48" s="233">
        <v>557839.39</v>
      </c>
      <c r="H48" s="233">
        <v>78162.63</v>
      </c>
      <c r="I48" s="208">
        <v>301813.44</v>
      </c>
      <c r="J48" s="208">
        <v>263507.49</v>
      </c>
      <c r="N48" s="272">
        <v>80.19</v>
      </c>
      <c r="Q48" s="208">
        <v>-1019230.05</v>
      </c>
      <c r="R48" s="208">
        <v>2213150.63</v>
      </c>
      <c r="U48" s="234">
        <v>350915.47</v>
      </c>
      <c r="W48" s="234">
        <v>1243.67</v>
      </c>
      <c r="X48" s="234">
        <v>65380</v>
      </c>
      <c r="Z48" s="234">
        <v>3500</v>
      </c>
      <c r="AA48" s="47">
        <v>174806</v>
      </c>
      <c r="AB48" s="47">
        <v>560</v>
      </c>
      <c r="AC48" s="47">
        <v>9870</v>
      </c>
      <c r="AD48" s="47">
        <v>227031.24</v>
      </c>
      <c r="AE48" s="47">
        <v>1449.72</v>
      </c>
      <c r="AH48" s="243">
        <f t="shared" si="1"/>
        <v>636002.02</v>
      </c>
      <c r="AI48" s="43">
        <f t="shared" si="2"/>
        <v>80.19</v>
      </c>
      <c r="AJ48" s="44">
        <f t="shared" si="3"/>
        <v>635921.83000000007</v>
      </c>
      <c r="AK48" s="108">
        <f t="shared" si="4"/>
        <v>421039.13999999996</v>
      </c>
      <c r="AL48" s="48">
        <f t="shared" si="5"/>
        <v>413716.95999999996</v>
      </c>
      <c r="AM48" s="36">
        <f t="shared" si="6"/>
        <v>7322.179999999993</v>
      </c>
    </row>
    <row r="49" spans="1:39">
      <c r="A49" t="s">
        <v>591</v>
      </c>
      <c r="B49" t="s">
        <v>86</v>
      </c>
      <c r="C49">
        <v>2114</v>
      </c>
      <c r="D49" t="s">
        <v>44</v>
      </c>
      <c r="E49" t="s">
        <v>44</v>
      </c>
      <c r="F49" s="233">
        <v>12256.42</v>
      </c>
      <c r="G49" s="233">
        <v>30000</v>
      </c>
      <c r="H49" s="233">
        <v>5785.4</v>
      </c>
      <c r="I49" s="208">
        <v>937668.42</v>
      </c>
      <c r="J49" s="208">
        <v>586018.15</v>
      </c>
      <c r="Q49" s="208">
        <v>-466758.38</v>
      </c>
      <c r="R49" s="208">
        <v>2118686.35</v>
      </c>
      <c r="U49" s="234">
        <v>387617.55</v>
      </c>
      <c r="W49" s="234">
        <v>76.12</v>
      </c>
      <c r="X49" s="234">
        <v>345240</v>
      </c>
      <c r="AA49" s="47">
        <v>475450</v>
      </c>
      <c r="AD49" s="47">
        <v>261514.15</v>
      </c>
      <c r="AE49" s="47">
        <v>76169.100000000006</v>
      </c>
      <c r="AH49" s="243">
        <f t="shared" si="1"/>
        <v>48041.82</v>
      </c>
      <c r="AI49" s="43">
        <f t="shared" si="2"/>
        <v>0</v>
      </c>
      <c r="AJ49" s="44">
        <f t="shared" si="3"/>
        <v>48041.82</v>
      </c>
      <c r="AK49" s="108">
        <f t="shared" si="4"/>
        <v>732933.66999999993</v>
      </c>
      <c r="AL49" s="48">
        <f t="shared" si="5"/>
        <v>813133.25</v>
      </c>
      <c r="AM49" s="36">
        <f t="shared" si="6"/>
        <v>-80199.580000000075</v>
      </c>
    </row>
    <row r="50" spans="1:39">
      <c r="A50" t="s">
        <v>594</v>
      </c>
      <c r="B50" t="s">
        <v>87</v>
      </c>
      <c r="C50">
        <v>6120</v>
      </c>
      <c r="D50" t="s">
        <v>45</v>
      </c>
      <c r="E50" t="s">
        <v>45</v>
      </c>
      <c r="F50" s="233">
        <v>649207.85</v>
      </c>
      <c r="G50" s="233">
        <v>101600</v>
      </c>
      <c r="H50" s="233">
        <v>454416.18</v>
      </c>
      <c r="I50" s="208">
        <v>1062249.8500000001</v>
      </c>
      <c r="J50" s="208">
        <v>33145.26</v>
      </c>
      <c r="M50" s="272">
        <v>44439.58</v>
      </c>
      <c r="N50" s="272">
        <v>144.82</v>
      </c>
      <c r="O50" s="208">
        <v>1633.5</v>
      </c>
      <c r="Q50" s="208">
        <v>-1012196.81</v>
      </c>
      <c r="R50" s="208">
        <v>3206691.97</v>
      </c>
      <c r="U50" s="234">
        <v>1500138.75</v>
      </c>
      <c r="V50" s="234">
        <v>310820</v>
      </c>
      <c r="W50" s="234">
        <v>1287.68</v>
      </c>
      <c r="X50" s="234">
        <v>1557200</v>
      </c>
      <c r="Z50" s="234">
        <v>5539.05</v>
      </c>
      <c r="AA50" s="47">
        <v>2047639</v>
      </c>
      <c r="AC50" s="47">
        <v>12890</v>
      </c>
      <c r="AD50" s="47">
        <v>1175572.6100000001</v>
      </c>
      <c r="AE50" s="47">
        <v>78977.789999999994</v>
      </c>
      <c r="AH50" s="243">
        <f t="shared" si="1"/>
        <v>1205224.03</v>
      </c>
      <c r="AI50" s="43">
        <f t="shared" si="2"/>
        <v>44584.4</v>
      </c>
      <c r="AJ50" s="44">
        <f t="shared" si="3"/>
        <v>1160639.6300000001</v>
      </c>
      <c r="AK50" s="108">
        <f t="shared" si="4"/>
        <v>3374985.4799999995</v>
      </c>
      <c r="AL50" s="48">
        <f t="shared" si="5"/>
        <v>3315079.4000000004</v>
      </c>
      <c r="AM50" s="36">
        <f t="shared" si="6"/>
        <v>59906.079999999143</v>
      </c>
    </row>
    <row r="51" spans="1:39">
      <c r="A51" t="s">
        <v>594</v>
      </c>
      <c r="B51" t="s">
        <v>87</v>
      </c>
      <c r="C51">
        <v>5485</v>
      </c>
      <c r="D51" t="s">
        <v>46</v>
      </c>
      <c r="E51" t="s">
        <v>46</v>
      </c>
      <c r="F51" s="233">
        <v>431555.86</v>
      </c>
      <c r="G51" s="233">
        <v>0</v>
      </c>
      <c r="H51" s="233">
        <v>131520.75</v>
      </c>
      <c r="I51" s="208">
        <v>156171.1</v>
      </c>
      <c r="J51" s="208">
        <v>197483.06</v>
      </c>
      <c r="M51" s="272">
        <v>33002.54</v>
      </c>
      <c r="N51" s="272">
        <v>1705.87</v>
      </c>
      <c r="Q51" s="208">
        <v>-1655566.4</v>
      </c>
      <c r="R51" s="208">
        <v>2598703.46</v>
      </c>
      <c r="U51" s="234">
        <v>1515645.87</v>
      </c>
      <c r="V51" s="234">
        <v>165300</v>
      </c>
      <c r="W51" s="234">
        <v>536.99</v>
      </c>
      <c r="X51" s="234">
        <v>958320</v>
      </c>
      <c r="AA51" s="47">
        <v>1847773</v>
      </c>
      <c r="AC51" s="47">
        <v>26894</v>
      </c>
      <c r="AD51" s="47">
        <v>707738.99</v>
      </c>
      <c r="AE51" s="47">
        <v>118511.57</v>
      </c>
      <c r="AH51" s="243">
        <f t="shared" si="1"/>
        <v>563076.61</v>
      </c>
      <c r="AI51" s="43">
        <f t="shared" si="2"/>
        <v>34708.410000000003</v>
      </c>
      <c r="AJ51" s="44">
        <f t="shared" si="3"/>
        <v>528368.19999999995</v>
      </c>
      <c r="AK51" s="108">
        <f t="shared" si="4"/>
        <v>2639802.8600000003</v>
      </c>
      <c r="AL51" s="48">
        <f t="shared" si="5"/>
        <v>2700917.56</v>
      </c>
      <c r="AM51" s="36">
        <f t="shared" si="6"/>
        <v>-61114.699999999721</v>
      </c>
    </row>
    <row r="52" spans="1:39">
      <c r="A52" t="s">
        <v>594</v>
      </c>
      <c r="B52" t="s">
        <v>87</v>
      </c>
      <c r="C52">
        <v>3751</v>
      </c>
      <c r="D52" t="s">
        <v>47</v>
      </c>
      <c r="E52" t="s">
        <v>47</v>
      </c>
      <c r="F52" s="233">
        <v>20470.09</v>
      </c>
      <c r="G52" s="233">
        <v>0</v>
      </c>
      <c r="H52" s="233">
        <v>128893.29</v>
      </c>
      <c r="I52" s="208">
        <v>378266.55</v>
      </c>
      <c r="J52" s="208">
        <v>48311.24</v>
      </c>
      <c r="N52" s="272">
        <v>211.58</v>
      </c>
      <c r="Q52" s="208">
        <v>-1563350.21</v>
      </c>
      <c r="R52" s="208">
        <v>2341456.5299999998</v>
      </c>
      <c r="U52" s="234">
        <v>1157154.1299999999</v>
      </c>
      <c r="W52" s="234">
        <v>251.43</v>
      </c>
      <c r="X52" s="234">
        <v>338460</v>
      </c>
      <c r="Z52" s="234">
        <v>9400</v>
      </c>
      <c r="AA52" s="47">
        <v>988096</v>
      </c>
      <c r="AB52" s="47">
        <v>28864</v>
      </c>
      <c r="AC52" s="47">
        <v>23727</v>
      </c>
      <c r="AD52" s="47">
        <v>589794.69999999995</v>
      </c>
      <c r="AE52" s="47">
        <v>77160.59</v>
      </c>
      <c r="AH52" s="243">
        <f t="shared" si="1"/>
        <v>149363.38</v>
      </c>
      <c r="AI52" s="43">
        <f t="shared" si="2"/>
        <v>211.58</v>
      </c>
      <c r="AJ52" s="44">
        <f t="shared" si="3"/>
        <v>149151.80000000002</v>
      </c>
      <c r="AK52" s="108">
        <f t="shared" si="4"/>
        <v>1505265.5599999998</v>
      </c>
      <c r="AL52" s="48">
        <f t="shared" si="5"/>
        <v>1707642.29</v>
      </c>
      <c r="AM52" s="36">
        <f t="shared" si="6"/>
        <v>-202376.73000000021</v>
      </c>
    </row>
    <row r="53" spans="1:39">
      <c r="A53" t="s">
        <v>594</v>
      </c>
      <c r="B53" t="s">
        <v>87</v>
      </c>
      <c r="C53">
        <v>10743</v>
      </c>
      <c r="D53" t="s">
        <v>48</v>
      </c>
      <c r="E53" t="s">
        <v>48</v>
      </c>
      <c r="F53" s="233">
        <v>1371682.02</v>
      </c>
      <c r="G53" s="233">
        <v>115100</v>
      </c>
      <c r="H53" s="233">
        <v>149201.93</v>
      </c>
      <c r="I53" s="208">
        <v>2544003.9300000002</v>
      </c>
      <c r="J53" s="208">
        <v>215013.96</v>
      </c>
      <c r="N53" s="272">
        <v>908.22</v>
      </c>
      <c r="Q53" s="208">
        <v>3244581.69</v>
      </c>
      <c r="R53" s="208">
        <v>1574485.41</v>
      </c>
      <c r="U53" s="234">
        <v>2671318.54</v>
      </c>
      <c r="W53" s="234">
        <v>3279.09</v>
      </c>
      <c r="X53" s="234">
        <v>1835280</v>
      </c>
      <c r="Z53" s="234">
        <v>460000</v>
      </c>
      <c r="AA53" s="47">
        <v>3151449</v>
      </c>
      <c r="AC53" s="47">
        <v>25784</v>
      </c>
      <c r="AD53" s="47">
        <v>1936373.41</v>
      </c>
      <c r="AE53" s="47">
        <v>281244.7</v>
      </c>
      <c r="AH53" s="243">
        <f t="shared" si="1"/>
        <v>1635983.95</v>
      </c>
      <c r="AI53" s="43">
        <f t="shared" si="2"/>
        <v>908.22</v>
      </c>
      <c r="AJ53" s="44">
        <f t="shared" si="3"/>
        <v>1635075.73</v>
      </c>
      <c r="AK53" s="108">
        <f t="shared" si="4"/>
        <v>4969877.63</v>
      </c>
      <c r="AL53" s="48">
        <f t="shared" si="5"/>
        <v>5394851.1100000003</v>
      </c>
      <c r="AM53" s="36">
        <f t="shared" si="6"/>
        <v>-424973.48000000045</v>
      </c>
    </row>
    <row r="54" spans="1:39">
      <c r="A54" t="s">
        <v>594</v>
      </c>
      <c r="B54" t="s">
        <v>87</v>
      </c>
      <c r="C54">
        <v>1439</v>
      </c>
      <c r="D54" t="s">
        <v>49</v>
      </c>
      <c r="E54" t="s">
        <v>49</v>
      </c>
      <c r="F54" s="233">
        <v>162906.09</v>
      </c>
      <c r="G54" s="233">
        <v>0</v>
      </c>
      <c r="H54" s="233">
        <v>66891.86</v>
      </c>
      <c r="I54" s="208">
        <v>117649.94</v>
      </c>
      <c r="J54" s="208">
        <v>20070.599999999999</v>
      </c>
      <c r="M54" s="272">
        <v>4800</v>
      </c>
      <c r="N54" s="272">
        <v>75.87</v>
      </c>
      <c r="Q54" s="208">
        <v>-1099905.32</v>
      </c>
      <c r="R54" s="208">
        <v>1566508.7</v>
      </c>
      <c r="U54" s="234">
        <v>732205.39</v>
      </c>
      <c r="V54" s="234">
        <v>95000</v>
      </c>
      <c r="W54" s="234">
        <v>387.82</v>
      </c>
      <c r="X54" s="234">
        <v>230100</v>
      </c>
      <c r="AA54" s="47">
        <v>700551</v>
      </c>
      <c r="AB54" s="47">
        <v>20234</v>
      </c>
      <c r="AD54" s="47">
        <v>360123.51</v>
      </c>
      <c r="AE54" s="47">
        <v>80745.460000000006</v>
      </c>
      <c r="AH54" s="243">
        <f t="shared" si="1"/>
        <v>229797.95</v>
      </c>
      <c r="AI54" s="43">
        <f t="shared" si="2"/>
        <v>4875.87</v>
      </c>
      <c r="AJ54" s="44">
        <f t="shared" si="3"/>
        <v>224922.08000000002</v>
      </c>
      <c r="AK54" s="108">
        <f t="shared" si="4"/>
        <v>1057693.21</v>
      </c>
      <c r="AL54" s="48">
        <f t="shared" si="5"/>
        <v>1161653.97</v>
      </c>
      <c r="AM54" s="36">
        <f t="shared" si="6"/>
        <v>-103960.76000000001</v>
      </c>
    </row>
    <row r="55" spans="1:39">
      <c r="A55" t="s">
        <v>594</v>
      </c>
      <c r="B55" t="s">
        <v>87</v>
      </c>
      <c r="C55">
        <v>3582</v>
      </c>
      <c r="D55" t="s">
        <v>50</v>
      </c>
      <c r="E55" t="s">
        <v>50</v>
      </c>
      <c r="F55" s="233">
        <v>261090.26</v>
      </c>
      <c r="G55" s="233">
        <v>0</v>
      </c>
      <c r="H55" s="233">
        <v>41044.9</v>
      </c>
      <c r="I55" s="208">
        <v>13479.44</v>
      </c>
      <c r="J55" s="208">
        <v>104014.83</v>
      </c>
      <c r="M55" s="272">
        <v>32500</v>
      </c>
      <c r="N55" s="272">
        <v>127.22</v>
      </c>
      <c r="Q55" s="208">
        <v>-1955088.34</v>
      </c>
      <c r="R55" s="208">
        <v>2534998.48</v>
      </c>
      <c r="U55" s="234">
        <v>990839.54</v>
      </c>
      <c r="V55" s="234">
        <v>37450</v>
      </c>
      <c r="W55" s="234">
        <v>781.12</v>
      </c>
      <c r="X55" s="234">
        <v>413990</v>
      </c>
      <c r="AA55" s="47">
        <v>922715</v>
      </c>
      <c r="AB55" s="47">
        <v>17374</v>
      </c>
      <c r="AD55" s="47">
        <v>654051.31999999995</v>
      </c>
      <c r="AE55" s="47">
        <v>41828.269999999997</v>
      </c>
      <c r="AH55" s="243">
        <f t="shared" si="1"/>
        <v>302135.16000000003</v>
      </c>
      <c r="AI55" s="43">
        <f t="shared" si="2"/>
        <v>32627.22</v>
      </c>
      <c r="AJ55" s="44">
        <f t="shared" si="3"/>
        <v>269507.94000000006</v>
      </c>
      <c r="AK55" s="108">
        <f t="shared" si="4"/>
        <v>1443060.6600000001</v>
      </c>
      <c r="AL55" s="48">
        <f t="shared" si="5"/>
        <v>1635968.5899999999</v>
      </c>
      <c r="AM55" s="36">
        <f t="shared" si="6"/>
        <v>-192907.9299999997</v>
      </c>
    </row>
    <row r="56" spans="1:39">
      <c r="A56" t="s">
        <v>594</v>
      </c>
      <c r="B56" t="s">
        <v>87</v>
      </c>
      <c r="C56">
        <v>5678</v>
      </c>
      <c r="D56" t="s">
        <v>51</v>
      </c>
      <c r="E56" t="s">
        <v>51</v>
      </c>
      <c r="F56" s="233">
        <v>232002.64</v>
      </c>
      <c r="G56" s="233">
        <v>70000</v>
      </c>
      <c r="H56" s="233">
        <v>59879.56</v>
      </c>
      <c r="I56" s="208">
        <v>143856.6</v>
      </c>
      <c r="J56" s="208">
        <v>112687.24</v>
      </c>
      <c r="N56" s="272">
        <v>93.62</v>
      </c>
      <c r="Q56" s="208">
        <v>-1408687.37</v>
      </c>
      <c r="R56" s="208">
        <v>2415193.5099999998</v>
      </c>
      <c r="U56" s="234">
        <v>1109849.1499999999</v>
      </c>
      <c r="V56" s="234">
        <v>71050</v>
      </c>
      <c r="W56" s="234">
        <v>1192.9100000000001</v>
      </c>
      <c r="X56" s="234">
        <v>1172520</v>
      </c>
      <c r="AA56" s="47">
        <v>1474593</v>
      </c>
      <c r="AB56" s="47">
        <v>27348</v>
      </c>
      <c r="AD56" s="47">
        <v>1125795.29</v>
      </c>
      <c r="AE56" s="47">
        <v>115049.49</v>
      </c>
      <c r="AH56" s="243">
        <f t="shared" si="1"/>
        <v>361882.2</v>
      </c>
      <c r="AI56" s="43">
        <f t="shared" si="2"/>
        <v>93.62</v>
      </c>
      <c r="AJ56" s="44">
        <f t="shared" si="3"/>
        <v>361788.58</v>
      </c>
      <c r="AK56" s="108">
        <f t="shared" si="4"/>
        <v>2354612.0599999996</v>
      </c>
      <c r="AL56" s="48">
        <f t="shared" si="5"/>
        <v>2742785.7800000003</v>
      </c>
      <c r="AM56" s="36">
        <f t="shared" si="6"/>
        <v>-388173.72000000067</v>
      </c>
    </row>
    <row r="57" spans="1:39">
      <c r="A57" t="s">
        <v>594</v>
      </c>
      <c r="B57" t="s">
        <v>87</v>
      </c>
      <c r="C57">
        <v>2574</v>
      </c>
      <c r="D57" t="s">
        <v>52</v>
      </c>
      <c r="E57" t="s">
        <v>52</v>
      </c>
      <c r="F57" s="233">
        <v>328008.51</v>
      </c>
      <c r="G57" s="233">
        <v>0</v>
      </c>
      <c r="H57" s="233">
        <v>74946.899999999994</v>
      </c>
      <c r="I57" s="208">
        <v>415578.44</v>
      </c>
      <c r="J57" s="208">
        <v>177441.57</v>
      </c>
      <c r="N57" s="272">
        <v>186.46</v>
      </c>
      <c r="Q57" s="208">
        <v>-259634.21</v>
      </c>
      <c r="R57" s="208">
        <v>1430245.31</v>
      </c>
      <c r="U57" s="234">
        <v>786377.62</v>
      </c>
      <c r="W57" s="234">
        <v>999.11</v>
      </c>
      <c r="X57" s="234">
        <v>424350</v>
      </c>
      <c r="AA57" s="47">
        <v>671708</v>
      </c>
      <c r="AB57" s="47">
        <v>27990</v>
      </c>
      <c r="AD57" s="47">
        <v>591935.66</v>
      </c>
      <c r="AE57" s="47">
        <v>94915.21</v>
      </c>
      <c r="AH57" s="243">
        <f t="shared" si="1"/>
        <v>402955.41000000003</v>
      </c>
      <c r="AI57" s="43">
        <f t="shared" si="2"/>
        <v>186.46</v>
      </c>
      <c r="AJ57" s="44">
        <f t="shared" si="3"/>
        <v>402768.95</v>
      </c>
      <c r="AK57" s="108">
        <f t="shared" si="4"/>
        <v>1211726.73</v>
      </c>
      <c r="AL57" s="48">
        <f t="shared" si="5"/>
        <v>1386548.87</v>
      </c>
      <c r="AM57" s="36">
        <f t="shared" si="6"/>
        <v>-174822.14000000013</v>
      </c>
    </row>
    <row r="58" spans="1:39">
      <c r="A58" t="s">
        <v>594</v>
      </c>
      <c r="B58" t="s">
        <v>87</v>
      </c>
      <c r="C58">
        <v>5385</v>
      </c>
      <c r="D58" t="s">
        <v>53</v>
      </c>
      <c r="E58" t="s">
        <v>53</v>
      </c>
      <c r="F58" s="233">
        <v>262686.2</v>
      </c>
      <c r="G58" s="233">
        <v>56215</v>
      </c>
      <c r="H58" s="233">
        <v>55713.17</v>
      </c>
      <c r="I58" s="208">
        <v>219031.08</v>
      </c>
      <c r="J58" s="208">
        <v>32436.6</v>
      </c>
      <c r="N58" s="272">
        <v>119.97</v>
      </c>
      <c r="Q58" s="208">
        <v>-2101004.91</v>
      </c>
      <c r="R58" s="208">
        <v>2897338.69</v>
      </c>
      <c r="T58" s="234">
        <v>535.85</v>
      </c>
      <c r="U58" s="234">
        <v>1443493.48</v>
      </c>
      <c r="V58" s="234">
        <v>205485</v>
      </c>
      <c r="X58" s="234">
        <v>1063540</v>
      </c>
      <c r="AA58" s="47">
        <v>1570365</v>
      </c>
      <c r="AB58" s="47">
        <v>10850</v>
      </c>
      <c r="AC58" s="47">
        <v>3150</v>
      </c>
      <c r="AD58" s="47">
        <v>1158606.94</v>
      </c>
      <c r="AE58" s="47">
        <v>140454.09</v>
      </c>
      <c r="AH58" s="243">
        <f t="shared" si="1"/>
        <v>374614.37</v>
      </c>
      <c r="AI58" s="43">
        <f t="shared" si="2"/>
        <v>119.97</v>
      </c>
      <c r="AJ58" s="44">
        <f t="shared" si="3"/>
        <v>374494.4</v>
      </c>
      <c r="AK58" s="108">
        <f t="shared" si="4"/>
        <v>2713054.33</v>
      </c>
      <c r="AL58" s="48">
        <f t="shared" si="5"/>
        <v>2883426.03</v>
      </c>
      <c r="AM58" s="36">
        <f t="shared" si="6"/>
        <v>-170371.69999999972</v>
      </c>
    </row>
    <row r="59" spans="1:39">
      <c r="A59" t="s">
        <v>594</v>
      </c>
      <c r="B59" t="s">
        <v>87</v>
      </c>
      <c r="C59">
        <v>3506</v>
      </c>
      <c r="D59" t="s">
        <v>54</v>
      </c>
      <c r="E59" t="s">
        <v>54</v>
      </c>
      <c r="F59" s="233">
        <v>434767.85</v>
      </c>
      <c r="G59" s="233">
        <v>0</v>
      </c>
      <c r="H59" s="233">
        <v>68569.919999999998</v>
      </c>
      <c r="I59" s="208">
        <v>1</v>
      </c>
      <c r="J59" s="208">
        <v>42770.79</v>
      </c>
      <c r="L59" s="272">
        <v>70000</v>
      </c>
      <c r="M59" s="272">
        <v>70</v>
      </c>
      <c r="N59" s="272">
        <v>1040.71</v>
      </c>
      <c r="Q59" s="208">
        <v>-3312410.36</v>
      </c>
      <c r="R59" s="208">
        <v>3457079.1</v>
      </c>
      <c r="U59" s="234">
        <v>1056590.95</v>
      </c>
      <c r="V59" s="234">
        <v>352914</v>
      </c>
      <c r="W59" s="234">
        <v>342.08</v>
      </c>
      <c r="X59" s="234">
        <v>666990</v>
      </c>
      <c r="AA59" s="47">
        <v>1268125.3999999999</v>
      </c>
      <c r="AB59" s="47">
        <v>3500</v>
      </c>
      <c r="AC59" s="47">
        <v>10170</v>
      </c>
      <c r="AD59" s="47">
        <v>448441.23</v>
      </c>
      <c r="AE59" s="47">
        <v>16270.29</v>
      </c>
      <c r="AH59" s="243">
        <f t="shared" si="1"/>
        <v>503337.76999999996</v>
      </c>
      <c r="AI59" s="43">
        <f t="shared" si="2"/>
        <v>71110.710000000006</v>
      </c>
      <c r="AJ59" s="44">
        <f t="shared" si="3"/>
        <v>432227.05999999994</v>
      </c>
      <c r="AK59" s="108">
        <f t="shared" si="4"/>
        <v>2076837.03</v>
      </c>
      <c r="AL59" s="48">
        <f t="shared" si="5"/>
        <v>1746506.92</v>
      </c>
      <c r="AM59" s="36">
        <f t="shared" si="6"/>
        <v>330330.1100000001</v>
      </c>
    </row>
    <row r="60" spans="1:39">
      <c r="A60" t="s">
        <v>594</v>
      </c>
      <c r="B60" t="s">
        <v>87</v>
      </c>
      <c r="C60">
        <v>3046</v>
      </c>
      <c r="D60" t="s">
        <v>55</v>
      </c>
      <c r="E60" t="s">
        <v>55</v>
      </c>
      <c r="F60" s="233">
        <v>166361.35</v>
      </c>
      <c r="G60" s="233">
        <v>0</v>
      </c>
      <c r="H60" s="233">
        <v>11040</v>
      </c>
      <c r="I60" s="208">
        <v>2</v>
      </c>
      <c r="J60" s="208">
        <v>20490.63</v>
      </c>
      <c r="N60" s="272">
        <v>36.15</v>
      </c>
      <c r="Q60" s="208">
        <v>51108</v>
      </c>
      <c r="R60" s="208">
        <v>339109.18</v>
      </c>
      <c r="U60" s="234">
        <v>844012.56</v>
      </c>
      <c r="X60" s="234">
        <v>668460</v>
      </c>
      <c r="AA60" s="47">
        <v>1004607</v>
      </c>
      <c r="AC60" s="47">
        <v>4320</v>
      </c>
      <c r="AD60" s="47">
        <v>679712</v>
      </c>
      <c r="AE60" s="47">
        <v>16192.91</v>
      </c>
      <c r="AH60" s="243">
        <f t="shared" si="1"/>
        <v>177401.35</v>
      </c>
      <c r="AI60" s="43">
        <f t="shared" si="2"/>
        <v>36.15</v>
      </c>
      <c r="AJ60" s="44">
        <f t="shared" si="3"/>
        <v>177365.2</v>
      </c>
      <c r="AK60" s="108">
        <f t="shared" si="4"/>
        <v>1512472.56</v>
      </c>
      <c r="AL60" s="48">
        <f t="shared" si="5"/>
        <v>1704831.91</v>
      </c>
      <c r="AM60" s="36">
        <f t="shared" si="6"/>
        <v>-192359.34999999986</v>
      </c>
    </row>
    <row r="61" spans="1:39">
      <c r="A61" t="s">
        <v>594</v>
      </c>
      <c r="B61" t="s">
        <v>87</v>
      </c>
      <c r="C61">
        <v>1161</v>
      </c>
      <c r="D61" t="s">
        <v>56</v>
      </c>
      <c r="E61" t="s">
        <v>56</v>
      </c>
      <c r="F61" s="233">
        <v>233971.34</v>
      </c>
      <c r="G61" s="233">
        <v>0</v>
      </c>
      <c r="H61" s="233">
        <v>34826.49</v>
      </c>
      <c r="I61" s="208">
        <v>157967.73000000001</v>
      </c>
      <c r="J61" s="208">
        <v>47260.89</v>
      </c>
      <c r="N61" s="272">
        <v>54062.61</v>
      </c>
      <c r="Q61" s="208">
        <v>-1238093.29</v>
      </c>
      <c r="R61" s="208">
        <v>1695206.85</v>
      </c>
      <c r="U61" s="234">
        <v>562815.13</v>
      </c>
      <c r="W61" s="234">
        <v>385.18</v>
      </c>
      <c r="X61" s="234">
        <v>111000</v>
      </c>
      <c r="AA61" s="47">
        <v>428387</v>
      </c>
      <c r="AB61" s="47">
        <v>10140</v>
      </c>
      <c r="AC61" s="47">
        <v>9200</v>
      </c>
      <c r="AD61" s="47">
        <v>209512.08</v>
      </c>
      <c r="AE61" s="47">
        <v>54110.95</v>
      </c>
      <c r="AH61" s="243">
        <f t="shared" si="1"/>
        <v>268797.83</v>
      </c>
      <c r="AI61" s="43">
        <f t="shared" si="2"/>
        <v>54062.61</v>
      </c>
      <c r="AJ61" s="44">
        <f t="shared" si="3"/>
        <v>214735.22000000003</v>
      </c>
      <c r="AK61" s="108">
        <f t="shared" si="4"/>
        <v>674200.31</v>
      </c>
      <c r="AL61" s="48">
        <f t="shared" si="5"/>
        <v>711350.02999999991</v>
      </c>
      <c r="AM61" s="36">
        <f t="shared" si="6"/>
        <v>-37149.719999999856</v>
      </c>
    </row>
    <row r="62" spans="1:39">
      <c r="A62" t="s">
        <v>594</v>
      </c>
      <c r="B62" t="s">
        <v>87</v>
      </c>
      <c r="C62">
        <v>3705</v>
      </c>
      <c r="D62" t="s">
        <v>57</v>
      </c>
      <c r="E62" t="s">
        <v>57</v>
      </c>
      <c r="F62" s="233">
        <v>365473.31</v>
      </c>
      <c r="G62" s="233">
        <v>0</v>
      </c>
      <c r="H62" s="233">
        <v>80969.119999999995</v>
      </c>
      <c r="I62" s="208">
        <v>250184.43</v>
      </c>
      <c r="J62" s="208">
        <v>80615.070000000007</v>
      </c>
      <c r="N62" s="272">
        <v>149.79</v>
      </c>
      <c r="Q62" s="208">
        <v>-1969060.28</v>
      </c>
      <c r="R62" s="208">
        <v>2729343.72</v>
      </c>
      <c r="U62" s="234">
        <v>1322404.75</v>
      </c>
      <c r="V62" s="234">
        <v>59700</v>
      </c>
      <c r="W62" s="234">
        <v>660.61</v>
      </c>
      <c r="X62" s="234">
        <v>762730</v>
      </c>
      <c r="AA62" s="47">
        <v>1317164.8</v>
      </c>
      <c r="AB62" s="47">
        <v>9544</v>
      </c>
      <c r="AC62" s="47">
        <v>6620</v>
      </c>
      <c r="AD62" s="47">
        <v>664423.16</v>
      </c>
      <c r="AE62" s="47">
        <v>130934.7</v>
      </c>
      <c r="AH62" s="243">
        <f t="shared" si="1"/>
        <v>446442.43</v>
      </c>
      <c r="AI62" s="43">
        <f t="shared" si="2"/>
        <v>149.79</v>
      </c>
      <c r="AJ62" s="44">
        <f t="shared" si="3"/>
        <v>446292.64</v>
      </c>
      <c r="AK62" s="108">
        <f t="shared" si="4"/>
        <v>2145495.3600000003</v>
      </c>
      <c r="AL62" s="48">
        <f t="shared" si="5"/>
        <v>2128686.66</v>
      </c>
      <c r="AM62" s="36">
        <f t="shared" si="6"/>
        <v>16808.700000000186</v>
      </c>
    </row>
    <row r="63" spans="1:39">
      <c r="A63" t="s">
        <v>594</v>
      </c>
      <c r="B63" t="s">
        <v>87</v>
      </c>
      <c r="C63">
        <v>6204</v>
      </c>
      <c r="D63" t="s">
        <v>58</v>
      </c>
      <c r="E63" t="s">
        <v>58</v>
      </c>
      <c r="F63" s="233">
        <v>552946.48</v>
      </c>
      <c r="G63" s="233">
        <v>0</v>
      </c>
      <c r="H63" s="233">
        <v>32060.9</v>
      </c>
      <c r="I63" s="208">
        <v>234782</v>
      </c>
      <c r="J63" s="208">
        <v>457132.59</v>
      </c>
      <c r="N63" s="272">
        <v>948.97</v>
      </c>
      <c r="Q63" s="208">
        <v>-1622820.55</v>
      </c>
      <c r="R63" s="208">
        <v>3207310.61</v>
      </c>
      <c r="U63" s="234">
        <v>1700259.24</v>
      </c>
      <c r="V63" s="234">
        <v>102730</v>
      </c>
      <c r="W63" s="234">
        <v>1585.92</v>
      </c>
      <c r="X63" s="234">
        <v>956520</v>
      </c>
      <c r="AA63" s="47">
        <v>1945253.2</v>
      </c>
      <c r="AB63" s="47">
        <v>5940</v>
      </c>
      <c r="AC63" s="47">
        <v>18698</v>
      </c>
      <c r="AD63" s="47">
        <v>894941.63</v>
      </c>
      <c r="AE63" s="47">
        <v>204779.39</v>
      </c>
      <c r="AH63" s="243">
        <f t="shared" si="1"/>
        <v>585007.38</v>
      </c>
      <c r="AI63" s="43">
        <f t="shared" si="2"/>
        <v>948.97</v>
      </c>
      <c r="AJ63" s="44">
        <f t="shared" si="3"/>
        <v>584058.41</v>
      </c>
      <c r="AK63" s="108">
        <f t="shared" si="4"/>
        <v>2761095.16</v>
      </c>
      <c r="AL63" s="48">
        <f t="shared" si="5"/>
        <v>3069612.22</v>
      </c>
      <c r="AM63" s="36">
        <f t="shared" si="6"/>
        <v>-308517.06000000006</v>
      </c>
    </row>
    <row r="64" spans="1:39">
      <c r="A64" t="s">
        <v>594</v>
      </c>
      <c r="B64" t="s">
        <v>87</v>
      </c>
      <c r="C64">
        <v>4810</v>
      </c>
      <c r="D64" t="s">
        <v>59</v>
      </c>
      <c r="E64" t="s">
        <v>59</v>
      </c>
      <c r="F64" s="233">
        <v>207901.43</v>
      </c>
      <c r="G64" s="233">
        <v>0</v>
      </c>
      <c r="H64" s="233">
        <v>482923.27</v>
      </c>
      <c r="I64" s="208">
        <v>202542.07</v>
      </c>
      <c r="J64" s="208">
        <v>107744.37</v>
      </c>
      <c r="M64" s="272">
        <v>55200</v>
      </c>
      <c r="N64" s="272">
        <v>782.18</v>
      </c>
      <c r="Q64" s="208">
        <v>-1621696.92</v>
      </c>
      <c r="R64" s="208">
        <v>2601971.02</v>
      </c>
      <c r="U64" s="234">
        <v>1462670.41</v>
      </c>
      <c r="W64" s="234">
        <v>519.54999999999995</v>
      </c>
      <c r="X64" s="234">
        <v>1263150</v>
      </c>
      <c r="Z64" s="234">
        <v>200</v>
      </c>
      <c r="AA64" s="47">
        <v>1932135</v>
      </c>
      <c r="AC64" s="47">
        <v>4564</v>
      </c>
      <c r="AD64" s="47">
        <v>728243.82</v>
      </c>
      <c r="AE64" s="47">
        <v>96742.28</v>
      </c>
      <c r="AH64" s="243">
        <f t="shared" si="1"/>
        <v>690824.7</v>
      </c>
      <c r="AI64" s="43">
        <f t="shared" si="2"/>
        <v>55982.18</v>
      </c>
      <c r="AJ64" s="44">
        <f t="shared" si="3"/>
        <v>634842.5199999999</v>
      </c>
      <c r="AK64" s="108">
        <f t="shared" si="4"/>
        <v>2726539.96</v>
      </c>
      <c r="AL64" s="48">
        <f t="shared" si="5"/>
        <v>2761685.0999999996</v>
      </c>
      <c r="AM64" s="36">
        <f t="shared" si="6"/>
        <v>-35145.139999999665</v>
      </c>
    </row>
    <row r="65" spans="1:39">
      <c r="A65" t="s">
        <v>594</v>
      </c>
      <c r="B65" t="s">
        <v>87</v>
      </c>
      <c r="C65">
        <v>3605</v>
      </c>
      <c r="D65" t="s">
        <v>60</v>
      </c>
      <c r="E65" t="s">
        <v>60</v>
      </c>
      <c r="F65" s="233">
        <v>217544.45</v>
      </c>
      <c r="G65" s="233">
        <v>0</v>
      </c>
      <c r="H65" s="233">
        <v>49711.76</v>
      </c>
      <c r="I65" s="208">
        <v>885435.9</v>
      </c>
      <c r="J65" s="208">
        <v>76966.820000000007</v>
      </c>
      <c r="N65" s="272">
        <v>2000.21</v>
      </c>
      <c r="Q65" s="208">
        <v>-1621296.86</v>
      </c>
      <c r="R65" s="208">
        <v>3048211.32</v>
      </c>
      <c r="U65" s="234">
        <v>1027757.18</v>
      </c>
      <c r="W65" s="234">
        <v>744.08</v>
      </c>
      <c r="X65" s="234">
        <v>787770</v>
      </c>
      <c r="AA65" s="47">
        <v>1336042</v>
      </c>
      <c r="AC65" s="47">
        <v>16900</v>
      </c>
      <c r="AD65" s="47">
        <v>542722.79</v>
      </c>
      <c r="AE65" s="47">
        <v>119862.21</v>
      </c>
      <c r="AH65" s="243">
        <f t="shared" si="1"/>
        <v>267256.21000000002</v>
      </c>
      <c r="AI65" s="43">
        <f t="shared" si="2"/>
        <v>2000.21</v>
      </c>
      <c r="AJ65" s="44">
        <f t="shared" si="3"/>
        <v>265256</v>
      </c>
      <c r="AK65" s="108">
        <f t="shared" si="4"/>
        <v>1816271.26</v>
      </c>
      <c r="AL65" s="48">
        <f t="shared" si="5"/>
        <v>2015527</v>
      </c>
      <c r="AM65" s="36">
        <f t="shared" si="6"/>
        <v>-199255.74</v>
      </c>
    </row>
    <row r="66" spans="1:39">
      <c r="A66" t="s">
        <v>594</v>
      </c>
      <c r="B66" t="s">
        <v>87</v>
      </c>
      <c r="C66">
        <v>3975</v>
      </c>
      <c r="D66" t="s">
        <v>81</v>
      </c>
      <c r="E66" t="s">
        <v>81</v>
      </c>
      <c r="F66" s="233">
        <v>340507.54</v>
      </c>
      <c r="G66" s="233">
        <v>0</v>
      </c>
      <c r="H66" s="233">
        <v>57611.519999999997</v>
      </c>
      <c r="I66" s="208">
        <v>805199.35999999999</v>
      </c>
      <c r="J66" s="208">
        <v>106547.82</v>
      </c>
      <c r="N66" s="272">
        <v>960.07</v>
      </c>
      <c r="Q66" s="208">
        <v>222858.31</v>
      </c>
      <c r="R66" s="208">
        <v>1312112.72</v>
      </c>
      <c r="U66" s="234">
        <v>732251.63</v>
      </c>
      <c r="W66" s="234">
        <v>1071.08</v>
      </c>
      <c r="X66" s="234">
        <v>1289700</v>
      </c>
      <c r="AA66" s="47">
        <v>1638019.8</v>
      </c>
      <c r="AB66" s="47">
        <v>12670</v>
      </c>
      <c r="AD66" s="47">
        <v>460066.64</v>
      </c>
      <c r="AE66" s="47">
        <v>138331.13</v>
      </c>
      <c r="AH66" s="243">
        <f t="shared" si="1"/>
        <v>398119.06</v>
      </c>
      <c r="AI66" s="43">
        <f t="shared" si="2"/>
        <v>960.07</v>
      </c>
      <c r="AJ66" s="44">
        <f t="shared" si="3"/>
        <v>397158.99</v>
      </c>
      <c r="AK66" s="108">
        <f t="shared" si="4"/>
        <v>2023022.71</v>
      </c>
      <c r="AL66" s="48">
        <f t="shared" si="5"/>
        <v>2249087.5699999998</v>
      </c>
      <c r="AM66" s="36">
        <f t="shared" si="6"/>
        <v>-226064.85999999987</v>
      </c>
    </row>
    <row r="67" spans="1:39">
      <c r="A67" t="s">
        <v>597</v>
      </c>
      <c r="B67" t="s">
        <v>88</v>
      </c>
      <c r="C67">
        <v>3237</v>
      </c>
      <c r="D67" t="s">
        <v>61</v>
      </c>
      <c r="E67" t="s">
        <v>61</v>
      </c>
      <c r="F67" s="233">
        <v>1094802.3700000001</v>
      </c>
      <c r="G67" s="233">
        <v>14820</v>
      </c>
      <c r="H67" s="233">
        <v>106398.58</v>
      </c>
      <c r="I67" s="208">
        <v>1000556.5</v>
      </c>
      <c r="J67" s="208">
        <v>164345.44</v>
      </c>
      <c r="Q67" s="208">
        <v>1070409.56</v>
      </c>
      <c r="R67" s="208">
        <v>1186021.5900000001</v>
      </c>
      <c r="U67" s="234">
        <v>725985.13</v>
      </c>
      <c r="W67" s="234">
        <v>1907.98</v>
      </c>
      <c r="X67" s="234">
        <v>866310</v>
      </c>
      <c r="AA67" s="47">
        <v>1085358</v>
      </c>
      <c r="AB67" s="47">
        <v>12450</v>
      </c>
      <c r="AC67" s="47">
        <v>5666</v>
      </c>
      <c r="AD67" s="47">
        <v>252659.08</v>
      </c>
      <c r="AE67" s="47">
        <v>113578.29</v>
      </c>
      <c r="AH67" s="243">
        <f t="shared" si="1"/>
        <v>1216020.9500000002</v>
      </c>
      <c r="AI67" s="43">
        <f t="shared" si="2"/>
        <v>0</v>
      </c>
      <c r="AJ67" s="44">
        <f t="shared" si="3"/>
        <v>1216020.9500000002</v>
      </c>
      <c r="AK67" s="108">
        <f t="shared" si="4"/>
        <v>1594203.1099999999</v>
      </c>
      <c r="AL67" s="48">
        <f t="shared" si="5"/>
        <v>1469711.37</v>
      </c>
      <c r="AM67" s="36">
        <f t="shared" si="6"/>
        <v>124491.73999999976</v>
      </c>
    </row>
    <row r="68" spans="1:39">
      <c r="A68" t="s">
        <v>597</v>
      </c>
      <c r="B68" t="s">
        <v>88</v>
      </c>
      <c r="C68">
        <v>3491</v>
      </c>
      <c r="D68" t="s">
        <v>62</v>
      </c>
      <c r="E68" t="s">
        <v>62</v>
      </c>
      <c r="F68" s="233">
        <v>526024.72</v>
      </c>
      <c r="G68" s="233">
        <v>0</v>
      </c>
      <c r="H68" s="233">
        <v>62100.29</v>
      </c>
      <c r="I68" s="208">
        <v>820400.3</v>
      </c>
      <c r="J68" s="208">
        <v>210501.1</v>
      </c>
      <c r="N68" s="272">
        <v>251.91</v>
      </c>
      <c r="Q68" s="208">
        <v>421367.19</v>
      </c>
      <c r="R68" s="208">
        <v>1153052.8999999999</v>
      </c>
      <c r="U68" s="234">
        <v>533160.63</v>
      </c>
      <c r="X68" s="234">
        <v>827289</v>
      </c>
      <c r="AA68" s="47">
        <v>1018270</v>
      </c>
      <c r="AB68" s="47">
        <v>9360</v>
      </c>
      <c r="AD68" s="47">
        <v>197959.6</v>
      </c>
      <c r="AE68" s="47">
        <v>90505.62</v>
      </c>
      <c r="AH68" s="243">
        <f t="shared" si="1"/>
        <v>588125.01</v>
      </c>
      <c r="AI68" s="43">
        <f t="shared" si="2"/>
        <v>251.91</v>
      </c>
      <c r="AJ68" s="44">
        <f t="shared" si="3"/>
        <v>587873.1</v>
      </c>
      <c r="AK68" s="108">
        <f t="shared" si="4"/>
        <v>1360449.63</v>
      </c>
      <c r="AL68" s="48">
        <f t="shared" si="5"/>
        <v>1316095.2200000002</v>
      </c>
      <c r="AM68" s="36">
        <f t="shared" si="6"/>
        <v>44354.409999999683</v>
      </c>
    </row>
    <row r="69" spans="1:39">
      <c r="A69" t="s">
        <v>597</v>
      </c>
      <c r="B69" t="s">
        <v>88</v>
      </c>
      <c r="C69">
        <v>9784</v>
      </c>
      <c r="D69" t="s">
        <v>63</v>
      </c>
      <c r="E69" t="s">
        <v>63</v>
      </c>
      <c r="F69" s="233">
        <v>1009031.77</v>
      </c>
      <c r="G69" s="233">
        <v>0</v>
      </c>
      <c r="H69" s="233">
        <v>329057.62</v>
      </c>
      <c r="I69" s="208">
        <v>278547.36</v>
      </c>
      <c r="J69" s="208">
        <v>430184.12</v>
      </c>
      <c r="N69" s="272">
        <v>902</v>
      </c>
      <c r="Q69" s="208">
        <v>2035938.23</v>
      </c>
      <c r="R69" s="208">
        <v>72739.19</v>
      </c>
      <c r="U69" s="234">
        <v>1650298.48</v>
      </c>
      <c r="W69" s="234">
        <v>2306.59</v>
      </c>
      <c r="X69" s="234">
        <v>1742270</v>
      </c>
      <c r="AA69" s="47">
        <v>2157159</v>
      </c>
      <c r="AB69" s="47">
        <v>35100</v>
      </c>
      <c r="AC69" s="47">
        <v>5666</v>
      </c>
      <c r="AD69" s="47">
        <v>1155908.02</v>
      </c>
      <c r="AE69" s="47">
        <v>103800.6</v>
      </c>
      <c r="AH69" s="243">
        <f t="shared" ref="AH69:AH86" si="7">SUM(F69:H69)</f>
        <v>1338089.3900000001</v>
      </c>
      <c r="AI69" s="43">
        <f t="shared" ref="AI69:AI86" si="8">SUM(L69:N69)</f>
        <v>902</v>
      </c>
      <c r="AJ69" s="44">
        <f t="shared" ref="AJ69:AJ86" si="9">AH69-AI69</f>
        <v>1337187.3900000001</v>
      </c>
      <c r="AK69" s="108">
        <f t="shared" ref="AK69:AK86" si="10">SUM(S69:Z69)</f>
        <v>3394875.0700000003</v>
      </c>
      <c r="AL69" s="48">
        <f t="shared" ref="AL69:AL86" si="11">SUM(AA69:AG69)</f>
        <v>3457633.62</v>
      </c>
      <c r="AM69" s="36">
        <f t="shared" ref="AM69:AM86" si="12">AK69-AL69</f>
        <v>-62758.549999999814</v>
      </c>
    </row>
    <row r="70" spans="1:39">
      <c r="A70" t="s">
        <v>597</v>
      </c>
      <c r="B70" t="s">
        <v>88</v>
      </c>
      <c r="C70">
        <v>2995</v>
      </c>
      <c r="D70" t="s">
        <v>64</v>
      </c>
      <c r="E70" t="s">
        <v>64</v>
      </c>
      <c r="F70" s="233">
        <v>312531.09000000003</v>
      </c>
      <c r="G70" s="233">
        <v>24940</v>
      </c>
      <c r="H70" s="233">
        <v>90000.88</v>
      </c>
      <c r="I70" s="208">
        <v>-467396.7</v>
      </c>
      <c r="J70" s="208">
        <v>-235948.7</v>
      </c>
      <c r="N70" s="272">
        <v>830.84</v>
      </c>
      <c r="P70" s="208">
        <v>-334520.65000000002</v>
      </c>
      <c r="Q70" s="208">
        <v>-1156413.17</v>
      </c>
      <c r="R70" s="208">
        <v>2015153.7</v>
      </c>
      <c r="T70" s="234">
        <v>876.62</v>
      </c>
      <c r="U70" s="234">
        <v>391460.55</v>
      </c>
      <c r="X70" s="234">
        <v>832680</v>
      </c>
      <c r="AA70" s="47">
        <v>991172</v>
      </c>
      <c r="AB70" s="47">
        <v>8457</v>
      </c>
      <c r="AD70" s="47">
        <v>322956.92</v>
      </c>
      <c r="AE70" s="47">
        <v>703355.4</v>
      </c>
      <c r="AH70" s="243">
        <f t="shared" si="7"/>
        <v>427471.97000000003</v>
      </c>
      <c r="AI70" s="43">
        <f t="shared" si="8"/>
        <v>830.84</v>
      </c>
      <c r="AJ70" s="44">
        <f t="shared" si="9"/>
        <v>426641.13</v>
      </c>
      <c r="AK70" s="108">
        <f t="shared" si="10"/>
        <v>1225017.17</v>
      </c>
      <c r="AL70" s="48">
        <f t="shared" si="11"/>
        <v>2025941.3199999998</v>
      </c>
      <c r="AM70" s="36">
        <f t="shared" si="12"/>
        <v>-800924.14999999991</v>
      </c>
    </row>
    <row r="71" spans="1:39">
      <c r="A71" t="s">
        <v>597</v>
      </c>
      <c r="B71" t="s">
        <v>88</v>
      </c>
      <c r="C71">
        <v>3883</v>
      </c>
      <c r="D71" t="s">
        <v>65</v>
      </c>
      <c r="E71" t="s">
        <v>65</v>
      </c>
      <c r="F71" s="233">
        <v>588792.52</v>
      </c>
      <c r="G71" s="233">
        <v>0</v>
      </c>
      <c r="H71" s="233">
        <v>234057.64</v>
      </c>
      <c r="I71" s="208">
        <v>732318.7</v>
      </c>
      <c r="J71" s="208">
        <v>-85126.28</v>
      </c>
      <c r="N71" s="272">
        <v>1501</v>
      </c>
      <c r="Q71" s="208">
        <v>-1735655.11</v>
      </c>
      <c r="R71" s="208">
        <v>3812852.35</v>
      </c>
      <c r="U71" s="234">
        <v>925902.65</v>
      </c>
      <c r="W71" s="234">
        <v>1503.34</v>
      </c>
      <c r="X71" s="234">
        <v>828504</v>
      </c>
      <c r="AA71" s="47">
        <v>1156309</v>
      </c>
      <c r="AB71" s="47">
        <v>2380</v>
      </c>
      <c r="AC71" s="47">
        <v>19958</v>
      </c>
      <c r="AD71" s="47">
        <v>532871.35</v>
      </c>
      <c r="AE71" s="47">
        <v>652928.57999999996</v>
      </c>
      <c r="AF71" s="47">
        <v>118.72</v>
      </c>
      <c r="AH71" s="243">
        <f t="shared" si="7"/>
        <v>822850.16</v>
      </c>
      <c r="AI71" s="43">
        <f t="shared" si="8"/>
        <v>1501</v>
      </c>
      <c r="AJ71" s="44">
        <f t="shared" si="9"/>
        <v>821349.16</v>
      </c>
      <c r="AK71" s="108">
        <f t="shared" si="10"/>
        <v>1755909.99</v>
      </c>
      <c r="AL71" s="48">
        <f t="shared" si="11"/>
        <v>2364565.6500000004</v>
      </c>
      <c r="AM71" s="36">
        <f t="shared" si="12"/>
        <v>-608655.66000000038</v>
      </c>
    </row>
    <row r="72" spans="1:39">
      <c r="A72" t="s">
        <v>597</v>
      </c>
      <c r="B72" t="s">
        <v>88</v>
      </c>
      <c r="C72">
        <v>3290</v>
      </c>
      <c r="D72" t="s">
        <v>66</v>
      </c>
      <c r="E72" t="s">
        <v>66</v>
      </c>
      <c r="F72" s="233">
        <v>42919.33</v>
      </c>
      <c r="G72" s="233">
        <v>8778</v>
      </c>
      <c r="H72" s="233">
        <v>163561.91</v>
      </c>
      <c r="I72" s="208">
        <v>764891.87</v>
      </c>
      <c r="J72" s="208">
        <v>103859.69</v>
      </c>
      <c r="N72" s="272">
        <v>15.22</v>
      </c>
      <c r="Q72" s="208">
        <v>-1434819.92</v>
      </c>
      <c r="R72" s="208">
        <v>2739065.93</v>
      </c>
      <c r="U72" s="234">
        <v>803980.69</v>
      </c>
      <c r="W72" s="234">
        <v>402.75</v>
      </c>
      <c r="X72" s="234">
        <v>771040</v>
      </c>
      <c r="AA72" s="47">
        <v>1132113</v>
      </c>
      <c r="AB72" s="47">
        <v>69250</v>
      </c>
      <c r="AD72" s="47">
        <v>451179.73</v>
      </c>
      <c r="AE72" s="47">
        <v>143131.14000000001</v>
      </c>
      <c r="AH72" s="243">
        <f t="shared" si="7"/>
        <v>215259.24</v>
      </c>
      <c r="AI72" s="43">
        <f t="shared" si="8"/>
        <v>15.22</v>
      </c>
      <c r="AJ72" s="44">
        <f t="shared" si="9"/>
        <v>215244.02</v>
      </c>
      <c r="AK72" s="108">
        <f t="shared" si="10"/>
        <v>1575423.44</v>
      </c>
      <c r="AL72" s="48">
        <f t="shared" si="11"/>
        <v>1795673.87</v>
      </c>
      <c r="AM72" s="36">
        <f t="shared" si="12"/>
        <v>-220250.43000000017</v>
      </c>
    </row>
    <row r="73" spans="1:39">
      <c r="A73" t="s">
        <v>597</v>
      </c>
      <c r="B73" t="s">
        <v>88</v>
      </c>
      <c r="C73">
        <v>3357</v>
      </c>
      <c r="D73" t="s">
        <v>67</v>
      </c>
      <c r="E73" t="s">
        <v>67</v>
      </c>
      <c r="F73" s="233">
        <v>320530.95</v>
      </c>
      <c r="G73" s="233">
        <v>0</v>
      </c>
      <c r="H73" s="233">
        <v>181050.76</v>
      </c>
      <c r="I73" s="208">
        <v>427922</v>
      </c>
      <c r="J73" s="208">
        <v>14.34</v>
      </c>
      <c r="N73" s="272">
        <v>81.55</v>
      </c>
      <c r="Q73" s="208">
        <v>-1221628.18</v>
      </c>
      <c r="R73" s="208">
        <v>2159208.62</v>
      </c>
      <c r="U73" s="234">
        <v>489116.11</v>
      </c>
      <c r="W73" s="234">
        <v>567.69000000000005</v>
      </c>
      <c r="X73" s="234">
        <v>524340</v>
      </c>
      <c r="AA73" s="47">
        <v>681149</v>
      </c>
      <c r="AD73" s="47">
        <v>164471.59</v>
      </c>
      <c r="AE73" s="47">
        <v>176547.15</v>
      </c>
      <c r="AH73" s="243">
        <f t="shared" si="7"/>
        <v>501581.71</v>
      </c>
      <c r="AI73" s="43">
        <f t="shared" si="8"/>
        <v>81.55</v>
      </c>
      <c r="AJ73" s="44">
        <f t="shared" si="9"/>
        <v>501500.16000000003</v>
      </c>
      <c r="AK73" s="108">
        <f t="shared" si="10"/>
        <v>1014023.8</v>
      </c>
      <c r="AL73" s="48">
        <f t="shared" si="11"/>
        <v>1022167.74</v>
      </c>
      <c r="AM73" s="36">
        <f t="shared" si="12"/>
        <v>-8143.9399999999441</v>
      </c>
    </row>
    <row r="74" spans="1:39">
      <c r="A74" t="s">
        <v>597</v>
      </c>
      <c r="B74" t="s">
        <v>88</v>
      </c>
      <c r="C74">
        <v>4937</v>
      </c>
      <c r="D74" t="s">
        <v>68</v>
      </c>
      <c r="E74" t="s">
        <v>68</v>
      </c>
      <c r="F74" s="233">
        <v>573949.78</v>
      </c>
      <c r="G74" s="233">
        <v>20400</v>
      </c>
      <c r="H74" s="233">
        <v>74795.47</v>
      </c>
      <c r="I74" s="208">
        <v>1037200.78</v>
      </c>
      <c r="J74" s="208">
        <v>5425.48</v>
      </c>
      <c r="N74" s="272">
        <v>242739.35</v>
      </c>
      <c r="Q74" s="208">
        <v>-2990531.55</v>
      </c>
      <c r="R74" s="208">
        <v>4868817.07</v>
      </c>
      <c r="U74" s="234">
        <v>683450.94</v>
      </c>
      <c r="X74" s="234">
        <v>777420</v>
      </c>
      <c r="AA74" s="47">
        <v>1197676</v>
      </c>
      <c r="AB74" s="47">
        <v>13846</v>
      </c>
      <c r="AC74" s="47">
        <v>1416</v>
      </c>
      <c r="AD74" s="47">
        <v>347666.13</v>
      </c>
      <c r="AE74" s="47">
        <v>309520.17</v>
      </c>
      <c r="AH74" s="243">
        <f t="shared" si="7"/>
        <v>669145.25</v>
      </c>
      <c r="AI74" s="43">
        <f t="shared" si="8"/>
        <v>242739.35</v>
      </c>
      <c r="AJ74" s="44">
        <f t="shared" si="9"/>
        <v>426405.9</v>
      </c>
      <c r="AK74" s="108">
        <f t="shared" si="10"/>
        <v>1460870.94</v>
      </c>
      <c r="AL74" s="48">
        <f t="shared" si="11"/>
        <v>1870124.2999999998</v>
      </c>
      <c r="AM74" s="36">
        <f t="shared" si="12"/>
        <v>-409253.35999999987</v>
      </c>
    </row>
    <row r="75" spans="1:39">
      <c r="A75" t="s">
        <v>597</v>
      </c>
      <c r="B75" t="s">
        <v>88</v>
      </c>
      <c r="C75">
        <v>2893</v>
      </c>
      <c r="D75" t="s">
        <v>69</v>
      </c>
      <c r="E75" t="s">
        <v>69</v>
      </c>
      <c r="F75" s="233">
        <v>215992.31</v>
      </c>
      <c r="G75" s="233">
        <v>0</v>
      </c>
      <c r="H75" s="233">
        <v>84399.64</v>
      </c>
      <c r="I75" s="208">
        <v>534406.43000000005</v>
      </c>
      <c r="J75" s="208">
        <v>180122.16</v>
      </c>
      <c r="N75" s="272">
        <v>24.24</v>
      </c>
      <c r="Q75" s="208">
        <v>799196.06</v>
      </c>
      <c r="R75" s="208">
        <v>310741.76000000001</v>
      </c>
      <c r="U75" s="234">
        <v>865212.98</v>
      </c>
      <c r="V75" s="234">
        <v>61440</v>
      </c>
      <c r="W75" s="234">
        <v>286.3</v>
      </c>
      <c r="X75" s="234">
        <v>432780</v>
      </c>
      <c r="AA75" s="47">
        <v>716946</v>
      </c>
      <c r="AB75" s="47">
        <v>85662</v>
      </c>
      <c r="AD75" s="47">
        <v>291103.7</v>
      </c>
      <c r="AE75" s="47">
        <v>217349.1</v>
      </c>
      <c r="AF75" s="47">
        <v>143700</v>
      </c>
      <c r="AH75" s="243">
        <f t="shared" si="7"/>
        <v>300391.95</v>
      </c>
      <c r="AI75" s="43">
        <f t="shared" si="8"/>
        <v>24.24</v>
      </c>
      <c r="AJ75" s="44">
        <f t="shared" si="9"/>
        <v>300367.71000000002</v>
      </c>
      <c r="AK75" s="108">
        <f t="shared" si="10"/>
        <v>1359719.28</v>
      </c>
      <c r="AL75" s="48">
        <f t="shared" si="11"/>
        <v>1454760.8</v>
      </c>
      <c r="AM75" s="36">
        <f t="shared" si="12"/>
        <v>-95041.520000000019</v>
      </c>
    </row>
    <row r="76" spans="1:39">
      <c r="A76" t="s">
        <v>597</v>
      </c>
      <c r="B76" t="s">
        <v>88</v>
      </c>
      <c r="C76">
        <v>2351</v>
      </c>
      <c r="D76" t="s">
        <v>70</v>
      </c>
      <c r="E76" t="s">
        <v>70</v>
      </c>
      <c r="F76" s="233">
        <v>98877.17</v>
      </c>
      <c r="G76" s="233">
        <v>11780</v>
      </c>
      <c r="H76" s="233">
        <v>49268.01</v>
      </c>
      <c r="I76" s="208">
        <v>375851.62</v>
      </c>
      <c r="J76" s="208">
        <v>119333.18</v>
      </c>
      <c r="Q76" s="208">
        <v>-2474475.86</v>
      </c>
      <c r="R76" s="208">
        <v>3439144.31</v>
      </c>
      <c r="T76" s="234">
        <v>611.66</v>
      </c>
      <c r="U76" s="234">
        <v>640294.92000000004</v>
      </c>
      <c r="X76" s="234">
        <v>514410</v>
      </c>
      <c r="AA76" s="47">
        <v>974701</v>
      </c>
      <c r="AC76" s="47">
        <v>17755</v>
      </c>
      <c r="AD76" s="47">
        <v>274983.98</v>
      </c>
      <c r="AE76" s="47">
        <v>197435.07</v>
      </c>
      <c r="AH76" s="243">
        <f t="shared" si="7"/>
        <v>159925.18</v>
      </c>
      <c r="AI76" s="43">
        <f t="shared" si="8"/>
        <v>0</v>
      </c>
      <c r="AJ76" s="44">
        <f t="shared" si="9"/>
        <v>159925.18</v>
      </c>
      <c r="AK76" s="108">
        <f t="shared" si="10"/>
        <v>1155316.58</v>
      </c>
      <c r="AL76" s="48">
        <f t="shared" si="11"/>
        <v>1464875.05</v>
      </c>
      <c r="AM76" s="36">
        <f t="shared" si="12"/>
        <v>-309558.46999999997</v>
      </c>
    </row>
    <row r="77" spans="1:39">
      <c r="A77" t="s">
        <v>597</v>
      </c>
      <c r="B77" t="s">
        <v>88</v>
      </c>
      <c r="C77">
        <v>4560</v>
      </c>
      <c r="D77" t="s">
        <v>71</v>
      </c>
      <c r="E77" t="s">
        <v>71</v>
      </c>
      <c r="F77" s="233">
        <v>741070.28</v>
      </c>
      <c r="G77" s="233">
        <v>0</v>
      </c>
      <c r="H77" s="233">
        <v>256347.26</v>
      </c>
      <c r="I77" s="208">
        <v>648149.57999999996</v>
      </c>
      <c r="J77" s="208">
        <v>250143.22</v>
      </c>
      <c r="N77" s="272">
        <v>20.03</v>
      </c>
      <c r="Q77" s="208">
        <v>-433126.27</v>
      </c>
      <c r="R77" s="208">
        <v>2484321.89</v>
      </c>
      <c r="U77" s="234">
        <v>1576838.38</v>
      </c>
      <c r="W77" s="234">
        <v>1971.99</v>
      </c>
      <c r="X77" s="234">
        <v>360990</v>
      </c>
      <c r="AA77" s="47">
        <v>1046874</v>
      </c>
      <c r="AB77" s="47">
        <v>84815</v>
      </c>
      <c r="AD77" s="47">
        <v>808434.36</v>
      </c>
      <c r="AE77" s="47">
        <v>138082.32</v>
      </c>
      <c r="AF77" s="47">
        <v>17100</v>
      </c>
      <c r="AH77" s="243">
        <f t="shared" si="7"/>
        <v>997417.54</v>
      </c>
      <c r="AI77" s="43">
        <f t="shared" si="8"/>
        <v>20.03</v>
      </c>
      <c r="AJ77" s="44">
        <f t="shared" si="9"/>
        <v>997397.51</v>
      </c>
      <c r="AK77" s="108">
        <f t="shared" si="10"/>
        <v>1939800.3699999999</v>
      </c>
      <c r="AL77" s="48">
        <f t="shared" si="11"/>
        <v>2095305.68</v>
      </c>
      <c r="AM77" s="36">
        <f t="shared" si="12"/>
        <v>-155505.31000000006</v>
      </c>
    </row>
    <row r="78" spans="1:39">
      <c r="A78" t="s">
        <v>597</v>
      </c>
      <c r="B78" t="s">
        <v>88</v>
      </c>
      <c r="C78">
        <v>1375</v>
      </c>
      <c r="D78" t="s">
        <v>79</v>
      </c>
      <c r="E78" t="s">
        <v>79</v>
      </c>
      <c r="F78" s="233">
        <v>320504.5</v>
      </c>
      <c r="G78" s="233">
        <v>5850</v>
      </c>
      <c r="H78" s="233">
        <v>54186.62</v>
      </c>
      <c r="I78" s="208">
        <v>465496.97</v>
      </c>
      <c r="J78" s="208">
        <v>53683.05</v>
      </c>
      <c r="P78" s="208">
        <v>-855969.29</v>
      </c>
      <c r="Q78" s="208">
        <v>-226966.63</v>
      </c>
      <c r="R78" s="208">
        <v>1994300</v>
      </c>
      <c r="U78" s="234">
        <v>566785.22</v>
      </c>
      <c r="W78" s="234">
        <v>221.24</v>
      </c>
      <c r="X78" s="234">
        <v>649260</v>
      </c>
      <c r="AA78" s="47">
        <v>811456</v>
      </c>
      <c r="AD78" s="47">
        <v>260814.15</v>
      </c>
      <c r="AE78" s="47">
        <v>155639.25</v>
      </c>
      <c r="AH78" s="243">
        <f t="shared" si="7"/>
        <v>380541.12</v>
      </c>
      <c r="AI78" s="43">
        <f t="shared" si="8"/>
        <v>0</v>
      </c>
      <c r="AJ78" s="44">
        <f t="shared" si="9"/>
        <v>380541.12</v>
      </c>
      <c r="AK78" s="108">
        <f t="shared" si="10"/>
        <v>1216266.46</v>
      </c>
      <c r="AL78" s="48">
        <f t="shared" si="11"/>
        <v>1227909.3999999999</v>
      </c>
      <c r="AM78" s="36">
        <f t="shared" si="12"/>
        <v>-11642.939999999944</v>
      </c>
    </row>
    <row r="79" spans="1:39">
      <c r="A79" t="s">
        <v>597</v>
      </c>
      <c r="B79" t="s">
        <v>88</v>
      </c>
      <c r="C79">
        <v>2442</v>
      </c>
      <c r="D79" t="s">
        <v>82</v>
      </c>
      <c r="E79" t="s">
        <v>82</v>
      </c>
      <c r="F79" s="233">
        <v>476122.75</v>
      </c>
      <c r="G79" s="233">
        <v>10950</v>
      </c>
      <c r="H79" s="233">
        <v>58799.68</v>
      </c>
      <c r="I79" s="208">
        <v>856765.23</v>
      </c>
      <c r="J79" s="208">
        <v>-183468.05</v>
      </c>
      <c r="N79" s="272">
        <v>117.85</v>
      </c>
      <c r="Q79" s="208">
        <v>-706976.47</v>
      </c>
      <c r="R79" s="208">
        <v>2368149.29</v>
      </c>
      <c r="U79" s="234">
        <v>145412.57</v>
      </c>
      <c r="X79" s="234">
        <v>680433.75</v>
      </c>
      <c r="AA79" s="47">
        <v>715845.75</v>
      </c>
      <c r="AC79" s="47">
        <v>12100</v>
      </c>
      <c r="AD79" s="47">
        <v>186886.02</v>
      </c>
      <c r="AE79" s="47">
        <v>353135.61</v>
      </c>
      <c r="AH79" s="243">
        <f t="shared" si="7"/>
        <v>545872.43000000005</v>
      </c>
      <c r="AI79" s="43">
        <f t="shared" si="8"/>
        <v>117.85</v>
      </c>
      <c r="AJ79" s="44">
        <f t="shared" si="9"/>
        <v>545754.58000000007</v>
      </c>
      <c r="AK79" s="108">
        <f t="shared" si="10"/>
        <v>825846.32000000007</v>
      </c>
      <c r="AL79" s="48">
        <f t="shared" si="11"/>
        <v>1267967.3799999999</v>
      </c>
      <c r="AM79" s="36">
        <f t="shared" si="12"/>
        <v>-442121.05999999982</v>
      </c>
    </row>
    <row r="80" spans="1:39">
      <c r="A80" t="s">
        <v>600</v>
      </c>
      <c r="B80" t="s">
        <v>89</v>
      </c>
      <c r="C80">
        <v>4852</v>
      </c>
      <c r="D80" t="s">
        <v>72</v>
      </c>
      <c r="E80" t="s">
        <v>72</v>
      </c>
      <c r="F80" s="233">
        <v>358595.54</v>
      </c>
      <c r="G80" s="233">
        <v>26303.200000000001</v>
      </c>
      <c r="H80" s="233">
        <v>58849.72</v>
      </c>
      <c r="I80" s="208">
        <v>590804.04</v>
      </c>
      <c r="J80" s="208">
        <v>288762.21000000002</v>
      </c>
      <c r="M80" s="272">
        <v>49090.39</v>
      </c>
      <c r="Q80" s="208">
        <v>-962893.02</v>
      </c>
      <c r="R80" s="208">
        <v>2500428.33</v>
      </c>
      <c r="U80" s="234">
        <v>755886.46</v>
      </c>
      <c r="V80" s="234">
        <v>118558</v>
      </c>
      <c r="W80" s="234">
        <v>565.07000000000005</v>
      </c>
      <c r="X80" s="234">
        <v>1206550</v>
      </c>
      <c r="Z80" s="234">
        <v>6000</v>
      </c>
      <c r="AA80" s="47">
        <v>1585764</v>
      </c>
      <c r="AB80" s="47">
        <v>2290</v>
      </c>
      <c r="AC80" s="47">
        <v>720</v>
      </c>
      <c r="AD80" s="47">
        <v>634366.44999999995</v>
      </c>
      <c r="AE80" s="47">
        <v>127730.07</v>
      </c>
      <c r="AH80" s="243">
        <f t="shared" si="7"/>
        <v>443748.45999999996</v>
      </c>
      <c r="AI80" s="43">
        <f t="shared" si="8"/>
        <v>49090.39</v>
      </c>
      <c r="AJ80" s="44">
        <f t="shared" si="9"/>
        <v>394658.06999999995</v>
      </c>
      <c r="AK80" s="108">
        <f t="shared" si="10"/>
        <v>2087559.5299999998</v>
      </c>
      <c r="AL80" s="48">
        <f t="shared" si="11"/>
        <v>2350870.52</v>
      </c>
      <c r="AM80" s="36">
        <f t="shared" si="12"/>
        <v>-263310.99000000022</v>
      </c>
    </row>
    <row r="81" spans="1:39">
      <c r="A81" t="s">
        <v>600</v>
      </c>
      <c r="B81" t="s">
        <v>89</v>
      </c>
      <c r="C81">
        <v>1903</v>
      </c>
      <c r="D81" t="s">
        <v>73</v>
      </c>
      <c r="E81" t="s">
        <v>73</v>
      </c>
      <c r="F81" s="233">
        <v>97503.18</v>
      </c>
      <c r="G81" s="233">
        <v>3169.25</v>
      </c>
      <c r="H81" s="233">
        <v>42298.2</v>
      </c>
      <c r="I81" s="208">
        <v>25071.22</v>
      </c>
      <c r="J81" s="208">
        <v>274707.69</v>
      </c>
      <c r="N81" s="272">
        <v>0</v>
      </c>
      <c r="Q81" s="208">
        <v>-1523249.85</v>
      </c>
      <c r="R81" s="208">
        <v>2140561.41</v>
      </c>
      <c r="U81" s="234">
        <v>452496.2</v>
      </c>
      <c r="V81" s="234">
        <v>10000</v>
      </c>
      <c r="W81" s="234">
        <v>305.56</v>
      </c>
      <c r="X81" s="234">
        <v>274670</v>
      </c>
      <c r="AA81" s="47">
        <v>585122.16</v>
      </c>
      <c r="AB81" s="47">
        <v>10730</v>
      </c>
      <c r="AD81" s="47">
        <v>197407.81</v>
      </c>
      <c r="AE81" s="47">
        <v>118773.81</v>
      </c>
      <c r="AH81" s="243">
        <f t="shared" si="7"/>
        <v>142970.63</v>
      </c>
      <c r="AI81" s="43">
        <f t="shared" si="8"/>
        <v>0</v>
      </c>
      <c r="AJ81" s="44">
        <f t="shared" si="9"/>
        <v>142970.63</v>
      </c>
      <c r="AK81" s="108">
        <f t="shared" si="10"/>
        <v>737471.76</v>
      </c>
      <c r="AL81" s="48">
        <f t="shared" si="11"/>
        <v>912033.78</v>
      </c>
      <c r="AM81" s="36">
        <f t="shared" si="12"/>
        <v>-174562.02000000002</v>
      </c>
    </row>
    <row r="82" spans="1:39">
      <c r="A82" t="s">
        <v>600</v>
      </c>
      <c r="B82" t="s">
        <v>89</v>
      </c>
      <c r="C82">
        <v>4543</v>
      </c>
      <c r="D82" t="s">
        <v>74</v>
      </c>
      <c r="E82" t="s">
        <v>74</v>
      </c>
      <c r="F82" s="233">
        <v>156825.49</v>
      </c>
      <c r="G82" s="233">
        <v>22387.96</v>
      </c>
      <c r="H82" s="233">
        <v>24678.28</v>
      </c>
      <c r="I82" s="208">
        <v>1061288.3600000001</v>
      </c>
      <c r="J82" s="208">
        <v>594733.93000000005</v>
      </c>
      <c r="M82" s="272">
        <v>42075</v>
      </c>
      <c r="N82" s="272">
        <v>0</v>
      </c>
      <c r="O82" s="208">
        <v>0</v>
      </c>
      <c r="Q82" s="208">
        <v>-103503.52</v>
      </c>
      <c r="R82" s="208">
        <v>2191938.59</v>
      </c>
      <c r="U82" s="234">
        <v>628490.96</v>
      </c>
      <c r="V82" s="234">
        <v>141270</v>
      </c>
      <c r="W82" s="234">
        <v>274.37</v>
      </c>
      <c r="X82" s="234">
        <v>761790</v>
      </c>
      <c r="Z82" s="234">
        <v>55200</v>
      </c>
      <c r="AA82" s="47">
        <v>1107921</v>
      </c>
      <c r="AB82" s="47">
        <v>30851</v>
      </c>
      <c r="AD82" s="47">
        <v>505675.56</v>
      </c>
      <c r="AE82" s="47">
        <v>213173.82</v>
      </c>
      <c r="AH82" s="243">
        <f t="shared" si="7"/>
        <v>203891.72999999998</v>
      </c>
      <c r="AI82" s="43">
        <f t="shared" si="8"/>
        <v>42075</v>
      </c>
      <c r="AJ82" s="44">
        <f t="shared" si="9"/>
        <v>161816.72999999998</v>
      </c>
      <c r="AK82" s="108">
        <f t="shared" si="10"/>
        <v>1587025.33</v>
      </c>
      <c r="AL82" s="48">
        <f t="shared" si="11"/>
        <v>1857621.3800000001</v>
      </c>
      <c r="AM82" s="36">
        <f t="shared" si="12"/>
        <v>-270596.05000000005</v>
      </c>
    </row>
    <row r="83" spans="1:39">
      <c r="A83" t="s">
        <v>600</v>
      </c>
      <c r="B83" t="s">
        <v>89</v>
      </c>
      <c r="C83">
        <v>4808</v>
      </c>
      <c r="D83" t="s">
        <v>75</v>
      </c>
      <c r="E83" t="s">
        <v>75</v>
      </c>
      <c r="F83" s="233">
        <v>97151.17</v>
      </c>
      <c r="G83" s="233">
        <v>34200</v>
      </c>
      <c r="H83" s="233">
        <v>87884.62</v>
      </c>
      <c r="I83" s="208">
        <v>822926.73</v>
      </c>
      <c r="J83" s="208">
        <v>481096.97</v>
      </c>
      <c r="K83" s="208">
        <v>1990</v>
      </c>
      <c r="M83" s="272">
        <v>39356.71</v>
      </c>
      <c r="N83" s="272">
        <v>0</v>
      </c>
      <c r="Q83" s="208">
        <v>-2058307.86</v>
      </c>
      <c r="R83" s="208">
        <v>4194803.6500000004</v>
      </c>
      <c r="U83" s="234">
        <v>609102</v>
      </c>
      <c r="W83" s="234">
        <v>875.01</v>
      </c>
      <c r="X83" s="234">
        <v>966180</v>
      </c>
      <c r="AA83" s="47">
        <v>1178651</v>
      </c>
      <c r="AC83" s="47">
        <v>11372</v>
      </c>
      <c r="AD83" s="47">
        <v>750386.83</v>
      </c>
      <c r="AE83" s="47">
        <v>286350.19</v>
      </c>
      <c r="AH83" s="243">
        <f t="shared" si="7"/>
        <v>219235.78999999998</v>
      </c>
      <c r="AI83" s="43">
        <f t="shared" si="8"/>
        <v>39356.71</v>
      </c>
      <c r="AJ83" s="44">
        <f t="shared" si="9"/>
        <v>179879.08</v>
      </c>
      <c r="AK83" s="108">
        <f t="shared" si="10"/>
        <v>1576157.01</v>
      </c>
      <c r="AL83" s="48">
        <f t="shared" si="11"/>
        <v>2226760.02</v>
      </c>
      <c r="AM83" s="36">
        <f t="shared" si="12"/>
        <v>-650603.01</v>
      </c>
    </row>
    <row r="84" spans="1:39">
      <c r="A84" t="s">
        <v>600</v>
      </c>
      <c r="B84" t="s">
        <v>89</v>
      </c>
      <c r="C84">
        <v>2181</v>
      </c>
      <c r="D84" t="s">
        <v>76</v>
      </c>
      <c r="E84" t="s">
        <v>76</v>
      </c>
      <c r="F84" s="233">
        <v>134545.92000000001</v>
      </c>
      <c r="G84" s="233">
        <v>88365.5</v>
      </c>
      <c r="H84" s="233">
        <v>52397.88</v>
      </c>
      <c r="I84" s="208">
        <v>775161.14</v>
      </c>
      <c r="J84" s="208">
        <v>306267.48</v>
      </c>
      <c r="N84" s="272">
        <v>0</v>
      </c>
      <c r="Q84" s="208">
        <v>-528521.36</v>
      </c>
      <c r="R84" s="208">
        <v>2119139.65</v>
      </c>
      <c r="U84" s="234">
        <v>506229.58</v>
      </c>
      <c r="W84" s="234">
        <v>644.28</v>
      </c>
      <c r="X84" s="234">
        <v>819400</v>
      </c>
      <c r="Z84" s="234">
        <v>3000</v>
      </c>
      <c r="AA84" s="47">
        <v>1079315</v>
      </c>
      <c r="AB84" s="47">
        <v>7480</v>
      </c>
      <c r="AD84" s="47">
        <v>296069.43</v>
      </c>
      <c r="AE84" s="47">
        <v>180289.8</v>
      </c>
      <c r="AH84" s="243">
        <f t="shared" si="7"/>
        <v>275309.3</v>
      </c>
      <c r="AI84" s="43">
        <f t="shared" si="8"/>
        <v>0</v>
      </c>
      <c r="AJ84" s="44">
        <f t="shared" si="9"/>
        <v>275309.3</v>
      </c>
      <c r="AK84" s="108">
        <f t="shared" si="10"/>
        <v>1329273.8600000001</v>
      </c>
      <c r="AL84" s="48">
        <f t="shared" si="11"/>
        <v>1563154.23</v>
      </c>
      <c r="AM84" s="36">
        <f t="shared" si="12"/>
        <v>-233880.36999999988</v>
      </c>
    </row>
    <row r="85" spans="1:39">
      <c r="A85" t="s">
        <v>600</v>
      </c>
      <c r="B85" t="s">
        <v>89</v>
      </c>
      <c r="C85">
        <v>5301</v>
      </c>
      <c r="D85" t="s">
        <v>77</v>
      </c>
      <c r="E85" t="s">
        <v>77</v>
      </c>
      <c r="F85" s="233">
        <v>428877.06</v>
      </c>
      <c r="G85" s="233">
        <v>15295.3</v>
      </c>
      <c r="H85" s="233">
        <v>58036.27</v>
      </c>
      <c r="I85" s="208">
        <v>293748.77</v>
      </c>
      <c r="J85" s="208">
        <v>553319.51</v>
      </c>
      <c r="M85" s="272">
        <v>22272.12</v>
      </c>
      <c r="N85" s="272">
        <v>0</v>
      </c>
      <c r="Q85" s="208">
        <v>294157.31</v>
      </c>
      <c r="R85" s="208">
        <v>1096893.17</v>
      </c>
      <c r="U85" s="234">
        <v>407590.11</v>
      </c>
      <c r="V85" s="234">
        <v>298720</v>
      </c>
      <c r="W85" s="234">
        <v>556.07000000000005</v>
      </c>
      <c r="X85" s="234">
        <v>1209715</v>
      </c>
      <c r="Z85" s="234">
        <v>4280</v>
      </c>
      <c r="AA85" s="47">
        <v>1372915</v>
      </c>
      <c r="AB85" s="47">
        <v>24650</v>
      </c>
      <c r="AC85" s="47">
        <v>2314</v>
      </c>
      <c r="AD85" s="47">
        <v>387172.86</v>
      </c>
      <c r="AE85" s="47">
        <v>197855.01</v>
      </c>
      <c r="AH85" s="243">
        <f t="shared" si="7"/>
        <v>502208.63</v>
      </c>
      <c r="AI85" s="43">
        <f t="shared" si="8"/>
        <v>22272.12</v>
      </c>
      <c r="AJ85" s="44">
        <f t="shared" si="9"/>
        <v>479936.51</v>
      </c>
      <c r="AK85" s="108">
        <f t="shared" si="10"/>
        <v>1920861.18</v>
      </c>
      <c r="AL85" s="48">
        <f t="shared" si="11"/>
        <v>1984906.8699999999</v>
      </c>
      <c r="AM85" s="36">
        <f t="shared" si="12"/>
        <v>-64045.689999999944</v>
      </c>
    </row>
    <row r="86" spans="1:39">
      <c r="A86" t="s">
        <v>600</v>
      </c>
      <c r="B86" t="s">
        <v>89</v>
      </c>
      <c r="C86">
        <v>3656</v>
      </c>
      <c r="D86" t="s">
        <v>78</v>
      </c>
      <c r="E86" t="s">
        <v>78</v>
      </c>
      <c r="F86" s="233">
        <v>458354.15</v>
      </c>
      <c r="G86" s="233">
        <v>22870.59</v>
      </c>
      <c r="H86" s="233">
        <v>48613.8</v>
      </c>
      <c r="I86" s="208">
        <v>704439.23</v>
      </c>
      <c r="J86" s="208">
        <v>285678.25</v>
      </c>
      <c r="M86" s="272">
        <v>40696.870000000003</v>
      </c>
      <c r="N86" s="272">
        <v>0</v>
      </c>
      <c r="Q86" s="208">
        <v>-1511299.35</v>
      </c>
      <c r="R86" s="208">
        <v>3207738.11</v>
      </c>
      <c r="U86" s="234">
        <v>485747.15</v>
      </c>
      <c r="V86" s="234">
        <v>282875</v>
      </c>
      <c r="W86" s="234">
        <v>980.97</v>
      </c>
      <c r="X86" s="234">
        <v>1020250</v>
      </c>
      <c r="Z86" s="234">
        <v>570</v>
      </c>
      <c r="AA86" s="47">
        <v>1120490</v>
      </c>
      <c r="AC86" s="47">
        <v>23616</v>
      </c>
      <c r="AD86" s="47">
        <v>644316.01</v>
      </c>
      <c r="AE86" s="47">
        <v>219180.72</v>
      </c>
      <c r="AH86" s="243">
        <f t="shared" si="7"/>
        <v>529838.54</v>
      </c>
      <c r="AI86" s="43">
        <f t="shared" si="8"/>
        <v>40696.870000000003</v>
      </c>
      <c r="AJ86" s="44">
        <f t="shared" si="9"/>
        <v>489141.67000000004</v>
      </c>
      <c r="AK86" s="108">
        <f t="shared" si="10"/>
        <v>1790423.12</v>
      </c>
      <c r="AL86" s="48">
        <f t="shared" si="11"/>
        <v>2007602.73</v>
      </c>
      <c r="AM86" s="36">
        <f t="shared" si="12"/>
        <v>-217179.60999999987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0"/>
  <sheetViews>
    <sheetView topLeftCell="A202" zoomScaleNormal="100" workbookViewId="0">
      <selection activeCell="E227" sqref="E227"/>
    </sheetView>
  </sheetViews>
  <sheetFormatPr defaultRowHeight="14.25"/>
  <cols>
    <col min="1" max="1" width="7.125" style="34" bestFit="1" customWidth="1"/>
    <col min="2" max="2" width="16.125" style="34" customWidth="1"/>
    <col min="3" max="3" width="10.375" style="34" bestFit="1" customWidth="1"/>
    <col min="4" max="4" width="37.125" style="34" customWidth="1"/>
    <col min="5" max="5" width="41.875" style="137" customWidth="1"/>
    <col min="6" max="6" width="16.125" style="38" customWidth="1"/>
    <col min="7" max="7" width="14.125" style="38" bestFit="1" customWidth="1"/>
    <col min="8" max="8" width="25" style="38" customWidth="1"/>
    <col min="9" max="9" width="18" style="38" customWidth="1"/>
    <col min="10" max="10" width="16.125" style="137" customWidth="1"/>
    <col min="11" max="11" width="15.125" style="137" bestFit="1" customWidth="1"/>
    <col min="12" max="12" width="20" style="137" customWidth="1"/>
    <col min="13" max="13" width="17.5" style="137" customWidth="1"/>
    <col min="14" max="14" width="15.375" style="62" customWidth="1"/>
    <col min="15" max="15" width="14.875" style="62" customWidth="1"/>
    <col min="16" max="16" width="20.75" style="62" customWidth="1"/>
    <col min="17" max="17" width="23.75" style="285" customWidth="1"/>
    <col min="18" max="18" width="22" style="285" customWidth="1"/>
    <col min="19" max="19" width="19.875" style="273" customWidth="1"/>
    <col min="20" max="20" width="15.25" style="273" customWidth="1"/>
    <col min="21" max="21" width="19.25" style="137" bestFit="1" customWidth="1"/>
    <col min="22" max="22" width="19.5" style="137" customWidth="1"/>
    <col min="23" max="23" width="22.75" style="137" bestFit="1" customWidth="1"/>
    <col min="24" max="24" width="18" style="137" bestFit="1" customWidth="1"/>
    <col min="25" max="25" width="19.875" style="39" bestFit="1" customWidth="1"/>
    <col min="26" max="28" width="15.25" style="39" bestFit="1" customWidth="1"/>
    <col min="29" max="30" width="20.625" style="39" bestFit="1" customWidth="1"/>
    <col min="31" max="31" width="16.875" style="39" bestFit="1" customWidth="1"/>
    <col min="32" max="33" width="19.125" style="50" bestFit="1" customWidth="1"/>
    <col min="34" max="34" width="26" style="50" bestFit="1" customWidth="1"/>
    <col min="35" max="35" width="18.5" style="50" bestFit="1" customWidth="1"/>
    <col min="36" max="36" width="20.375" style="50" bestFit="1" customWidth="1"/>
    <col min="37" max="37" width="20.125" style="50" customWidth="1"/>
    <col min="38" max="38" width="16" style="50" customWidth="1"/>
    <col min="39" max="39" width="14" style="50" customWidth="1"/>
    <col min="40" max="40" width="22.625" style="50" bestFit="1" customWidth="1"/>
    <col min="41" max="41" width="26.625" style="137" bestFit="1" customWidth="1"/>
    <col min="42" max="42" width="26.75" style="137" bestFit="1" customWidth="1"/>
    <col min="43" max="43" width="15.125" style="137" bestFit="1" customWidth="1"/>
    <col min="44" max="44" width="26.25" style="137" bestFit="1" customWidth="1"/>
    <col min="45" max="45" width="43" style="137" bestFit="1" customWidth="1"/>
    <col min="46" max="46" width="43.75" style="137" bestFit="1" customWidth="1"/>
    <col min="47" max="47" width="27.875" style="137" bestFit="1" customWidth="1"/>
    <col min="48" max="48" width="11.125" style="137" customWidth="1"/>
    <col min="49" max="49" width="19.5" style="137" customWidth="1"/>
    <col min="50" max="50" width="15.125" style="137" bestFit="1" customWidth="1"/>
    <col min="51" max="51" width="19.25" style="137" bestFit="1" customWidth="1"/>
    <col min="52" max="52" width="23.5" style="137" bestFit="1" customWidth="1"/>
    <col min="53" max="53" width="17.75" style="137" customWidth="1"/>
    <col min="54" max="54" width="18.125" style="137" customWidth="1"/>
    <col min="55" max="55" width="20.625" style="137" customWidth="1"/>
    <col min="56" max="56" width="18.75" style="137" customWidth="1"/>
    <col min="57" max="57" width="12.25" style="137" customWidth="1"/>
    <col min="58" max="58" width="20.25" style="137" customWidth="1"/>
    <col min="59" max="59" width="14.125" style="137" bestFit="1" customWidth="1"/>
    <col min="60" max="60" width="13.125" style="137" bestFit="1" customWidth="1"/>
    <col min="61" max="61" width="11.375" style="137" bestFit="1" customWidth="1"/>
    <col min="62" max="62" width="10.375" style="137" bestFit="1" customWidth="1"/>
    <col min="63" max="63" width="11.375" style="137" bestFit="1" customWidth="1"/>
    <col min="64" max="64" width="13.125" style="137" bestFit="1" customWidth="1"/>
    <col min="65" max="65" width="10.375" style="137" bestFit="1" customWidth="1"/>
    <col min="66" max="66" width="13.125" style="137" bestFit="1" customWidth="1"/>
    <col min="67" max="68" width="14.125" style="137" bestFit="1" customWidth="1"/>
    <col min="69" max="69" width="10.375" style="137" bestFit="1" customWidth="1"/>
    <col min="70" max="70" width="13.125" style="137" bestFit="1" customWidth="1"/>
    <col min="71" max="71" width="11.375" style="137" bestFit="1" customWidth="1"/>
    <col min="72" max="72" width="14.125" style="137" bestFit="1" customWidth="1"/>
    <col min="73" max="73" width="11.375" style="137" bestFit="1" customWidth="1"/>
    <col min="74" max="75" width="10.375" style="137" bestFit="1" customWidth="1"/>
    <col min="76" max="76" width="14.125" style="137" bestFit="1" customWidth="1"/>
    <col min="77" max="78" width="10.375" style="137" bestFit="1" customWidth="1"/>
    <col min="79" max="81" width="14.125" style="137" bestFit="1" customWidth="1"/>
    <col min="82" max="82" width="9.125" style="137" bestFit="1" customWidth="1"/>
    <col min="83" max="83" width="9.375" style="137" bestFit="1" customWidth="1"/>
    <col min="84" max="84" width="13.125" style="137" bestFit="1" customWidth="1"/>
    <col min="85" max="16384" width="9" style="137"/>
  </cols>
  <sheetData>
    <row r="1" spans="1:40">
      <c r="D1" s="34" t="s">
        <v>1413</v>
      </c>
      <c r="E1" s="137" t="s">
        <v>1413</v>
      </c>
      <c r="F1" s="38" t="s">
        <v>1597</v>
      </c>
      <c r="G1" s="38" t="s">
        <v>1599</v>
      </c>
      <c r="H1" s="38" t="s">
        <v>1601</v>
      </c>
      <c r="I1" s="38" t="s">
        <v>1662</v>
      </c>
      <c r="J1" s="137" t="s">
        <v>1664</v>
      </c>
      <c r="K1" s="137" t="s">
        <v>1603</v>
      </c>
      <c r="L1" s="137" t="s">
        <v>1605</v>
      </c>
      <c r="M1" s="137" t="s">
        <v>1607</v>
      </c>
      <c r="N1" s="62" t="s">
        <v>1611</v>
      </c>
      <c r="O1" s="62" t="s">
        <v>1613</v>
      </c>
      <c r="P1" s="62" t="s">
        <v>1654</v>
      </c>
      <c r="Q1" s="285" t="s">
        <v>1615</v>
      </c>
      <c r="R1" s="285" t="s">
        <v>1617</v>
      </c>
      <c r="S1" s="273" t="s">
        <v>1690</v>
      </c>
      <c r="T1" s="273" t="s">
        <v>1692</v>
      </c>
      <c r="U1" s="137" t="s">
        <v>1619</v>
      </c>
      <c r="V1" s="137" t="s">
        <v>90</v>
      </c>
      <c r="W1" s="137" t="s">
        <v>1621</v>
      </c>
      <c r="X1" s="137" t="s">
        <v>1623</v>
      </c>
      <c r="Y1" s="39" t="s">
        <v>1626</v>
      </c>
      <c r="Z1" s="39" t="s">
        <v>1628</v>
      </c>
      <c r="AA1" s="39" t="s">
        <v>1630</v>
      </c>
      <c r="AB1" s="39" t="s">
        <v>1632</v>
      </c>
      <c r="AC1" s="39" t="s">
        <v>1634</v>
      </c>
      <c r="AD1" s="39" t="s">
        <v>1636</v>
      </c>
      <c r="AE1" s="39" t="s">
        <v>1638</v>
      </c>
      <c r="AF1" s="50" t="s">
        <v>1640</v>
      </c>
      <c r="AG1" s="50" t="s">
        <v>1666</v>
      </c>
      <c r="AH1" s="50" t="s">
        <v>1642</v>
      </c>
      <c r="AI1" s="50" t="s">
        <v>1644</v>
      </c>
      <c r="AJ1" s="50" t="s">
        <v>1646</v>
      </c>
      <c r="AK1" s="50" t="s">
        <v>1648</v>
      </c>
      <c r="AL1" s="50" t="s">
        <v>1650</v>
      </c>
      <c r="AM1" s="50" t="s">
        <v>1658</v>
      </c>
      <c r="AN1" s="50" t="s">
        <v>1652</v>
      </c>
    </row>
    <row r="2" spans="1:40">
      <c r="D2" s="34" t="s">
        <v>1414</v>
      </c>
      <c r="E2" s="137" t="s">
        <v>1414</v>
      </c>
      <c r="F2" s="38" t="s">
        <v>1598</v>
      </c>
      <c r="G2" s="38" t="s">
        <v>1600</v>
      </c>
      <c r="H2" s="38" t="s">
        <v>1602</v>
      </c>
      <c r="I2" s="38" t="s">
        <v>1663</v>
      </c>
      <c r="J2" s="137" t="s">
        <v>1665</v>
      </c>
      <c r="K2" s="137" t="s">
        <v>1604</v>
      </c>
      <c r="L2" s="137" t="s">
        <v>1606</v>
      </c>
      <c r="M2" s="137" t="s">
        <v>1608</v>
      </c>
      <c r="N2" s="62" t="s">
        <v>1612</v>
      </c>
      <c r="O2" s="62" t="s">
        <v>1614</v>
      </c>
      <c r="P2" s="62" t="s">
        <v>1655</v>
      </c>
      <c r="Q2" s="285" t="s">
        <v>1616</v>
      </c>
      <c r="R2" s="285" t="s">
        <v>1618</v>
      </c>
      <c r="S2" s="273" t="s">
        <v>1691</v>
      </c>
      <c r="T2" s="273" t="s">
        <v>1693</v>
      </c>
      <c r="U2" s="137" t="s">
        <v>1620</v>
      </c>
      <c r="V2" s="137" t="s">
        <v>97</v>
      </c>
      <c r="W2" s="137" t="s">
        <v>1622</v>
      </c>
      <c r="X2" s="137" t="s">
        <v>0</v>
      </c>
      <c r="Y2" s="39" t="s">
        <v>1627</v>
      </c>
      <c r="Z2" s="39" t="s">
        <v>1629</v>
      </c>
      <c r="AA2" s="39" t="s">
        <v>1631</v>
      </c>
      <c r="AB2" s="39" t="s">
        <v>1633</v>
      </c>
      <c r="AC2" s="39" t="s">
        <v>1635</v>
      </c>
      <c r="AD2" s="39" t="s">
        <v>1637</v>
      </c>
      <c r="AE2" s="39" t="s">
        <v>1639</v>
      </c>
      <c r="AF2" s="50" t="s">
        <v>1641</v>
      </c>
      <c r="AG2" s="50" t="s">
        <v>1667</v>
      </c>
      <c r="AH2" s="50" t="s">
        <v>1643</v>
      </c>
      <c r="AI2" s="50" t="s">
        <v>1645</v>
      </c>
      <c r="AJ2" s="50" t="s">
        <v>1647</v>
      </c>
      <c r="AK2" s="50" t="s">
        <v>1649</v>
      </c>
      <c r="AL2" s="50" t="s">
        <v>1651</v>
      </c>
      <c r="AM2" s="50" t="s">
        <v>1659</v>
      </c>
      <c r="AN2" s="50" t="s">
        <v>1653</v>
      </c>
    </row>
    <row r="3" spans="1:40">
      <c r="B3" s="34" t="s">
        <v>348</v>
      </c>
      <c r="C3" s="34" t="s">
        <v>470</v>
      </c>
      <c r="D3" s="34" t="s">
        <v>1415</v>
      </c>
      <c r="E3" s="137" t="s">
        <v>1415</v>
      </c>
      <c r="F3" s="38">
        <v>132267271.83</v>
      </c>
      <c r="G3" s="38">
        <v>19893054.309999999</v>
      </c>
      <c r="H3" s="38">
        <v>30613613.07</v>
      </c>
      <c r="I3" s="38">
        <v>81157</v>
      </c>
      <c r="J3" s="137">
        <v>5228.91</v>
      </c>
      <c r="K3" s="137">
        <v>227454407.97999999</v>
      </c>
      <c r="L3" s="137">
        <v>95740392.560000002</v>
      </c>
      <c r="M3" s="137">
        <v>0</v>
      </c>
      <c r="N3" s="62">
        <v>1853993.37</v>
      </c>
      <c r="O3" s="62">
        <v>21188082.649999999</v>
      </c>
      <c r="P3" s="62">
        <v>234803.94</v>
      </c>
      <c r="Q3" s="285">
        <v>3453640.55</v>
      </c>
      <c r="R3" s="285">
        <v>1642028.3</v>
      </c>
      <c r="S3" s="273">
        <v>-435689.78</v>
      </c>
      <c r="T3" s="273">
        <v>683833.07</v>
      </c>
      <c r="U3" s="137">
        <v>1829541.53</v>
      </c>
      <c r="V3" s="137">
        <v>-3020341.29</v>
      </c>
      <c r="W3" s="137">
        <v>-32378621.969999999</v>
      </c>
      <c r="X3" s="137">
        <v>527160215.88999999</v>
      </c>
      <c r="Y3" s="39">
        <v>3148.8</v>
      </c>
      <c r="Z3" s="39">
        <v>278705692.56</v>
      </c>
      <c r="AA3" s="39">
        <v>20214488.579999998</v>
      </c>
      <c r="AB3" s="39">
        <v>239594.84</v>
      </c>
      <c r="AC3" s="39">
        <v>1123309.96</v>
      </c>
      <c r="AD3" s="39">
        <v>304828735.54000002</v>
      </c>
      <c r="AE3" s="39">
        <v>35880108.289999999</v>
      </c>
      <c r="AF3" s="50">
        <v>420891993.66000003</v>
      </c>
      <c r="AG3" s="50">
        <v>96851.25</v>
      </c>
      <c r="AH3" s="50">
        <v>4347390.66</v>
      </c>
      <c r="AI3" s="50">
        <v>1552323</v>
      </c>
      <c r="AJ3" s="50">
        <v>184099162.15000001</v>
      </c>
      <c r="AK3" s="50">
        <v>42003141.020000003</v>
      </c>
      <c r="AL3" s="50">
        <v>470</v>
      </c>
      <c r="AM3" s="50">
        <v>1</v>
      </c>
      <c r="AN3" s="50">
        <v>4160106.43</v>
      </c>
    </row>
    <row r="4" spans="1:40">
      <c r="D4" s="34" t="s">
        <v>98</v>
      </c>
      <c r="E4" s="137" t="s">
        <v>98</v>
      </c>
      <c r="F4" s="38">
        <v>71876.91</v>
      </c>
      <c r="G4" s="38">
        <v>2045002.7</v>
      </c>
      <c r="H4" s="38">
        <v>131399</v>
      </c>
      <c r="K4" s="137">
        <v>92501</v>
      </c>
      <c r="L4" s="137">
        <v>39001</v>
      </c>
      <c r="P4" s="62">
        <v>234803.94</v>
      </c>
      <c r="Q4" s="62"/>
      <c r="R4" s="62">
        <v>2409110</v>
      </c>
      <c r="S4" s="137">
        <v>-435689.78</v>
      </c>
      <c r="T4" s="137">
        <v>683833.07</v>
      </c>
      <c r="U4" s="137">
        <v>226784.55</v>
      </c>
      <c r="W4" s="137">
        <v>-453091.17</v>
      </c>
      <c r="AD4" s="39">
        <v>45199635.07</v>
      </c>
      <c r="AE4" s="39">
        <v>1294632</v>
      </c>
      <c r="AF4" s="50">
        <v>46494267.07</v>
      </c>
      <c r="AJ4" s="50">
        <v>285970</v>
      </c>
    </row>
    <row r="5" spans="1:40">
      <c r="D5" s="34" t="s">
        <v>99</v>
      </c>
      <c r="E5" s="137" t="s">
        <v>99</v>
      </c>
      <c r="F5" s="38">
        <v>42394.6</v>
      </c>
      <c r="H5" s="38">
        <v>41000</v>
      </c>
      <c r="K5" s="137">
        <v>343979.02</v>
      </c>
      <c r="L5" s="137">
        <v>4</v>
      </c>
      <c r="N5" s="62">
        <v>90860</v>
      </c>
      <c r="O5" s="62">
        <v>2429.56</v>
      </c>
      <c r="Q5" s="62"/>
      <c r="R5" s="62">
        <v>0</v>
      </c>
      <c r="S5" s="137"/>
      <c r="T5" s="137"/>
      <c r="W5" s="137">
        <v>-1271104.67</v>
      </c>
      <c r="X5" s="137">
        <v>1728083.33</v>
      </c>
      <c r="AB5" s="39">
        <v>340.66</v>
      </c>
      <c r="AD5" s="39">
        <v>1003117.32</v>
      </c>
      <c r="AE5" s="39">
        <v>1494349.63</v>
      </c>
      <c r="AF5" s="50">
        <v>1945297.32</v>
      </c>
      <c r="AJ5" s="50">
        <v>574332.94999999995</v>
      </c>
      <c r="AK5" s="50">
        <v>65867.94</v>
      </c>
      <c r="AN5" s="50">
        <v>35200</v>
      </c>
    </row>
    <row r="6" spans="1:40">
      <c r="D6" s="34" t="s">
        <v>100</v>
      </c>
      <c r="E6" s="137" t="s">
        <v>100</v>
      </c>
      <c r="F6" s="38">
        <v>86185.05</v>
      </c>
      <c r="H6" s="38">
        <v>15563</v>
      </c>
      <c r="L6" s="137">
        <v>3</v>
      </c>
      <c r="Q6" s="62"/>
      <c r="R6" s="62">
        <v>0</v>
      </c>
      <c r="S6" s="137"/>
      <c r="T6" s="137"/>
      <c r="W6" s="137">
        <v>109239.05</v>
      </c>
      <c r="X6" s="137">
        <v>1</v>
      </c>
      <c r="AD6" s="39">
        <v>532940</v>
      </c>
      <c r="AE6" s="39">
        <v>237645.33</v>
      </c>
      <c r="AF6" s="50">
        <v>554040</v>
      </c>
      <c r="AJ6" s="50">
        <v>224034.33</v>
      </c>
    </row>
    <row r="7" spans="1:40">
      <c r="D7" s="34" t="s">
        <v>101</v>
      </c>
      <c r="Q7" s="62"/>
      <c r="R7" s="62"/>
      <c r="S7" s="137"/>
      <c r="T7" s="137"/>
    </row>
    <row r="8" spans="1:40">
      <c r="D8" s="34" t="s">
        <v>102</v>
      </c>
      <c r="E8" s="137" t="s">
        <v>102</v>
      </c>
      <c r="F8" s="38">
        <v>6697.76</v>
      </c>
      <c r="H8" s="38">
        <v>2700</v>
      </c>
      <c r="K8" s="137">
        <v>637124.38</v>
      </c>
      <c r="L8" s="137">
        <v>612144.84</v>
      </c>
      <c r="Q8" s="62"/>
      <c r="R8" s="62"/>
      <c r="S8" s="137"/>
      <c r="T8" s="137"/>
      <c r="W8" s="137">
        <v>-790646.1</v>
      </c>
      <c r="X8" s="137">
        <v>2280907.04</v>
      </c>
      <c r="AB8" s="39">
        <v>13.33</v>
      </c>
      <c r="AD8" s="39">
        <v>1420576.5</v>
      </c>
      <c r="AE8" s="39">
        <v>186682.31</v>
      </c>
      <c r="AF8" s="50">
        <v>1445277.5</v>
      </c>
      <c r="AG8" s="50">
        <v>6541.25</v>
      </c>
      <c r="AH8" s="50">
        <v>22646</v>
      </c>
      <c r="AJ8" s="50">
        <v>124477.06</v>
      </c>
      <c r="AK8" s="50">
        <v>239924.29</v>
      </c>
    </row>
    <row r="9" spans="1:40">
      <c r="D9" s="34" t="s">
        <v>103</v>
      </c>
      <c r="E9" s="137" t="s">
        <v>103</v>
      </c>
      <c r="F9" s="38">
        <v>3211.28</v>
      </c>
      <c r="H9" s="38">
        <v>0</v>
      </c>
      <c r="I9" s="38">
        <v>0</v>
      </c>
      <c r="K9" s="137">
        <v>3785917.61</v>
      </c>
      <c r="L9" s="137">
        <v>13568.54</v>
      </c>
      <c r="N9" s="62">
        <v>14480</v>
      </c>
      <c r="O9" s="62">
        <v>4188.7</v>
      </c>
      <c r="Q9" s="62"/>
      <c r="R9" s="62">
        <v>0</v>
      </c>
      <c r="S9" s="137"/>
      <c r="T9" s="137"/>
      <c r="W9" s="137">
        <v>-1000387.37</v>
      </c>
      <c r="X9" s="137">
        <v>4905540</v>
      </c>
      <c r="AB9" s="39">
        <v>109.8</v>
      </c>
      <c r="AD9" s="39">
        <v>797040</v>
      </c>
      <c r="AE9" s="39">
        <v>382440.28</v>
      </c>
      <c r="AF9" s="50">
        <v>797340</v>
      </c>
      <c r="AG9" s="50">
        <v>18525</v>
      </c>
      <c r="AJ9" s="50">
        <v>354048.92</v>
      </c>
      <c r="AK9" s="50">
        <v>130800.06</v>
      </c>
    </row>
    <row r="10" spans="1:40">
      <c r="D10" s="34" t="s">
        <v>104</v>
      </c>
      <c r="E10" s="137" t="s">
        <v>104</v>
      </c>
      <c r="F10" s="38">
        <v>51911.67</v>
      </c>
      <c r="G10" s="38">
        <v>9720</v>
      </c>
      <c r="H10" s="38">
        <v>73230</v>
      </c>
      <c r="K10" s="137">
        <v>1</v>
      </c>
      <c r="L10" s="137">
        <v>37401.07</v>
      </c>
      <c r="Q10" s="62"/>
      <c r="R10" s="62">
        <v>2600</v>
      </c>
      <c r="S10" s="137"/>
      <c r="T10" s="137"/>
      <c r="V10" s="137">
        <v>605625.62</v>
      </c>
      <c r="W10" s="137">
        <v>-492383.3</v>
      </c>
      <c r="X10" s="137">
        <v>2</v>
      </c>
      <c r="Z10" s="39">
        <v>268600</v>
      </c>
      <c r="AB10" s="39">
        <v>117.35</v>
      </c>
      <c r="AD10" s="39">
        <v>13413333.99</v>
      </c>
      <c r="AE10" s="39">
        <v>59740</v>
      </c>
      <c r="AF10" s="50">
        <v>13415455</v>
      </c>
      <c r="AI10" s="50">
        <v>35434</v>
      </c>
      <c r="AJ10" s="50">
        <v>217416.28</v>
      </c>
      <c r="AK10" s="50">
        <v>9066.64</v>
      </c>
      <c r="AN10" s="50">
        <v>8000</v>
      </c>
    </row>
    <row r="11" spans="1:40">
      <c r="D11" s="34" t="s">
        <v>105</v>
      </c>
      <c r="E11" s="137" t="s">
        <v>105</v>
      </c>
      <c r="F11" s="38">
        <v>18394.419999999998</v>
      </c>
      <c r="H11" s="38">
        <v>0</v>
      </c>
      <c r="K11" s="137">
        <v>808351.64</v>
      </c>
      <c r="L11" s="137">
        <v>738014.56</v>
      </c>
      <c r="N11" s="62">
        <v>-44720</v>
      </c>
      <c r="O11" s="62">
        <v>3072.87</v>
      </c>
      <c r="Q11" s="62"/>
      <c r="R11" s="62">
        <v>53160</v>
      </c>
      <c r="S11" s="137"/>
      <c r="T11" s="137"/>
      <c r="W11" s="137">
        <v>-2107295.5</v>
      </c>
      <c r="X11" s="137">
        <v>3116375.39</v>
      </c>
      <c r="AD11" s="39">
        <v>1089463.99</v>
      </c>
      <c r="AE11" s="39">
        <v>970696.73</v>
      </c>
      <c r="AF11" s="50">
        <v>1070728</v>
      </c>
      <c r="AG11" s="50">
        <v>66443</v>
      </c>
      <c r="AJ11" s="50">
        <v>154705.10999999999</v>
      </c>
      <c r="AK11" s="50">
        <v>224116.75</v>
      </c>
    </row>
    <row r="12" spans="1:40">
      <c r="D12" s="34" t="s">
        <v>106</v>
      </c>
      <c r="E12" s="137" t="s">
        <v>106</v>
      </c>
      <c r="F12" s="38">
        <v>1390593.05</v>
      </c>
      <c r="H12" s="38">
        <v>95365</v>
      </c>
      <c r="K12" s="137">
        <v>346988.61</v>
      </c>
      <c r="L12" s="137">
        <v>524668.04</v>
      </c>
      <c r="Q12" s="62"/>
      <c r="R12" s="62">
        <v>-4575166</v>
      </c>
      <c r="S12" s="137"/>
      <c r="T12" s="137"/>
      <c r="W12" s="137">
        <v>2351172.4700000002</v>
      </c>
      <c r="X12" s="137">
        <v>2450442</v>
      </c>
      <c r="AB12" s="39">
        <v>365.95</v>
      </c>
      <c r="AD12" s="39">
        <v>1011181.5</v>
      </c>
      <c r="AE12" s="39">
        <v>2758377.94</v>
      </c>
      <c r="AF12" s="50">
        <v>1148057</v>
      </c>
      <c r="AJ12" s="50">
        <v>295852.07</v>
      </c>
      <c r="AK12" s="50">
        <v>194850.09</v>
      </c>
    </row>
    <row r="13" spans="1:40">
      <c r="D13" s="34" t="s">
        <v>107</v>
      </c>
      <c r="E13" s="34" t="s">
        <v>107</v>
      </c>
      <c r="F13" s="267">
        <v>0</v>
      </c>
      <c r="G13" s="267">
        <v>0</v>
      </c>
      <c r="H13" s="267">
        <v>0</v>
      </c>
      <c r="I13" s="267">
        <v>0</v>
      </c>
      <c r="J13" s="267">
        <v>0</v>
      </c>
      <c r="K13" s="267">
        <v>0</v>
      </c>
      <c r="L13" s="267">
        <v>0</v>
      </c>
      <c r="M13" s="267">
        <v>0</v>
      </c>
      <c r="N13" s="267">
        <v>0</v>
      </c>
      <c r="O13" s="267">
        <v>0</v>
      </c>
      <c r="P13" s="267">
        <v>0</v>
      </c>
      <c r="Q13" s="267">
        <v>0</v>
      </c>
      <c r="R13" s="267">
        <v>0</v>
      </c>
      <c r="S13" s="267">
        <v>0</v>
      </c>
      <c r="T13" s="267">
        <v>0</v>
      </c>
      <c r="U13" s="267">
        <v>0</v>
      </c>
      <c r="V13" s="267">
        <v>0</v>
      </c>
      <c r="W13" s="267">
        <v>0</v>
      </c>
      <c r="X13" s="267">
        <v>0</v>
      </c>
      <c r="Y13" s="267">
        <v>0</v>
      </c>
      <c r="Z13" s="267">
        <v>0</v>
      </c>
      <c r="AA13" s="267">
        <v>0</v>
      </c>
      <c r="AB13" s="267">
        <v>0</v>
      </c>
      <c r="AC13" s="267">
        <v>0</v>
      </c>
      <c r="AD13" s="267">
        <v>0</v>
      </c>
      <c r="AE13" s="267">
        <v>0</v>
      </c>
      <c r="AF13" s="267">
        <v>0</v>
      </c>
      <c r="AG13" s="267">
        <v>0</v>
      </c>
      <c r="AH13" s="267">
        <v>0</v>
      </c>
      <c r="AI13" s="267">
        <v>0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</row>
    <row r="14" spans="1:40">
      <c r="D14" s="34" t="s">
        <v>108</v>
      </c>
      <c r="E14" s="137" t="s">
        <v>108</v>
      </c>
      <c r="F14" s="38">
        <v>0</v>
      </c>
      <c r="K14" s="137">
        <v>954328.2</v>
      </c>
      <c r="L14" s="137">
        <v>328751.59999999998</v>
      </c>
      <c r="O14" s="62">
        <v>0</v>
      </c>
      <c r="Q14" s="62"/>
      <c r="R14" s="62"/>
      <c r="S14" s="137"/>
      <c r="T14" s="137"/>
      <c r="W14" s="137">
        <v>-403706.75</v>
      </c>
      <c r="X14" s="137">
        <v>1686786.55</v>
      </c>
      <c r="AD14" s="39">
        <v>1255310.5</v>
      </c>
      <c r="AE14" s="39">
        <v>223982.12</v>
      </c>
      <c r="AF14" s="50">
        <v>1277940.5</v>
      </c>
      <c r="AI14" s="50">
        <v>2540</v>
      </c>
      <c r="AJ14" s="50">
        <v>198812.12</v>
      </c>
    </row>
    <row r="15" spans="1:40">
      <c r="D15" s="34" t="s">
        <v>109</v>
      </c>
      <c r="E15" s="137" t="s">
        <v>109</v>
      </c>
      <c r="F15" s="38">
        <v>3010.76</v>
      </c>
      <c r="H15" s="38">
        <v>4000</v>
      </c>
      <c r="K15" s="137">
        <v>746667.6</v>
      </c>
      <c r="L15" s="137">
        <v>418605.27</v>
      </c>
      <c r="N15" s="62">
        <v>0</v>
      </c>
      <c r="O15" s="62">
        <v>0</v>
      </c>
      <c r="Q15" s="62"/>
      <c r="R15" s="62">
        <v>0</v>
      </c>
      <c r="S15" s="137"/>
      <c r="T15" s="137"/>
      <c r="W15" s="137">
        <v>904141.45</v>
      </c>
      <c r="X15" s="137">
        <v>412000</v>
      </c>
      <c r="AB15" s="39">
        <v>79.680000000000007</v>
      </c>
      <c r="AD15" s="39">
        <v>1638909</v>
      </c>
      <c r="AE15" s="39">
        <v>3323083</v>
      </c>
      <c r="AF15" s="50">
        <v>1663409</v>
      </c>
      <c r="AH15" s="50">
        <v>68400</v>
      </c>
      <c r="AI15" s="50">
        <v>78400</v>
      </c>
      <c r="AJ15" s="50">
        <v>310983</v>
      </c>
      <c r="AK15" s="50">
        <v>147937.5</v>
      </c>
      <c r="AN15" s="50">
        <v>2836800</v>
      </c>
    </row>
    <row r="16" spans="1:40">
      <c r="A16" s="34" t="s">
        <v>605</v>
      </c>
      <c r="B16" s="34" t="s">
        <v>334</v>
      </c>
      <c r="C16" s="34">
        <v>6904</v>
      </c>
      <c r="D16" s="34" t="s">
        <v>110</v>
      </c>
      <c r="E16" s="137" t="s">
        <v>110</v>
      </c>
      <c r="F16" s="38">
        <v>1143034.26</v>
      </c>
      <c r="G16" s="38">
        <v>74838.009999999995</v>
      </c>
      <c r="H16" s="38">
        <v>210584.95</v>
      </c>
      <c r="K16" s="137">
        <v>111322</v>
      </c>
      <c r="L16" s="137">
        <v>560957.35</v>
      </c>
      <c r="N16" s="62">
        <v>57000</v>
      </c>
      <c r="O16" s="62">
        <v>107932</v>
      </c>
      <c r="Q16" s="62">
        <v>8079.9</v>
      </c>
      <c r="R16" s="62">
        <v>0</v>
      </c>
      <c r="S16" s="137"/>
      <c r="T16" s="137"/>
      <c r="W16" s="137">
        <v>193931.42</v>
      </c>
      <c r="X16" s="137">
        <v>1691218.36</v>
      </c>
      <c r="Z16" s="39">
        <v>1481419.79</v>
      </c>
      <c r="AA16" s="39">
        <v>188375</v>
      </c>
      <c r="AB16" s="39">
        <v>1652.69</v>
      </c>
      <c r="AD16" s="39">
        <v>2692192</v>
      </c>
      <c r="AE16" s="39">
        <v>232778</v>
      </c>
      <c r="AF16" s="50">
        <v>3204976</v>
      </c>
      <c r="AH16" s="50">
        <v>17920</v>
      </c>
      <c r="AI16" s="50">
        <v>34263</v>
      </c>
      <c r="AJ16" s="50">
        <v>990547.44</v>
      </c>
      <c r="AK16" s="50">
        <v>306136.15000000002</v>
      </c>
    </row>
    <row r="17" spans="1:40">
      <c r="A17" s="34" t="s">
        <v>605</v>
      </c>
      <c r="B17" s="34" t="s">
        <v>334</v>
      </c>
      <c r="C17" s="34">
        <v>7854</v>
      </c>
      <c r="D17" s="34" t="s">
        <v>111</v>
      </c>
      <c r="E17" s="137" t="s">
        <v>111</v>
      </c>
      <c r="F17" s="38">
        <v>1005635.73</v>
      </c>
      <c r="G17" s="38">
        <v>118759</v>
      </c>
      <c r="H17" s="38">
        <v>748641.16</v>
      </c>
      <c r="K17" s="137">
        <v>387232.34</v>
      </c>
      <c r="L17" s="137">
        <v>1025183.48</v>
      </c>
      <c r="O17" s="62">
        <v>603685.62</v>
      </c>
      <c r="Q17" s="62"/>
      <c r="R17" s="62">
        <v>0</v>
      </c>
      <c r="S17" s="137"/>
      <c r="T17" s="137"/>
      <c r="W17" s="137">
        <v>949789.04</v>
      </c>
      <c r="X17" s="137">
        <v>1534772.11</v>
      </c>
      <c r="Z17" s="39">
        <v>2146572.12</v>
      </c>
      <c r="AB17" s="39">
        <v>1346.18</v>
      </c>
      <c r="AD17" s="39">
        <v>1220982</v>
      </c>
      <c r="AE17" s="39">
        <v>156050</v>
      </c>
      <c r="AF17" s="50">
        <v>2226487</v>
      </c>
      <c r="AH17" s="50">
        <v>44730</v>
      </c>
      <c r="AI17" s="50">
        <v>1260</v>
      </c>
      <c r="AJ17" s="50">
        <v>941998.41</v>
      </c>
      <c r="AK17" s="50">
        <v>113269.95</v>
      </c>
    </row>
    <row r="18" spans="1:40">
      <c r="A18" s="34" t="s">
        <v>605</v>
      </c>
      <c r="B18" s="34" t="s">
        <v>334</v>
      </c>
      <c r="C18" s="34">
        <v>11376</v>
      </c>
      <c r="D18" s="34" t="s">
        <v>112</v>
      </c>
      <c r="E18" s="137" t="s">
        <v>112</v>
      </c>
      <c r="F18" s="38">
        <v>4248676.47</v>
      </c>
      <c r="G18" s="38">
        <v>44702.06</v>
      </c>
      <c r="H18" s="38">
        <v>438342.55</v>
      </c>
      <c r="K18" s="137">
        <v>837509.99</v>
      </c>
      <c r="L18" s="137">
        <v>236975.66</v>
      </c>
      <c r="N18" s="62">
        <v>21910</v>
      </c>
      <c r="O18" s="62">
        <v>394134.14</v>
      </c>
      <c r="Q18" s="62"/>
      <c r="R18" s="62">
        <v>719.97</v>
      </c>
      <c r="S18" s="137"/>
      <c r="T18" s="137"/>
      <c r="W18" s="137">
        <v>3872216.14</v>
      </c>
      <c r="X18" s="137">
        <v>1567224.53</v>
      </c>
      <c r="Z18" s="39">
        <v>2601030.21</v>
      </c>
      <c r="AB18" s="39">
        <v>8319.2900000000009</v>
      </c>
      <c r="AD18" s="39">
        <v>1248382</v>
      </c>
      <c r="AE18" s="39">
        <v>237728</v>
      </c>
      <c r="AF18" s="50">
        <v>2295014.08</v>
      </c>
      <c r="AH18" s="50">
        <v>32266</v>
      </c>
      <c r="AI18" s="50">
        <v>25891</v>
      </c>
      <c r="AJ18" s="50">
        <v>1425608.25</v>
      </c>
      <c r="AK18" s="50">
        <v>326446.21999999997</v>
      </c>
      <c r="AN18" s="50">
        <v>40232</v>
      </c>
    </row>
    <row r="19" spans="1:40">
      <c r="A19" s="34" t="s">
        <v>605</v>
      </c>
      <c r="B19" s="34" t="s">
        <v>334</v>
      </c>
      <c r="C19" s="34">
        <v>5535</v>
      </c>
      <c r="D19" s="34" t="s">
        <v>113</v>
      </c>
      <c r="E19" s="137" t="s">
        <v>113</v>
      </c>
      <c r="F19" s="38">
        <v>1541126.57</v>
      </c>
      <c r="G19" s="38">
        <v>39707.949999999997</v>
      </c>
      <c r="H19" s="38">
        <v>295485.62</v>
      </c>
      <c r="K19" s="137">
        <v>1615103.09</v>
      </c>
      <c r="L19" s="137">
        <v>873907.7</v>
      </c>
      <c r="N19" s="62">
        <v>20834</v>
      </c>
      <c r="O19" s="62">
        <v>122938.98</v>
      </c>
      <c r="Q19" s="62">
        <v>15000</v>
      </c>
      <c r="R19" s="62">
        <v>0</v>
      </c>
      <c r="S19" s="137"/>
      <c r="T19" s="137"/>
      <c r="W19" s="137">
        <v>3098985.87</v>
      </c>
      <c r="X19" s="137">
        <v>1097038.29</v>
      </c>
      <c r="Z19" s="39">
        <v>1582944.23</v>
      </c>
      <c r="AB19" s="39">
        <v>2577.7800000000002</v>
      </c>
      <c r="AD19" s="39">
        <v>1418069</v>
      </c>
      <c r="AE19" s="39">
        <v>199100</v>
      </c>
      <c r="AF19" s="50">
        <v>2058762</v>
      </c>
      <c r="AH19" s="50">
        <v>2000</v>
      </c>
      <c r="AI19" s="50">
        <v>32398</v>
      </c>
      <c r="AJ19" s="50">
        <v>722528.87</v>
      </c>
      <c r="AK19" s="50">
        <v>376468.35</v>
      </c>
    </row>
    <row r="20" spans="1:40">
      <c r="A20" s="34" t="s">
        <v>605</v>
      </c>
      <c r="B20" s="34" t="s">
        <v>334</v>
      </c>
      <c r="C20" s="34">
        <v>4498</v>
      </c>
      <c r="D20" s="34" t="s">
        <v>114</v>
      </c>
      <c r="E20" s="137" t="s">
        <v>114</v>
      </c>
      <c r="F20" s="38">
        <v>713504.2</v>
      </c>
      <c r="G20" s="38">
        <v>38608.9</v>
      </c>
      <c r="H20" s="38">
        <v>147371.35</v>
      </c>
      <c r="K20" s="137">
        <v>2252983.41</v>
      </c>
      <c r="L20" s="137">
        <v>1044156.6</v>
      </c>
      <c r="N20" s="62">
        <v>68860</v>
      </c>
      <c r="O20" s="62">
        <v>181575.32</v>
      </c>
      <c r="Q20" s="62">
        <v>16768.8</v>
      </c>
      <c r="R20" s="62">
        <v>0</v>
      </c>
      <c r="S20" s="137"/>
      <c r="T20" s="137"/>
      <c r="W20" s="137">
        <v>2499232.6800000002</v>
      </c>
      <c r="X20" s="137">
        <v>1718005.94</v>
      </c>
      <c r="Z20" s="39">
        <v>1185969.6599999999</v>
      </c>
      <c r="AB20" s="39">
        <v>1120.9000000000001</v>
      </c>
      <c r="AD20" s="39">
        <v>1043452.5</v>
      </c>
      <c r="AE20" s="39">
        <v>151100</v>
      </c>
      <c r="AF20" s="50">
        <v>1739454.5</v>
      </c>
      <c r="AH20" s="50">
        <v>43102</v>
      </c>
      <c r="AJ20" s="50">
        <v>724599.99</v>
      </c>
      <c r="AK20" s="50">
        <v>162304.85</v>
      </c>
    </row>
    <row r="21" spans="1:40">
      <c r="A21" s="34" t="s">
        <v>605</v>
      </c>
      <c r="B21" s="34" t="s">
        <v>334</v>
      </c>
      <c r="C21" s="34">
        <v>8085</v>
      </c>
      <c r="D21" s="34" t="s">
        <v>115</v>
      </c>
      <c r="E21" s="137" t="s">
        <v>115</v>
      </c>
      <c r="F21" s="38">
        <v>1632791.18</v>
      </c>
      <c r="G21" s="38">
        <v>31919.83</v>
      </c>
      <c r="H21" s="38">
        <v>1178878.27</v>
      </c>
      <c r="K21" s="137">
        <v>1650895.63</v>
      </c>
      <c r="L21" s="137">
        <v>1058143.99</v>
      </c>
      <c r="O21" s="62">
        <v>331246.15999999997</v>
      </c>
      <c r="Q21" s="62">
        <v>18709.2</v>
      </c>
      <c r="R21" s="62">
        <v>0</v>
      </c>
      <c r="S21" s="137"/>
      <c r="T21" s="137"/>
      <c r="W21" s="137">
        <v>880903.6</v>
      </c>
      <c r="X21" s="137">
        <v>3950541.16</v>
      </c>
      <c r="Z21" s="39">
        <v>3074506.16</v>
      </c>
      <c r="AA21" s="39">
        <v>82370</v>
      </c>
      <c r="AB21" s="39">
        <v>2319.09</v>
      </c>
      <c r="AD21" s="39">
        <v>1030351.5</v>
      </c>
      <c r="AE21" s="39">
        <v>132200</v>
      </c>
      <c r="AF21" s="50">
        <v>1700164.5</v>
      </c>
      <c r="AH21" s="50">
        <v>57926</v>
      </c>
      <c r="AJ21" s="50">
        <v>2004393.3</v>
      </c>
      <c r="AK21" s="50">
        <v>188034.17</v>
      </c>
    </row>
    <row r="22" spans="1:40">
      <c r="A22" s="34" t="s">
        <v>605</v>
      </c>
      <c r="B22" s="34" t="s">
        <v>334</v>
      </c>
      <c r="C22" s="34">
        <v>8539</v>
      </c>
      <c r="D22" s="34" t="s">
        <v>116</v>
      </c>
      <c r="E22" s="137" t="s">
        <v>116</v>
      </c>
      <c r="F22" s="38">
        <v>2004470.16</v>
      </c>
      <c r="G22" s="38">
        <v>144677.34</v>
      </c>
      <c r="H22" s="38">
        <v>316009.84000000003</v>
      </c>
      <c r="K22" s="137">
        <v>1190151.25</v>
      </c>
      <c r="L22" s="137">
        <v>854142.97</v>
      </c>
      <c r="N22" s="62">
        <v>3000</v>
      </c>
      <c r="O22" s="62">
        <v>285548.24</v>
      </c>
      <c r="Q22" s="62">
        <v>15000</v>
      </c>
      <c r="R22" s="62">
        <v>1279.54</v>
      </c>
      <c r="S22" s="137"/>
      <c r="T22" s="137"/>
      <c r="W22" s="137">
        <v>1577536.92</v>
      </c>
      <c r="X22" s="137">
        <v>2643840</v>
      </c>
      <c r="Z22" s="39">
        <v>2504883.54</v>
      </c>
      <c r="AB22" s="39">
        <v>4160.13</v>
      </c>
      <c r="AD22" s="39">
        <v>1077090.3999999999</v>
      </c>
      <c r="AE22" s="39">
        <v>321629</v>
      </c>
      <c r="AF22" s="50">
        <v>2206565.4</v>
      </c>
      <c r="AH22" s="50">
        <v>48040</v>
      </c>
      <c r="AJ22" s="50">
        <v>1459774.91</v>
      </c>
      <c r="AK22" s="50">
        <v>206770.9</v>
      </c>
      <c r="AN22" s="50">
        <v>3365</v>
      </c>
    </row>
    <row r="23" spans="1:40">
      <c r="A23" s="34" t="s">
        <v>605</v>
      </c>
      <c r="B23" s="34" t="s">
        <v>334</v>
      </c>
      <c r="C23" s="34">
        <v>4617</v>
      </c>
      <c r="D23" s="34" t="s">
        <v>117</v>
      </c>
      <c r="E23" s="137" t="s">
        <v>117</v>
      </c>
      <c r="F23" s="38">
        <v>924878.4</v>
      </c>
      <c r="G23" s="38">
        <v>19472.849999999999</v>
      </c>
      <c r="H23" s="38">
        <v>251923.55</v>
      </c>
      <c r="K23" s="137">
        <v>943815.91</v>
      </c>
      <c r="L23" s="137">
        <v>60827.94</v>
      </c>
      <c r="O23" s="62">
        <v>178630.46</v>
      </c>
      <c r="Q23" s="62"/>
      <c r="R23" s="62">
        <v>0</v>
      </c>
      <c r="S23" s="137"/>
      <c r="T23" s="137"/>
      <c r="W23" s="137">
        <v>-148302.35999999999</v>
      </c>
      <c r="X23" s="137">
        <v>2287723.02</v>
      </c>
      <c r="Z23" s="39">
        <v>1485916.04</v>
      </c>
      <c r="AB23" s="39">
        <v>1632.98</v>
      </c>
      <c r="AD23" s="39">
        <v>1862492</v>
      </c>
      <c r="AE23" s="39">
        <v>70020.5</v>
      </c>
      <c r="AF23" s="50">
        <v>2447813.5</v>
      </c>
      <c r="AH23" s="50">
        <v>53569.71</v>
      </c>
      <c r="AJ23" s="50">
        <v>869069.31</v>
      </c>
      <c r="AK23" s="50">
        <v>159793.96</v>
      </c>
      <c r="AN23" s="50">
        <v>6947.51</v>
      </c>
    </row>
    <row r="24" spans="1:40">
      <c r="A24" s="34" t="s">
        <v>605</v>
      </c>
      <c r="B24" s="34" t="s">
        <v>334</v>
      </c>
      <c r="C24" s="34">
        <v>8025</v>
      </c>
      <c r="D24" s="34" t="s">
        <v>118</v>
      </c>
      <c r="E24" s="137" t="s">
        <v>118</v>
      </c>
      <c r="F24" s="38">
        <v>1694669.5</v>
      </c>
      <c r="G24" s="38">
        <v>133803</v>
      </c>
      <c r="H24" s="38">
        <v>407887.17</v>
      </c>
      <c r="K24" s="137">
        <v>753501.41</v>
      </c>
      <c r="L24" s="137">
        <v>488247.54</v>
      </c>
      <c r="N24" s="62">
        <v>4900</v>
      </c>
      <c r="O24" s="62">
        <v>187252.94</v>
      </c>
      <c r="Q24" s="62">
        <v>15000</v>
      </c>
      <c r="R24" s="62">
        <v>0</v>
      </c>
      <c r="S24" s="137"/>
      <c r="T24" s="137"/>
      <c r="W24" s="137">
        <v>664292.71</v>
      </c>
      <c r="X24" s="137">
        <v>2980228.7</v>
      </c>
      <c r="Z24" s="39">
        <v>1654933.88</v>
      </c>
      <c r="AA24" s="39">
        <v>20000</v>
      </c>
      <c r="AB24" s="39">
        <v>2956.69</v>
      </c>
      <c r="AD24" s="39">
        <v>2420091.2999999998</v>
      </c>
      <c r="AE24" s="39">
        <v>195128</v>
      </c>
      <c r="AF24" s="50">
        <v>3244406.3</v>
      </c>
      <c r="AH24" s="50">
        <v>41200</v>
      </c>
      <c r="AJ24" s="50">
        <v>1174674.49</v>
      </c>
      <c r="AK24" s="50">
        <v>205212.46</v>
      </c>
      <c r="AN24" s="50">
        <v>1182.3499999999999</v>
      </c>
    </row>
    <row r="25" spans="1:40">
      <c r="A25" s="34" t="s">
        <v>605</v>
      </c>
      <c r="B25" s="34" t="s">
        <v>334</v>
      </c>
      <c r="C25" s="34">
        <v>9296</v>
      </c>
      <c r="D25" s="34" t="s">
        <v>119</v>
      </c>
      <c r="E25" s="137" t="s">
        <v>119</v>
      </c>
      <c r="F25" s="38">
        <v>2061052.45</v>
      </c>
      <c r="G25" s="38">
        <v>237103.46</v>
      </c>
      <c r="H25" s="38">
        <v>1032996.85</v>
      </c>
      <c r="K25" s="137">
        <v>399684.98</v>
      </c>
      <c r="L25" s="137">
        <v>777205.53</v>
      </c>
      <c r="O25" s="62">
        <v>367350.56</v>
      </c>
      <c r="Q25" s="62">
        <v>15000</v>
      </c>
      <c r="R25" s="62">
        <v>1370.06</v>
      </c>
      <c r="S25" s="137"/>
      <c r="T25" s="137"/>
      <c r="W25" s="137">
        <v>2798162.42</v>
      </c>
      <c r="X25" s="137">
        <v>928313.81</v>
      </c>
      <c r="Z25" s="39">
        <v>2601934.29</v>
      </c>
      <c r="AD25" s="39">
        <v>2247627</v>
      </c>
      <c r="AE25" s="39">
        <v>6470</v>
      </c>
      <c r="AF25" s="50">
        <v>3274411</v>
      </c>
      <c r="AH25" s="50">
        <v>38575</v>
      </c>
      <c r="AI25" s="50">
        <v>8170</v>
      </c>
      <c r="AJ25" s="50">
        <v>899156.08</v>
      </c>
      <c r="AK25" s="50">
        <v>231872.79</v>
      </c>
      <c r="AN25" s="50">
        <v>6000</v>
      </c>
    </row>
    <row r="26" spans="1:40">
      <c r="A26" s="34" t="s">
        <v>605</v>
      </c>
      <c r="B26" s="34" t="s">
        <v>334</v>
      </c>
      <c r="C26" s="34">
        <v>6137</v>
      </c>
      <c r="D26" s="34" t="s">
        <v>120</v>
      </c>
      <c r="E26" s="137" t="s">
        <v>120</v>
      </c>
      <c r="F26" s="38">
        <v>1810540.52</v>
      </c>
      <c r="G26" s="38">
        <v>298007</v>
      </c>
      <c r="H26" s="38">
        <v>473505.06</v>
      </c>
      <c r="K26" s="137">
        <v>128260.98</v>
      </c>
      <c r="L26" s="137">
        <v>901779.25</v>
      </c>
      <c r="O26" s="62">
        <v>281554.99</v>
      </c>
      <c r="Q26" s="62"/>
      <c r="R26" s="62">
        <v>0</v>
      </c>
      <c r="S26" s="137"/>
      <c r="T26" s="137"/>
      <c r="W26" s="137">
        <v>1807343.41</v>
      </c>
      <c r="X26" s="137">
        <v>955989.15</v>
      </c>
      <c r="Z26" s="39">
        <v>2164494.94</v>
      </c>
      <c r="AB26" s="39">
        <v>3266.4</v>
      </c>
      <c r="AD26" s="39">
        <v>2214055.4</v>
      </c>
      <c r="AE26" s="39">
        <v>198720</v>
      </c>
      <c r="AF26" s="50">
        <v>2870832.4</v>
      </c>
      <c r="AH26" s="50">
        <v>2000</v>
      </c>
      <c r="AJ26" s="50">
        <v>964891.03</v>
      </c>
      <c r="AK26" s="50">
        <v>175608.05</v>
      </c>
    </row>
    <row r="27" spans="1:40">
      <c r="A27" s="34" t="s">
        <v>605</v>
      </c>
      <c r="B27" s="34" t="s">
        <v>334</v>
      </c>
      <c r="C27" s="34">
        <v>5098</v>
      </c>
      <c r="D27" s="34" t="s">
        <v>121</v>
      </c>
      <c r="E27" s="137" t="s">
        <v>121</v>
      </c>
      <c r="F27" s="38">
        <v>694817.71</v>
      </c>
      <c r="G27" s="38">
        <v>105600</v>
      </c>
      <c r="H27" s="38">
        <v>341784.78</v>
      </c>
      <c r="K27" s="137">
        <v>1047980.21</v>
      </c>
      <c r="L27" s="137">
        <v>554192.97</v>
      </c>
      <c r="N27" s="62">
        <v>3500</v>
      </c>
      <c r="O27" s="62">
        <v>237491.89</v>
      </c>
      <c r="Q27" s="62"/>
      <c r="R27" s="62">
        <v>0</v>
      </c>
      <c r="S27" s="137"/>
      <c r="T27" s="137"/>
      <c r="W27" s="137">
        <v>1217688.32</v>
      </c>
      <c r="X27" s="137">
        <v>1540469.93</v>
      </c>
      <c r="Z27" s="39">
        <v>1690401.61</v>
      </c>
      <c r="AA27" s="39">
        <v>276925</v>
      </c>
      <c r="AB27" s="39">
        <v>1574.71</v>
      </c>
      <c r="AD27" s="39">
        <v>687894</v>
      </c>
      <c r="AE27" s="39">
        <v>126737</v>
      </c>
      <c r="AF27" s="50">
        <v>1466584</v>
      </c>
      <c r="AH27" s="50">
        <v>25188</v>
      </c>
      <c r="AJ27" s="50">
        <v>1253930.6399999999</v>
      </c>
      <c r="AK27" s="50">
        <v>292604.15000000002</v>
      </c>
    </row>
    <row r="28" spans="1:40">
      <c r="A28" s="34" t="s">
        <v>605</v>
      </c>
      <c r="B28" s="34" t="s">
        <v>334</v>
      </c>
      <c r="C28" s="34">
        <v>10388</v>
      </c>
      <c r="D28" s="34" t="s">
        <v>122</v>
      </c>
      <c r="E28" s="137" t="s">
        <v>122</v>
      </c>
      <c r="F28" s="38">
        <v>2706041.92</v>
      </c>
      <c r="G28" s="38">
        <v>95074</v>
      </c>
      <c r="H28" s="38">
        <v>391439.28</v>
      </c>
      <c r="K28" s="137">
        <v>243508.56</v>
      </c>
      <c r="L28" s="137">
        <v>569557.96</v>
      </c>
      <c r="O28" s="62">
        <v>373650</v>
      </c>
      <c r="Q28" s="62"/>
      <c r="R28" s="62">
        <v>0</v>
      </c>
      <c r="S28" s="137"/>
      <c r="T28" s="137"/>
      <c r="U28" s="137">
        <v>13322</v>
      </c>
      <c r="W28" s="137">
        <v>669817.43000000005</v>
      </c>
      <c r="X28" s="137">
        <v>2399548.4500000002</v>
      </c>
      <c r="Z28" s="39">
        <v>2633892.2999999998</v>
      </c>
      <c r="AA28" s="39">
        <v>53200</v>
      </c>
      <c r="AB28" s="39">
        <v>4078.78</v>
      </c>
      <c r="AD28" s="39">
        <v>2581845</v>
      </c>
      <c r="AE28" s="39">
        <v>243815</v>
      </c>
      <c r="AF28" s="50">
        <v>3791973.12</v>
      </c>
      <c r="AH28" s="50">
        <v>53298</v>
      </c>
      <c r="AI28" s="50">
        <v>18174</v>
      </c>
      <c r="AJ28" s="50">
        <v>1036365.31</v>
      </c>
      <c r="AK28" s="50">
        <v>67736.81</v>
      </c>
    </row>
    <row r="29" spans="1:40">
      <c r="A29" s="34" t="s">
        <v>605</v>
      </c>
      <c r="B29" s="34" t="s">
        <v>334</v>
      </c>
      <c r="C29" s="34">
        <v>8779</v>
      </c>
      <c r="D29" s="34" t="s">
        <v>123</v>
      </c>
      <c r="E29" s="137" t="s">
        <v>123</v>
      </c>
      <c r="F29" s="38">
        <v>847425.57</v>
      </c>
      <c r="G29" s="38">
        <v>50712.95</v>
      </c>
      <c r="H29" s="38">
        <v>414759.07</v>
      </c>
      <c r="K29" s="137">
        <v>1751178.93</v>
      </c>
      <c r="L29" s="137">
        <v>645345.74</v>
      </c>
      <c r="O29" s="62">
        <v>233781</v>
      </c>
      <c r="Q29" s="62">
        <v>37466</v>
      </c>
      <c r="R29" s="62">
        <v>0</v>
      </c>
      <c r="S29" s="137"/>
      <c r="T29" s="137"/>
      <c r="V29" s="137">
        <v>-583672.99</v>
      </c>
      <c r="W29" s="137">
        <v>334039.17</v>
      </c>
      <c r="X29" s="137">
        <v>3847094.62</v>
      </c>
      <c r="Z29" s="39">
        <v>2197329.39</v>
      </c>
      <c r="AD29" s="39">
        <v>2202947.5</v>
      </c>
      <c r="AE29" s="39">
        <v>145350</v>
      </c>
      <c r="AF29" s="50">
        <v>3082283.5</v>
      </c>
      <c r="AH29" s="50">
        <v>12428</v>
      </c>
      <c r="AJ29" s="50">
        <v>1429985.63</v>
      </c>
      <c r="AK29" s="50">
        <v>167019.29999999999</v>
      </c>
      <c r="AN29" s="50">
        <v>13196</v>
      </c>
    </row>
    <row r="30" spans="1:40">
      <c r="A30" s="34" t="s">
        <v>605</v>
      </c>
      <c r="B30" s="34" t="s">
        <v>334</v>
      </c>
      <c r="C30" s="34">
        <v>13821</v>
      </c>
      <c r="D30" s="34" t="s">
        <v>124</v>
      </c>
      <c r="E30" s="137" t="s">
        <v>124</v>
      </c>
      <c r="F30" s="38">
        <v>2720779.76</v>
      </c>
      <c r="G30" s="38">
        <v>77807.350000000006</v>
      </c>
      <c r="H30" s="38">
        <v>596944.06000000006</v>
      </c>
      <c r="K30" s="137">
        <v>4</v>
      </c>
      <c r="L30" s="137">
        <v>655757.05000000005</v>
      </c>
      <c r="N30" s="62">
        <v>4000</v>
      </c>
      <c r="O30" s="62">
        <v>346455.36</v>
      </c>
      <c r="Q30" s="62"/>
      <c r="R30" s="62">
        <v>0</v>
      </c>
      <c r="S30" s="137"/>
      <c r="T30" s="137"/>
      <c r="W30" s="137">
        <v>871242.21</v>
      </c>
      <c r="X30" s="137">
        <v>2781867.7</v>
      </c>
      <c r="Z30" s="39">
        <v>2679691.5</v>
      </c>
      <c r="AA30" s="39">
        <v>59125</v>
      </c>
      <c r="AB30" s="39">
        <v>4428.2700000000004</v>
      </c>
      <c r="AD30" s="39">
        <v>2886023.5</v>
      </c>
      <c r="AE30" s="39">
        <v>230578</v>
      </c>
      <c r="AF30" s="50">
        <v>4197142.5</v>
      </c>
      <c r="AH30" s="50">
        <v>62360</v>
      </c>
      <c r="AJ30" s="50">
        <v>1455607.99</v>
      </c>
      <c r="AK30" s="50">
        <v>97008.83</v>
      </c>
    </row>
    <row r="31" spans="1:40">
      <c r="A31" s="34" t="s">
        <v>605</v>
      </c>
      <c r="B31" s="34" t="s">
        <v>334</v>
      </c>
      <c r="C31" s="34">
        <v>6605</v>
      </c>
      <c r="D31" s="34" t="s">
        <v>125</v>
      </c>
      <c r="E31" s="137" t="s">
        <v>125</v>
      </c>
      <c r="F31" s="38">
        <v>1569826.7</v>
      </c>
      <c r="G31" s="38">
        <v>62764.53</v>
      </c>
      <c r="H31" s="38">
        <v>337546.55</v>
      </c>
      <c r="K31" s="137">
        <v>712320.39</v>
      </c>
      <c r="L31" s="137">
        <v>444389.94</v>
      </c>
      <c r="N31" s="62">
        <v>0</v>
      </c>
      <c r="O31" s="62">
        <v>118686.21</v>
      </c>
      <c r="Q31" s="62">
        <v>30065.279999999999</v>
      </c>
      <c r="R31" s="62">
        <v>0</v>
      </c>
      <c r="S31" s="137"/>
      <c r="T31" s="137"/>
      <c r="W31" s="137">
        <v>789105.82</v>
      </c>
      <c r="X31" s="137">
        <v>1887309.56</v>
      </c>
      <c r="Z31" s="39">
        <v>1620116.75</v>
      </c>
      <c r="AA31" s="39">
        <v>262550</v>
      </c>
      <c r="AB31" s="39">
        <v>2420.84</v>
      </c>
      <c r="AD31" s="39">
        <v>2673803</v>
      </c>
      <c r="AE31" s="39">
        <v>239212</v>
      </c>
      <c r="AF31" s="50">
        <v>3263500</v>
      </c>
      <c r="AI31" s="50">
        <v>44023</v>
      </c>
      <c r="AJ31" s="50">
        <v>1010162.02</v>
      </c>
      <c r="AK31" s="50">
        <v>178736.33</v>
      </c>
    </row>
    <row r="32" spans="1:40">
      <c r="A32" s="34" t="s">
        <v>605</v>
      </c>
      <c r="B32" s="34" t="s">
        <v>334</v>
      </c>
      <c r="C32" s="34">
        <v>4845</v>
      </c>
      <c r="D32" s="34" t="s">
        <v>126</v>
      </c>
      <c r="E32" s="137" t="s">
        <v>126</v>
      </c>
      <c r="F32" s="38">
        <v>1349651.68</v>
      </c>
      <c r="G32" s="38">
        <v>53669.49</v>
      </c>
      <c r="H32" s="38">
        <v>80026.84</v>
      </c>
      <c r="K32" s="137">
        <v>514601.17</v>
      </c>
      <c r="L32" s="137">
        <v>188835.38</v>
      </c>
      <c r="N32" s="62">
        <v>0</v>
      </c>
      <c r="O32" s="62">
        <v>129041.92</v>
      </c>
      <c r="Q32" s="62">
        <v>16459.919999999998</v>
      </c>
      <c r="R32" s="62">
        <v>0</v>
      </c>
      <c r="S32" s="137"/>
      <c r="T32" s="137"/>
      <c r="W32" s="137">
        <v>-164244.96</v>
      </c>
      <c r="X32" s="137">
        <v>2302867.0299999998</v>
      </c>
      <c r="Z32" s="39">
        <v>1127218.94</v>
      </c>
      <c r="AA32" s="39">
        <v>209023</v>
      </c>
      <c r="AB32" s="39">
        <v>2306.4</v>
      </c>
      <c r="AD32" s="39">
        <v>1153876.5</v>
      </c>
      <c r="AE32" s="39">
        <v>46584</v>
      </c>
      <c r="AF32" s="50">
        <v>1558720.5</v>
      </c>
      <c r="AH32" s="50">
        <v>49598</v>
      </c>
      <c r="AI32" s="50">
        <v>5020</v>
      </c>
      <c r="AJ32" s="50">
        <v>874525.28</v>
      </c>
      <c r="AK32" s="50">
        <v>147354.41</v>
      </c>
      <c r="AN32" s="50">
        <v>1130</v>
      </c>
    </row>
    <row r="33" spans="1:40">
      <c r="A33" s="34" t="s">
        <v>605</v>
      </c>
      <c r="B33" s="34" t="s">
        <v>334</v>
      </c>
      <c r="C33" s="34">
        <v>5126</v>
      </c>
      <c r="D33" s="34" t="s">
        <v>127</v>
      </c>
      <c r="E33" s="137" t="s">
        <v>127</v>
      </c>
      <c r="F33" s="38">
        <v>1301398.74</v>
      </c>
      <c r="G33" s="38">
        <v>364920.05</v>
      </c>
      <c r="H33" s="38">
        <v>326117.90999999997</v>
      </c>
      <c r="K33" s="137">
        <v>3597840.76</v>
      </c>
      <c r="L33" s="137">
        <v>832777.32</v>
      </c>
      <c r="N33" s="62">
        <v>0</v>
      </c>
      <c r="O33" s="62">
        <v>221793</v>
      </c>
      <c r="Q33" s="62">
        <v>15465</v>
      </c>
      <c r="R33" s="62">
        <v>0</v>
      </c>
      <c r="S33" s="137"/>
      <c r="T33" s="137"/>
      <c r="W33" s="137">
        <v>5465107.9400000004</v>
      </c>
      <c r="X33" s="137">
        <v>1722667.58</v>
      </c>
      <c r="Z33" s="39">
        <v>1689422.12</v>
      </c>
      <c r="AB33" s="39">
        <v>2425.2399999999998</v>
      </c>
      <c r="AD33" s="39">
        <v>1067094</v>
      </c>
      <c r="AE33" s="39">
        <v>306200</v>
      </c>
      <c r="AF33" s="50">
        <v>1995081</v>
      </c>
      <c r="AH33" s="50">
        <v>2880</v>
      </c>
      <c r="AJ33" s="50">
        <v>1500508.6</v>
      </c>
      <c r="AK33" s="50">
        <v>568650.5</v>
      </c>
    </row>
    <row r="34" spans="1:40">
      <c r="A34" s="34" t="s">
        <v>605</v>
      </c>
      <c r="B34" s="34" t="s">
        <v>334</v>
      </c>
      <c r="C34" s="34">
        <v>4886</v>
      </c>
      <c r="D34" s="34" t="s">
        <v>128</v>
      </c>
      <c r="E34" s="137" t="s">
        <v>128</v>
      </c>
      <c r="F34" s="38">
        <v>1595588.72</v>
      </c>
      <c r="G34" s="38">
        <v>79579.899999999994</v>
      </c>
      <c r="H34" s="38">
        <v>431560.04</v>
      </c>
      <c r="K34" s="137">
        <v>228495.77</v>
      </c>
      <c r="L34" s="137">
        <v>365331.11</v>
      </c>
      <c r="O34" s="62">
        <v>171931.36</v>
      </c>
      <c r="Q34" s="62">
        <v>9587</v>
      </c>
      <c r="R34" s="62">
        <v>0</v>
      </c>
      <c r="S34" s="137"/>
      <c r="T34" s="137"/>
      <c r="W34" s="137">
        <v>77806.52</v>
      </c>
      <c r="X34" s="137">
        <v>2074532.05</v>
      </c>
      <c r="Z34" s="39">
        <v>1567037.29</v>
      </c>
      <c r="AA34" s="39">
        <v>149944</v>
      </c>
      <c r="AB34" s="39">
        <v>2899.84</v>
      </c>
      <c r="AD34" s="39">
        <v>1708969.5</v>
      </c>
      <c r="AE34" s="39">
        <v>97178.94</v>
      </c>
      <c r="AF34" s="50">
        <v>2194744.5</v>
      </c>
      <c r="AH34" s="50">
        <v>38516</v>
      </c>
      <c r="AI34" s="50">
        <v>4000</v>
      </c>
      <c r="AJ34" s="50">
        <v>828379.43</v>
      </c>
      <c r="AK34" s="50">
        <v>92491.03</v>
      </c>
      <c r="AN34" s="50">
        <v>1200</v>
      </c>
    </row>
    <row r="35" spans="1:40">
      <c r="A35" s="34" t="s">
        <v>605</v>
      </c>
      <c r="B35" s="34" t="s">
        <v>334</v>
      </c>
      <c r="C35" s="34">
        <v>4684</v>
      </c>
      <c r="D35" s="34" t="s">
        <v>129</v>
      </c>
      <c r="E35" s="137" t="s">
        <v>129</v>
      </c>
      <c r="F35" s="38">
        <v>1208075.97</v>
      </c>
      <c r="G35" s="38">
        <v>137617.70000000001</v>
      </c>
      <c r="H35" s="38">
        <v>150451.66</v>
      </c>
      <c r="J35" s="137">
        <v>5228.91</v>
      </c>
      <c r="K35" s="137">
        <v>715155.1</v>
      </c>
      <c r="L35" s="137">
        <v>840151.49</v>
      </c>
      <c r="N35" s="62">
        <v>9150</v>
      </c>
      <c r="O35" s="62">
        <v>213703.65</v>
      </c>
      <c r="Q35" s="62">
        <v>15000</v>
      </c>
      <c r="R35" s="62">
        <v>1536</v>
      </c>
      <c r="S35" s="137"/>
      <c r="T35" s="137"/>
      <c r="W35" s="137">
        <v>1815261.88</v>
      </c>
      <c r="X35" s="137">
        <v>900591.29</v>
      </c>
      <c r="Z35" s="39">
        <v>1342859.1</v>
      </c>
      <c r="AA35" s="39">
        <v>86200</v>
      </c>
      <c r="AB35" s="39">
        <v>1674.62</v>
      </c>
      <c r="AD35" s="39">
        <v>1440002.5</v>
      </c>
      <c r="AE35" s="39">
        <v>76085</v>
      </c>
      <c r="AF35" s="50">
        <v>1895722.5</v>
      </c>
      <c r="AJ35" s="50">
        <v>774074.81</v>
      </c>
      <c r="AK35" s="50">
        <v>169305.9</v>
      </c>
      <c r="AN35" s="50">
        <v>6280</v>
      </c>
    </row>
    <row r="36" spans="1:40">
      <c r="A36" s="34" t="s">
        <v>605</v>
      </c>
      <c r="B36" s="34" t="s">
        <v>334</v>
      </c>
      <c r="C36" s="34">
        <v>7160</v>
      </c>
      <c r="D36" s="34" t="s">
        <v>130</v>
      </c>
      <c r="E36" s="137" t="s">
        <v>130</v>
      </c>
      <c r="F36" s="38">
        <v>1878584.75</v>
      </c>
      <c r="G36" s="38">
        <v>73023</v>
      </c>
      <c r="H36" s="38">
        <v>151618.47</v>
      </c>
      <c r="K36" s="137">
        <v>874236.35</v>
      </c>
      <c r="L36" s="137">
        <v>1171432.29</v>
      </c>
      <c r="N36" s="62">
        <v>41527</v>
      </c>
      <c r="O36" s="62">
        <v>167770.48000000001</v>
      </c>
      <c r="Q36" s="62"/>
      <c r="R36" s="62">
        <v>7.0000000000000007E-2</v>
      </c>
      <c r="S36" s="137"/>
      <c r="T36" s="137"/>
      <c r="U36" s="137">
        <v>15000</v>
      </c>
      <c r="W36" s="137">
        <v>1007143.32</v>
      </c>
      <c r="X36" s="137">
        <v>2673935.1</v>
      </c>
      <c r="Z36" s="39">
        <v>2294222.64</v>
      </c>
      <c r="AA36" s="39">
        <v>67600</v>
      </c>
      <c r="AB36" s="39">
        <v>3041.91</v>
      </c>
      <c r="AD36" s="39">
        <v>1554303.5</v>
      </c>
      <c r="AE36" s="39">
        <v>224360</v>
      </c>
      <c r="AF36" s="50">
        <v>2476476.5</v>
      </c>
      <c r="AI36" s="50">
        <v>59510</v>
      </c>
      <c r="AJ36" s="50">
        <v>1081389.6599999999</v>
      </c>
      <c r="AK36" s="50">
        <v>282633</v>
      </c>
    </row>
    <row r="37" spans="1:40">
      <c r="A37" s="34" t="s">
        <v>605</v>
      </c>
      <c r="B37" s="34" t="s">
        <v>334</v>
      </c>
      <c r="C37" s="34">
        <v>5368</v>
      </c>
      <c r="D37" s="34" t="s">
        <v>131</v>
      </c>
      <c r="E37" s="137" t="s">
        <v>131</v>
      </c>
      <c r="F37" s="38">
        <v>1855761.87</v>
      </c>
      <c r="G37" s="38">
        <v>58224</v>
      </c>
      <c r="H37" s="38">
        <v>179554.56</v>
      </c>
      <c r="K37" s="137">
        <v>230463</v>
      </c>
      <c r="L37" s="137">
        <v>89333.56</v>
      </c>
      <c r="N37" s="62">
        <v>1600</v>
      </c>
      <c r="O37" s="62">
        <v>136307</v>
      </c>
      <c r="Q37" s="62"/>
      <c r="R37" s="62">
        <v>282.8</v>
      </c>
      <c r="S37" s="137"/>
      <c r="T37" s="137"/>
      <c r="W37" s="137">
        <v>325465.09000000003</v>
      </c>
      <c r="X37" s="137">
        <v>1942985.43</v>
      </c>
      <c r="Z37" s="39">
        <v>1378315.21</v>
      </c>
      <c r="AA37" s="39">
        <v>66950</v>
      </c>
      <c r="AB37" s="39">
        <v>3275.04</v>
      </c>
      <c r="AD37" s="39">
        <v>1165059</v>
      </c>
      <c r="AE37" s="39">
        <v>225200</v>
      </c>
      <c r="AF37" s="50">
        <v>1686776</v>
      </c>
      <c r="AI37" s="50">
        <v>40043</v>
      </c>
      <c r="AJ37" s="50">
        <v>968693.82</v>
      </c>
      <c r="AK37" s="50">
        <v>136589.76000000001</v>
      </c>
    </row>
    <row r="38" spans="1:40">
      <c r="A38" s="34" t="s">
        <v>605</v>
      </c>
      <c r="B38" s="34" t="s">
        <v>334</v>
      </c>
      <c r="C38" s="34">
        <v>5870</v>
      </c>
      <c r="D38" s="34" t="s">
        <v>132</v>
      </c>
      <c r="E38" s="137" t="s">
        <v>132</v>
      </c>
      <c r="F38" s="38">
        <v>1313092.43</v>
      </c>
      <c r="G38" s="38">
        <v>158579.57999999999</v>
      </c>
      <c r="H38" s="38">
        <v>374516.28</v>
      </c>
      <c r="K38" s="137">
        <v>46943.47</v>
      </c>
      <c r="L38" s="137">
        <v>115418.8</v>
      </c>
      <c r="O38" s="62">
        <v>138100</v>
      </c>
      <c r="Q38" s="62">
        <v>15000</v>
      </c>
      <c r="R38" s="62">
        <v>0</v>
      </c>
      <c r="S38" s="137"/>
      <c r="T38" s="137"/>
      <c r="W38" s="137">
        <v>-892333.43</v>
      </c>
      <c r="X38" s="137">
        <v>2306439.37</v>
      </c>
      <c r="Z38" s="39">
        <v>1610855.78</v>
      </c>
      <c r="AA38" s="39">
        <v>191275</v>
      </c>
      <c r="AB38" s="39">
        <v>1948.67</v>
      </c>
      <c r="AD38" s="39">
        <v>1641699</v>
      </c>
      <c r="AE38" s="39">
        <v>78800</v>
      </c>
      <c r="AF38" s="50">
        <v>2053282</v>
      </c>
      <c r="AH38" s="50">
        <v>15924</v>
      </c>
      <c r="AI38" s="50">
        <v>25796</v>
      </c>
      <c r="AJ38" s="50">
        <v>970639.35</v>
      </c>
      <c r="AK38" s="50">
        <v>15432.48</v>
      </c>
      <c r="AN38" s="50">
        <v>2160</v>
      </c>
    </row>
    <row r="39" spans="1:40">
      <c r="A39" s="34" t="s">
        <v>605</v>
      </c>
      <c r="B39" s="34" t="s">
        <v>334</v>
      </c>
      <c r="C39" s="34">
        <v>3793</v>
      </c>
      <c r="D39" s="34" t="s">
        <v>133</v>
      </c>
      <c r="E39" s="137" t="s">
        <v>133</v>
      </c>
      <c r="F39" s="38">
        <v>1096414.25</v>
      </c>
      <c r="G39" s="38">
        <v>155446.79999999999</v>
      </c>
      <c r="H39" s="38">
        <v>198081.71</v>
      </c>
      <c r="K39" s="137">
        <v>519933.63</v>
      </c>
      <c r="L39" s="137">
        <v>363292.07</v>
      </c>
      <c r="O39" s="62">
        <v>111479.9</v>
      </c>
      <c r="Q39" s="62">
        <v>36747.68</v>
      </c>
      <c r="R39" s="62">
        <v>0</v>
      </c>
      <c r="S39" s="137"/>
      <c r="T39" s="137"/>
      <c r="W39" s="137">
        <v>531294.89</v>
      </c>
      <c r="X39" s="137">
        <v>1600056.47</v>
      </c>
      <c r="Z39" s="39">
        <v>1245060.23</v>
      </c>
      <c r="AA39" s="39">
        <v>75457.5</v>
      </c>
      <c r="AB39" s="39">
        <v>1811.47</v>
      </c>
      <c r="AD39" s="39">
        <v>1196482.5</v>
      </c>
      <c r="AE39" s="39">
        <v>150080</v>
      </c>
      <c r="AF39" s="50">
        <v>1666199.5</v>
      </c>
      <c r="AH39" s="50">
        <v>32398</v>
      </c>
      <c r="AI39" s="50">
        <v>24608</v>
      </c>
      <c r="AJ39" s="50">
        <v>661282.36</v>
      </c>
      <c r="AK39" s="50">
        <v>230814.32</v>
      </c>
    </row>
    <row r="40" spans="1:40">
      <c r="A40" s="34" t="s">
        <v>605</v>
      </c>
      <c r="B40" s="34" t="s">
        <v>334</v>
      </c>
      <c r="C40" s="34">
        <v>6053</v>
      </c>
      <c r="D40" s="34" t="s">
        <v>287</v>
      </c>
      <c r="E40" s="137" t="s">
        <v>287</v>
      </c>
      <c r="F40" s="38">
        <v>1253260.8700000001</v>
      </c>
      <c r="G40" s="38">
        <v>210896.29</v>
      </c>
      <c r="H40" s="38">
        <v>266348.03999999998</v>
      </c>
      <c r="K40" s="137">
        <v>796949.25</v>
      </c>
      <c r="L40" s="137">
        <v>220839.12</v>
      </c>
      <c r="N40" s="62">
        <v>29820.9</v>
      </c>
      <c r="O40" s="62">
        <v>306053.95</v>
      </c>
      <c r="Q40" s="62">
        <v>94</v>
      </c>
      <c r="R40" s="62">
        <v>0</v>
      </c>
      <c r="S40" s="137"/>
      <c r="T40" s="137"/>
      <c r="U40" s="137">
        <v>15000</v>
      </c>
      <c r="W40" s="137">
        <v>-16700.93</v>
      </c>
      <c r="X40" s="137">
        <v>2970314.75</v>
      </c>
      <c r="Z40" s="39">
        <v>1275230.5900000001</v>
      </c>
      <c r="AA40" s="39">
        <v>55000</v>
      </c>
      <c r="AB40" s="39">
        <v>2240.61</v>
      </c>
      <c r="AD40" s="39">
        <v>944994</v>
      </c>
      <c r="AE40" s="39">
        <v>134500</v>
      </c>
      <c r="AF40" s="50">
        <v>1760784</v>
      </c>
      <c r="AH40" s="50">
        <v>52107</v>
      </c>
      <c r="AJ40" s="50">
        <v>1056692.3400000001</v>
      </c>
      <c r="AK40" s="50">
        <v>98670.96</v>
      </c>
    </row>
    <row r="41" spans="1:40">
      <c r="A41" s="34" t="s">
        <v>605</v>
      </c>
      <c r="B41" s="34" t="s">
        <v>334</v>
      </c>
      <c r="C41" s="34">
        <v>7865</v>
      </c>
      <c r="D41" s="34" t="s">
        <v>288</v>
      </c>
      <c r="E41" s="137" t="s">
        <v>288</v>
      </c>
      <c r="F41" s="38">
        <v>1611503.78</v>
      </c>
      <c r="G41" s="38">
        <v>182755</v>
      </c>
      <c r="H41" s="38">
        <v>185189.26</v>
      </c>
      <c r="K41" s="137">
        <v>1928862.33</v>
      </c>
      <c r="L41" s="137">
        <v>540657.43999999994</v>
      </c>
      <c r="O41" s="62">
        <v>53380.89</v>
      </c>
      <c r="Q41" s="62"/>
      <c r="R41" s="62">
        <v>0</v>
      </c>
      <c r="S41" s="137"/>
      <c r="T41" s="137"/>
      <c r="W41" s="137">
        <v>1616369.55</v>
      </c>
      <c r="X41" s="137">
        <v>3203233.17</v>
      </c>
      <c r="Z41" s="39">
        <v>1349214.3</v>
      </c>
      <c r="AA41" s="39">
        <v>93955</v>
      </c>
      <c r="AB41" s="39">
        <v>3657.62</v>
      </c>
      <c r="AD41" s="39">
        <v>1006659</v>
      </c>
      <c r="AE41" s="39">
        <v>135019.79999999999</v>
      </c>
      <c r="AF41" s="50">
        <v>1571003</v>
      </c>
      <c r="AH41" s="50">
        <v>36149</v>
      </c>
      <c r="AJ41" s="50">
        <v>1253683.25</v>
      </c>
      <c r="AK41" s="50">
        <v>151686.26999999999</v>
      </c>
    </row>
    <row r="42" spans="1:40">
      <c r="A42" s="34" t="s">
        <v>605</v>
      </c>
      <c r="B42" s="34" t="s">
        <v>334</v>
      </c>
      <c r="C42" s="34">
        <v>2654</v>
      </c>
      <c r="D42" s="34" t="s">
        <v>289</v>
      </c>
      <c r="E42" s="137" t="s">
        <v>289</v>
      </c>
      <c r="F42" s="38">
        <v>812473.98</v>
      </c>
      <c r="G42" s="38">
        <v>34382.11</v>
      </c>
      <c r="H42" s="38">
        <v>166432.92000000001</v>
      </c>
      <c r="K42" s="137">
        <v>76854.06</v>
      </c>
      <c r="L42" s="137">
        <v>280888.42</v>
      </c>
      <c r="O42" s="62">
        <v>225158.62</v>
      </c>
      <c r="Q42" s="62"/>
      <c r="R42" s="62">
        <v>0</v>
      </c>
      <c r="S42" s="137"/>
      <c r="T42" s="137"/>
      <c r="W42" s="137">
        <v>-603789.57999999996</v>
      </c>
      <c r="X42" s="137">
        <v>2001291.5</v>
      </c>
      <c r="Z42" s="39">
        <v>821010.47</v>
      </c>
      <c r="AD42" s="39">
        <v>791706.6</v>
      </c>
      <c r="AE42" s="39">
        <v>900</v>
      </c>
      <c r="AF42" s="50">
        <v>1260130.6000000001</v>
      </c>
      <c r="AH42" s="50">
        <v>4000</v>
      </c>
      <c r="AI42" s="50">
        <v>17164</v>
      </c>
      <c r="AJ42" s="50">
        <v>500022.04</v>
      </c>
      <c r="AK42" s="50">
        <v>83929.48</v>
      </c>
    </row>
    <row r="43" spans="1:40">
      <c r="A43" s="34" t="s">
        <v>605</v>
      </c>
      <c r="B43" s="34" t="s">
        <v>334</v>
      </c>
      <c r="C43" s="34">
        <v>5308</v>
      </c>
      <c r="D43" s="34" t="s">
        <v>317</v>
      </c>
      <c r="E43" s="137" t="s">
        <v>317</v>
      </c>
      <c r="F43" s="38">
        <v>1476845.24</v>
      </c>
      <c r="G43" s="38">
        <v>136670.49</v>
      </c>
      <c r="H43" s="38">
        <v>164408.07999999999</v>
      </c>
      <c r="K43" s="137">
        <v>2703477.8</v>
      </c>
      <c r="L43" s="137">
        <v>536478.47</v>
      </c>
      <c r="O43" s="62">
        <v>170695.42</v>
      </c>
      <c r="Q43" s="62">
        <v>1982.64</v>
      </c>
      <c r="R43" s="62">
        <v>0</v>
      </c>
      <c r="S43" s="137"/>
      <c r="T43" s="137"/>
      <c r="W43" s="137">
        <v>912113.17</v>
      </c>
      <c r="X43" s="137">
        <v>3800882.66</v>
      </c>
      <c r="Z43" s="39">
        <v>1555702.31</v>
      </c>
      <c r="AA43" s="39">
        <v>91700</v>
      </c>
      <c r="AB43" s="39">
        <v>2741.44</v>
      </c>
      <c r="AD43" s="39">
        <v>679623</v>
      </c>
      <c r="AE43" s="39">
        <v>104400</v>
      </c>
      <c r="AF43" s="50">
        <v>1402531</v>
      </c>
      <c r="AH43" s="50">
        <v>39182</v>
      </c>
      <c r="AI43" s="50">
        <v>19040</v>
      </c>
      <c r="AJ43" s="50">
        <v>692514.16</v>
      </c>
      <c r="AK43" s="50">
        <v>148693.4</v>
      </c>
    </row>
    <row r="44" spans="1:40">
      <c r="A44" s="34" t="s">
        <v>609</v>
      </c>
      <c r="B44" s="34" t="s">
        <v>335</v>
      </c>
      <c r="C44" s="34">
        <v>3359</v>
      </c>
      <c r="D44" s="34" t="s">
        <v>134</v>
      </c>
      <c r="E44" s="137" t="s">
        <v>134</v>
      </c>
      <c r="F44" s="38">
        <v>508675.79</v>
      </c>
      <c r="G44" s="38">
        <v>30374.5</v>
      </c>
      <c r="H44" s="38">
        <v>68084.62</v>
      </c>
      <c r="K44" s="137">
        <v>629935.52</v>
      </c>
      <c r="L44" s="137">
        <v>384615.47</v>
      </c>
      <c r="N44" s="62">
        <v>2000</v>
      </c>
      <c r="O44" s="62">
        <v>53750.14</v>
      </c>
      <c r="Q44" s="62"/>
      <c r="R44" s="62">
        <v>4704.37</v>
      </c>
      <c r="S44" s="137"/>
      <c r="T44" s="137"/>
      <c r="W44" s="137">
        <v>-96579.41</v>
      </c>
      <c r="X44" s="137">
        <v>2024806.3999999999</v>
      </c>
      <c r="Z44" s="39">
        <v>887756.83</v>
      </c>
      <c r="AA44" s="39">
        <v>35000</v>
      </c>
      <c r="AB44" s="39">
        <v>1258.06</v>
      </c>
      <c r="AD44" s="39">
        <v>892111.5</v>
      </c>
      <c r="AE44" s="39">
        <v>122847.9</v>
      </c>
      <c r="AF44" s="50">
        <v>1432949.5</v>
      </c>
      <c r="AH44" s="50">
        <v>17750</v>
      </c>
      <c r="AJ44" s="50">
        <v>623220.52</v>
      </c>
      <c r="AK44" s="50">
        <v>218388.87</v>
      </c>
      <c r="AN44" s="50">
        <v>13661</v>
      </c>
    </row>
    <row r="45" spans="1:40">
      <c r="A45" s="34" t="s">
        <v>609</v>
      </c>
      <c r="B45" s="34" t="s">
        <v>335</v>
      </c>
      <c r="C45" s="34">
        <v>3931</v>
      </c>
      <c r="D45" s="34" t="s">
        <v>135</v>
      </c>
      <c r="E45" s="137" t="s">
        <v>135</v>
      </c>
      <c r="F45" s="38">
        <v>870120.45</v>
      </c>
      <c r="G45" s="38">
        <v>17407.400000000001</v>
      </c>
      <c r="H45" s="38">
        <v>58629.67</v>
      </c>
      <c r="K45" s="137">
        <v>634283.78</v>
      </c>
      <c r="L45" s="137">
        <v>241828.31</v>
      </c>
      <c r="N45" s="62">
        <v>2300</v>
      </c>
      <c r="O45" s="62">
        <v>62647.82</v>
      </c>
      <c r="Q45" s="62"/>
      <c r="R45" s="62">
        <v>1090</v>
      </c>
      <c r="S45" s="137"/>
      <c r="T45" s="137"/>
      <c r="W45" s="137">
        <v>-362543.62</v>
      </c>
      <c r="X45" s="137">
        <v>2381908.6800000002</v>
      </c>
      <c r="Z45" s="39">
        <v>1104080.24</v>
      </c>
      <c r="AA45" s="39">
        <v>233250</v>
      </c>
      <c r="AB45" s="39">
        <v>1881.69</v>
      </c>
      <c r="AD45" s="39">
        <v>703677</v>
      </c>
      <c r="AE45" s="39">
        <v>136978.20000000001</v>
      </c>
      <c r="AF45" s="50">
        <v>1238024</v>
      </c>
      <c r="AH45" s="50">
        <v>43968</v>
      </c>
      <c r="AJ45" s="50">
        <v>884522.1</v>
      </c>
      <c r="AK45" s="50">
        <v>212318.3</v>
      </c>
      <c r="AN45" s="50">
        <v>64168</v>
      </c>
    </row>
    <row r="46" spans="1:40">
      <c r="A46" s="34" t="s">
        <v>609</v>
      </c>
      <c r="B46" s="34" t="s">
        <v>335</v>
      </c>
      <c r="C46" s="34">
        <v>3732</v>
      </c>
      <c r="D46" s="34" t="s">
        <v>136</v>
      </c>
      <c r="E46" s="137" t="s">
        <v>136</v>
      </c>
      <c r="F46" s="38">
        <v>683098.08</v>
      </c>
      <c r="G46" s="38">
        <v>1600</v>
      </c>
      <c r="H46" s="38">
        <v>107112.62</v>
      </c>
      <c r="K46" s="137">
        <v>1022773.61</v>
      </c>
      <c r="L46" s="137">
        <v>379973.82</v>
      </c>
      <c r="N46" s="62">
        <v>2000</v>
      </c>
      <c r="O46" s="62">
        <v>64283.06</v>
      </c>
      <c r="Q46" s="62"/>
      <c r="R46" s="62">
        <v>1367.15</v>
      </c>
      <c r="S46" s="137"/>
      <c r="T46" s="137"/>
      <c r="W46" s="137">
        <v>-359259.34</v>
      </c>
      <c r="X46" s="137">
        <v>2692203.68</v>
      </c>
      <c r="Z46" s="39">
        <v>901810.59</v>
      </c>
      <c r="AA46" s="39">
        <v>294006</v>
      </c>
      <c r="AB46" s="39">
        <v>1327.13</v>
      </c>
      <c r="AD46" s="39">
        <v>2289357</v>
      </c>
      <c r="AE46" s="39">
        <v>146600</v>
      </c>
      <c r="AF46" s="50">
        <v>2708970</v>
      </c>
      <c r="AH46" s="50">
        <v>10200</v>
      </c>
      <c r="AJ46" s="50">
        <v>888143.48</v>
      </c>
      <c r="AK46" s="50">
        <v>231823.66</v>
      </c>
    </row>
    <row r="47" spans="1:40">
      <c r="A47" s="34" t="s">
        <v>609</v>
      </c>
      <c r="B47" s="34" t="s">
        <v>335</v>
      </c>
      <c r="C47" s="34">
        <v>3470</v>
      </c>
      <c r="D47" s="34" t="s">
        <v>137</v>
      </c>
      <c r="E47" s="137" t="s">
        <v>137</v>
      </c>
      <c r="F47" s="38">
        <v>287937.71000000002</v>
      </c>
      <c r="G47" s="38">
        <v>42130</v>
      </c>
      <c r="H47" s="38">
        <v>64459.26</v>
      </c>
      <c r="K47" s="137">
        <v>563048.93999999994</v>
      </c>
      <c r="L47" s="137">
        <v>313548.09000000003</v>
      </c>
      <c r="N47" s="62">
        <v>3500</v>
      </c>
      <c r="O47" s="62">
        <v>52200</v>
      </c>
      <c r="Q47" s="62"/>
      <c r="R47" s="62">
        <v>0</v>
      </c>
      <c r="S47" s="137"/>
      <c r="T47" s="137"/>
      <c r="W47" s="137">
        <v>-1520719.67</v>
      </c>
      <c r="X47" s="137">
        <v>2888756.2</v>
      </c>
      <c r="Z47" s="39">
        <v>1030444.15</v>
      </c>
      <c r="AB47" s="39">
        <v>404.61</v>
      </c>
      <c r="AD47" s="39">
        <v>1178127</v>
      </c>
      <c r="AE47" s="39">
        <v>92725.87</v>
      </c>
      <c r="AF47" s="50">
        <v>1594334</v>
      </c>
      <c r="AI47" s="50">
        <v>19502</v>
      </c>
      <c r="AJ47" s="50">
        <v>665561.68000000005</v>
      </c>
      <c r="AK47" s="50">
        <v>174916.48000000001</v>
      </c>
    </row>
    <row r="48" spans="1:40">
      <c r="A48" s="34" t="s">
        <v>609</v>
      </c>
      <c r="B48" s="34" t="s">
        <v>335</v>
      </c>
      <c r="C48" s="34">
        <v>7498</v>
      </c>
      <c r="D48" s="34" t="s">
        <v>138</v>
      </c>
      <c r="E48" s="137" t="s">
        <v>138</v>
      </c>
      <c r="F48" s="38">
        <v>624196.67000000004</v>
      </c>
      <c r="G48" s="38">
        <v>9945</v>
      </c>
      <c r="H48" s="38">
        <v>192857.61</v>
      </c>
      <c r="K48" s="137">
        <v>612964.22</v>
      </c>
      <c r="L48" s="137">
        <v>484760.53</v>
      </c>
      <c r="N48" s="62">
        <v>3200</v>
      </c>
      <c r="O48" s="62">
        <v>116301.3</v>
      </c>
      <c r="Q48" s="62"/>
      <c r="R48" s="62">
        <v>936.64</v>
      </c>
      <c r="S48" s="137"/>
      <c r="T48" s="137"/>
      <c r="W48" s="137">
        <v>-1001926.51</v>
      </c>
      <c r="X48" s="137">
        <v>3281518.85</v>
      </c>
      <c r="Z48" s="39">
        <v>1731786.27</v>
      </c>
      <c r="AA48" s="39">
        <v>349820</v>
      </c>
      <c r="AB48" s="39">
        <v>1383.38</v>
      </c>
      <c r="AD48" s="39">
        <v>2562106.69</v>
      </c>
      <c r="AE48" s="39">
        <v>354177.35</v>
      </c>
      <c r="AF48" s="50">
        <v>3215806.69</v>
      </c>
      <c r="AH48" s="50">
        <v>11904</v>
      </c>
      <c r="AJ48" s="50">
        <v>1853203.12</v>
      </c>
      <c r="AK48" s="50">
        <v>350426.13</v>
      </c>
      <c r="AN48" s="50">
        <v>43240</v>
      </c>
    </row>
    <row r="49" spans="1:40">
      <c r="A49" s="34" t="s">
        <v>609</v>
      </c>
      <c r="B49" s="34" t="s">
        <v>335</v>
      </c>
      <c r="C49" s="34">
        <v>7191</v>
      </c>
      <c r="D49" s="34" t="s">
        <v>139</v>
      </c>
      <c r="E49" s="137" t="s">
        <v>139</v>
      </c>
      <c r="F49" s="38">
        <v>377855.51</v>
      </c>
      <c r="G49" s="38">
        <v>130932.61</v>
      </c>
      <c r="H49" s="38">
        <v>124920.28</v>
      </c>
      <c r="K49" s="137">
        <v>586858.51</v>
      </c>
      <c r="L49" s="137">
        <v>367784.89</v>
      </c>
      <c r="N49" s="62">
        <v>9820</v>
      </c>
      <c r="O49" s="62">
        <v>102700.56</v>
      </c>
      <c r="Q49" s="62"/>
      <c r="R49" s="62">
        <v>71.52</v>
      </c>
      <c r="S49" s="137"/>
      <c r="T49" s="137"/>
      <c r="W49" s="137">
        <v>-1551106.63</v>
      </c>
      <c r="X49" s="137">
        <v>3750097.45</v>
      </c>
      <c r="Z49" s="39">
        <v>2006589.07</v>
      </c>
      <c r="AA49" s="39">
        <v>22000</v>
      </c>
      <c r="AB49" s="39">
        <v>1303.8499999999999</v>
      </c>
      <c r="AD49" s="39">
        <v>1532506.5</v>
      </c>
      <c r="AE49" s="39">
        <v>333756.62</v>
      </c>
      <c r="AF49" s="50">
        <v>2417193.5</v>
      </c>
      <c r="AH49" s="50">
        <v>70846</v>
      </c>
      <c r="AJ49" s="50">
        <v>1775901.8</v>
      </c>
      <c r="AK49" s="50">
        <v>301144.34000000003</v>
      </c>
      <c r="AN49" s="50">
        <v>54301.5</v>
      </c>
    </row>
    <row r="50" spans="1:40">
      <c r="A50" s="34" t="s">
        <v>609</v>
      </c>
      <c r="B50" s="34" t="s">
        <v>335</v>
      </c>
      <c r="C50" s="34">
        <v>2981</v>
      </c>
      <c r="D50" s="34" t="s">
        <v>140</v>
      </c>
      <c r="E50" s="137" t="s">
        <v>140</v>
      </c>
      <c r="F50" s="38">
        <v>572106.6</v>
      </c>
      <c r="G50" s="38">
        <v>36050.519999999997</v>
      </c>
      <c r="H50" s="38">
        <v>62559.49</v>
      </c>
      <c r="K50" s="137">
        <v>566575.03</v>
      </c>
      <c r="L50" s="137">
        <v>318524.75</v>
      </c>
      <c r="N50" s="62">
        <v>25140</v>
      </c>
      <c r="O50" s="62">
        <v>65783.94</v>
      </c>
      <c r="Q50" s="62">
        <v>1400</v>
      </c>
      <c r="R50" s="62">
        <v>2018</v>
      </c>
      <c r="S50" s="137"/>
      <c r="T50" s="137"/>
      <c r="W50" s="137">
        <v>-375716.24</v>
      </c>
      <c r="X50" s="137">
        <v>1851653.95</v>
      </c>
      <c r="Z50" s="39">
        <v>1218891.05</v>
      </c>
      <c r="AB50" s="39">
        <v>1050.0899999999999</v>
      </c>
      <c r="AD50" s="39">
        <v>1019841.5</v>
      </c>
      <c r="AE50" s="39">
        <v>153793.22</v>
      </c>
      <c r="AF50" s="50">
        <v>1531922.5</v>
      </c>
      <c r="AH50" s="50">
        <v>7640</v>
      </c>
      <c r="AI50" s="50">
        <v>11674</v>
      </c>
      <c r="AJ50" s="50">
        <v>625048.54</v>
      </c>
      <c r="AK50" s="50">
        <v>201973.58</v>
      </c>
      <c r="AN50" s="50">
        <v>29780.5</v>
      </c>
    </row>
    <row r="51" spans="1:40">
      <c r="A51" s="34" t="s">
        <v>609</v>
      </c>
      <c r="B51" s="34" t="s">
        <v>335</v>
      </c>
      <c r="C51" s="34">
        <v>3469</v>
      </c>
      <c r="D51" s="34" t="s">
        <v>290</v>
      </c>
      <c r="E51" s="137" t="s">
        <v>290</v>
      </c>
      <c r="F51" s="38">
        <v>218615.81</v>
      </c>
      <c r="G51" s="38">
        <v>5649.54</v>
      </c>
      <c r="H51" s="38">
        <v>101842.73</v>
      </c>
      <c r="K51" s="137">
        <v>569169.61</v>
      </c>
      <c r="L51" s="137">
        <v>133242.87</v>
      </c>
      <c r="N51" s="62">
        <v>3000</v>
      </c>
      <c r="O51" s="62">
        <v>62863.63</v>
      </c>
      <c r="Q51" s="62">
        <v>0</v>
      </c>
      <c r="R51" s="62">
        <v>2983.14</v>
      </c>
      <c r="S51" s="137"/>
      <c r="T51" s="137"/>
      <c r="U51" s="137">
        <v>0</v>
      </c>
      <c r="W51" s="137">
        <v>-1010678.89</v>
      </c>
      <c r="X51" s="137">
        <v>1865771.67</v>
      </c>
      <c r="Z51" s="39">
        <v>1084758.5900000001</v>
      </c>
      <c r="AA51" s="39">
        <v>228124</v>
      </c>
      <c r="AB51" s="39">
        <v>584.23</v>
      </c>
      <c r="AD51" s="39">
        <v>837868.5</v>
      </c>
      <c r="AE51" s="39">
        <v>106928.54</v>
      </c>
      <c r="AF51" s="50">
        <v>1265434.5</v>
      </c>
      <c r="AH51" s="50">
        <v>42842</v>
      </c>
      <c r="AI51" s="50">
        <v>720</v>
      </c>
      <c r="AJ51" s="50">
        <v>653587.32999999996</v>
      </c>
      <c r="AK51" s="50">
        <v>170934.02</v>
      </c>
      <c r="AN51" s="50">
        <v>20165</v>
      </c>
    </row>
    <row r="52" spans="1:40">
      <c r="A52" s="34" t="s">
        <v>609</v>
      </c>
      <c r="B52" s="34" t="s">
        <v>335</v>
      </c>
      <c r="C52" s="34">
        <v>1883</v>
      </c>
      <c r="D52" s="34" t="s">
        <v>291</v>
      </c>
      <c r="E52" s="137" t="s">
        <v>291</v>
      </c>
      <c r="F52" s="38">
        <v>199698.69</v>
      </c>
      <c r="G52" s="38">
        <v>1979.5</v>
      </c>
      <c r="H52" s="38">
        <v>99263.37</v>
      </c>
      <c r="K52" s="137">
        <v>710564.42</v>
      </c>
      <c r="L52" s="137">
        <v>279255.31</v>
      </c>
      <c r="N52" s="62">
        <v>3450</v>
      </c>
      <c r="O52" s="62">
        <v>31084.82</v>
      </c>
      <c r="Q52" s="62"/>
      <c r="R52" s="62">
        <v>659.5</v>
      </c>
      <c r="S52" s="137"/>
      <c r="T52" s="137"/>
      <c r="W52" s="137">
        <v>290925.45</v>
      </c>
      <c r="X52" s="137">
        <v>1234901.48</v>
      </c>
      <c r="Z52" s="39">
        <v>815694.44</v>
      </c>
      <c r="AA52" s="39">
        <v>130805</v>
      </c>
      <c r="AB52" s="39">
        <v>1179.3399999999999</v>
      </c>
      <c r="AD52" s="39">
        <v>957127.5</v>
      </c>
      <c r="AE52" s="39">
        <v>85437.58</v>
      </c>
      <c r="AF52" s="50">
        <v>1281162.5</v>
      </c>
      <c r="AH52" s="50">
        <v>3600</v>
      </c>
      <c r="AI52" s="50">
        <v>19022</v>
      </c>
      <c r="AJ52" s="50">
        <v>747219.94</v>
      </c>
      <c r="AK52" s="50">
        <v>197059.38</v>
      </c>
      <c r="AN52" s="50">
        <v>12440</v>
      </c>
    </row>
    <row r="53" spans="1:40">
      <c r="A53" s="34" t="s">
        <v>609</v>
      </c>
      <c r="B53" s="34" t="s">
        <v>335</v>
      </c>
      <c r="C53" s="34">
        <v>3742</v>
      </c>
      <c r="D53" s="34" t="s">
        <v>310</v>
      </c>
      <c r="E53" s="137" t="s">
        <v>310</v>
      </c>
      <c r="F53" s="38">
        <v>138344.14000000001</v>
      </c>
      <c r="G53" s="38">
        <v>46499.75</v>
      </c>
      <c r="H53" s="38">
        <v>82084.81</v>
      </c>
      <c r="K53" s="137">
        <v>1289960.92</v>
      </c>
      <c r="L53" s="137">
        <v>311240.40000000002</v>
      </c>
      <c r="N53" s="62">
        <v>4000</v>
      </c>
      <c r="O53" s="62">
        <v>53050.559999999998</v>
      </c>
      <c r="Q53" s="62"/>
      <c r="R53" s="62">
        <v>516.82000000000005</v>
      </c>
      <c r="S53" s="137"/>
      <c r="T53" s="137"/>
      <c r="W53" s="137">
        <v>544604.56000000006</v>
      </c>
      <c r="X53" s="137">
        <v>2300894.7000000002</v>
      </c>
      <c r="Z53" s="39">
        <v>928922.24</v>
      </c>
      <c r="AB53" s="39">
        <v>889.6</v>
      </c>
      <c r="AD53" s="39">
        <v>1115894</v>
      </c>
      <c r="AE53" s="39">
        <v>120644</v>
      </c>
      <c r="AF53" s="50">
        <v>1770274</v>
      </c>
      <c r="AH53" s="50">
        <v>32214</v>
      </c>
      <c r="AJ53" s="50">
        <v>772991.85</v>
      </c>
      <c r="AK53" s="50">
        <v>623581.61</v>
      </c>
      <c r="AN53" s="50">
        <v>2225</v>
      </c>
    </row>
    <row r="54" spans="1:40">
      <c r="A54" s="34" t="s">
        <v>609</v>
      </c>
      <c r="B54" s="34" t="s">
        <v>335</v>
      </c>
      <c r="C54" s="34">
        <v>3069</v>
      </c>
      <c r="D54" s="34" t="s">
        <v>318</v>
      </c>
      <c r="E54" s="137" t="s">
        <v>318</v>
      </c>
      <c r="F54" s="38">
        <v>447974.69</v>
      </c>
      <c r="G54" s="38">
        <v>20331</v>
      </c>
      <c r="H54" s="38">
        <v>134087.82</v>
      </c>
      <c r="K54" s="137">
        <v>4353794.46</v>
      </c>
      <c r="L54" s="137">
        <v>297808.46999999997</v>
      </c>
      <c r="N54" s="62">
        <v>89870</v>
      </c>
      <c r="O54" s="62">
        <v>75496.47</v>
      </c>
      <c r="Q54" s="62"/>
      <c r="R54" s="62">
        <v>1552</v>
      </c>
      <c r="S54" s="137"/>
      <c r="T54" s="137"/>
      <c r="U54" s="137">
        <v>0</v>
      </c>
      <c r="W54" s="137">
        <v>1579741.76</v>
      </c>
      <c r="X54" s="137">
        <v>4006426</v>
      </c>
      <c r="Z54" s="39">
        <v>751999.13</v>
      </c>
      <c r="AB54" s="39">
        <v>1172.51</v>
      </c>
      <c r="AD54" s="39">
        <v>1006721.16</v>
      </c>
      <c r="AE54" s="39">
        <v>219665.92000000001</v>
      </c>
      <c r="AF54" s="50">
        <v>1331930</v>
      </c>
      <c r="AI54" s="50">
        <v>17693</v>
      </c>
      <c r="AJ54" s="50">
        <v>861391.31</v>
      </c>
      <c r="AK54" s="50">
        <v>257518.7</v>
      </c>
      <c r="AN54" s="50">
        <v>10115.5</v>
      </c>
    </row>
    <row r="55" spans="1:40">
      <c r="A55" s="34" t="s">
        <v>320</v>
      </c>
      <c r="B55" s="34" t="s">
        <v>321</v>
      </c>
      <c r="C55" s="34">
        <v>3175</v>
      </c>
      <c r="D55" s="34" t="s">
        <v>141</v>
      </c>
      <c r="E55" s="137" t="s">
        <v>141</v>
      </c>
      <c r="F55" s="38">
        <v>683186.65</v>
      </c>
      <c r="G55" s="38">
        <v>139779.24</v>
      </c>
      <c r="H55" s="38">
        <v>155336.70000000001</v>
      </c>
      <c r="K55" s="137">
        <v>526468.75</v>
      </c>
      <c r="L55" s="137">
        <v>369190.14</v>
      </c>
      <c r="O55" s="62">
        <v>78410.03</v>
      </c>
      <c r="Q55" s="62"/>
      <c r="R55" s="62">
        <v>0</v>
      </c>
      <c r="S55" s="137"/>
      <c r="T55" s="137"/>
      <c r="W55" s="137">
        <v>-261255.03</v>
      </c>
      <c r="X55" s="137">
        <v>1877057.75</v>
      </c>
      <c r="Z55" s="39">
        <v>1165091</v>
      </c>
      <c r="AB55" s="39">
        <v>1032.31</v>
      </c>
      <c r="AD55" s="39">
        <v>1021227.5</v>
      </c>
      <c r="AF55" s="50">
        <v>1207209.5</v>
      </c>
      <c r="AH55" s="50">
        <v>14264</v>
      </c>
      <c r="AJ55" s="50">
        <v>639595.76</v>
      </c>
      <c r="AK55" s="50">
        <v>146532.82</v>
      </c>
    </row>
    <row r="56" spans="1:40">
      <c r="A56" s="34" t="s">
        <v>320</v>
      </c>
      <c r="B56" s="34" t="s">
        <v>321</v>
      </c>
      <c r="C56" s="34">
        <v>3286</v>
      </c>
      <c r="D56" s="34" t="s">
        <v>142</v>
      </c>
      <c r="E56" s="137" t="s">
        <v>142</v>
      </c>
      <c r="F56" s="38">
        <v>200635.08</v>
      </c>
      <c r="G56" s="38">
        <v>146853.85</v>
      </c>
      <c r="H56" s="38">
        <v>115302.18</v>
      </c>
      <c r="K56" s="137">
        <v>628932.6</v>
      </c>
      <c r="L56" s="137">
        <v>450416.18</v>
      </c>
      <c r="O56" s="62">
        <v>39470</v>
      </c>
      <c r="Q56" s="62"/>
      <c r="R56" s="62">
        <v>0</v>
      </c>
      <c r="S56" s="137"/>
      <c r="T56" s="137"/>
      <c r="W56" s="137">
        <v>-1016297.27</v>
      </c>
      <c r="X56" s="137">
        <v>2506199.65</v>
      </c>
      <c r="Z56" s="39">
        <v>1117115.06</v>
      </c>
      <c r="AA56" s="39">
        <v>70000</v>
      </c>
      <c r="AB56" s="39">
        <v>187.65</v>
      </c>
      <c r="AD56" s="39">
        <v>1853751.5</v>
      </c>
      <c r="AE56" s="39">
        <v>740.44</v>
      </c>
      <c r="AF56" s="50">
        <v>2125311.5</v>
      </c>
      <c r="AH56" s="50">
        <v>18606</v>
      </c>
      <c r="AJ56" s="50">
        <v>713230.25</v>
      </c>
      <c r="AK56" s="50">
        <v>171879.39</v>
      </c>
    </row>
    <row r="57" spans="1:40">
      <c r="A57" s="34" t="s">
        <v>320</v>
      </c>
      <c r="B57" s="34" t="s">
        <v>321</v>
      </c>
      <c r="C57" s="34">
        <v>3033</v>
      </c>
      <c r="D57" s="34" t="s">
        <v>1449</v>
      </c>
      <c r="E57" s="137" t="s">
        <v>332</v>
      </c>
      <c r="F57" s="38">
        <v>174359.12</v>
      </c>
      <c r="G57" s="38">
        <v>14871.13</v>
      </c>
      <c r="H57" s="38">
        <v>18647.72</v>
      </c>
      <c r="K57" s="137">
        <v>167514.09</v>
      </c>
      <c r="L57" s="137">
        <v>190539.51</v>
      </c>
      <c r="O57" s="62">
        <v>88130.21</v>
      </c>
      <c r="Q57" s="62"/>
      <c r="R57" s="62">
        <v>3860</v>
      </c>
      <c r="S57" s="137"/>
      <c r="T57" s="137"/>
      <c r="V57" s="137">
        <v>13.36</v>
      </c>
      <c r="W57" s="137">
        <v>-1226584.42</v>
      </c>
      <c r="X57" s="137">
        <v>1840660.03</v>
      </c>
      <c r="Z57" s="39">
        <v>795515.08</v>
      </c>
      <c r="AA57" s="39">
        <v>75225</v>
      </c>
      <c r="AB57" s="39">
        <v>332.11</v>
      </c>
      <c r="AD57" s="39">
        <v>861833.5</v>
      </c>
      <c r="AE57" s="39">
        <v>3316.02</v>
      </c>
      <c r="AF57" s="50">
        <v>1270654.5</v>
      </c>
      <c r="AJ57" s="50">
        <v>449050.89</v>
      </c>
      <c r="AK57" s="50">
        <v>156663.93</v>
      </c>
    </row>
    <row r="58" spans="1:40">
      <c r="A58" s="34" t="s">
        <v>320</v>
      </c>
      <c r="B58" s="34" t="s">
        <v>321</v>
      </c>
      <c r="C58" s="34">
        <v>2571</v>
      </c>
      <c r="D58" s="34" t="s">
        <v>143</v>
      </c>
      <c r="E58" s="137" t="s">
        <v>143</v>
      </c>
      <c r="F58" s="38">
        <v>305709.15000000002</v>
      </c>
      <c r="G58" s="38">
        <v>30868.71</v>
      </c>
      <c r="H58" s="38">
        <v>182650.79</v>
      </c>
      <c r="K58" s="137">
        <v>769272.9</v>
      </c>
      <c r="L58" s="137">
        <v>353359.9</v>
      </c>
      <c r="O58" s="62">
        <v>33012</v>
      </c>
      <c r="Q58" s="62"/>
      <c r="R58" s="62">
        <v>0</v>
      </c>
      <c r="S58" s="137"/>
      <c r="T58" s="137"/>
      <c r="V58" s="137">
        <v>-575.30999999999995</v>
      </c>
      <c r="W58" s="137">
        <v>-268743.46000000002</v>
      </c>
      <c r="X58" s="137">
        <v>1821817.03</v>
      </c>
      <c r="Z58" s="39">
        <v>1024501.29</v>
      </c>
      <c r="AB58" s="39">
        <v>772.71</v>
      </c>
      <c r="AD58" s="39">
        <v>1495695</v>
      </c>
      <c r="AE58" s="39">
        <v>173904.13</v>
      </c>
      <c r="AF58" s="50">
        <v>1956335</v>
      </c>
      <c r="AH58" s="50">
        <v>13440</v>
      </c>
      <c r="AI58" s="50">
        <v>1360</v>
      </c>
      <c r="AJ58" s="50">
        <v>611798.19999999995</v>
      </c>
      <c r="AK58" s="50">
        <v>55588.74</v>
      </c>
    </row>
    <row r="59" spans="1:40">
      <c r="A59" s="34" t="s">
        <v>320</v>
      </c>
      <c r="B59" s="34" t="s">
        <v>321</v>
      </c>
      <c r="C59" s="34">
        <v>5320</v>
      </c>
      <c r="D59" s="34" t="s">
        <v>1450</v>
      </c>
      <c r="E59" s="137" t="s">
        <v>333</v>
      </c>
      <c r="F59" s="38">
        <v>887566.6</v>
      </c>
      <c r="G59" s="38">
        <v>296249.96999999997</v>
      </c>
      <c r="H59" s="38">
        <v>643657.15</v>
      </c>
      <c r="K59" s="137">
        <v>617773.18999999994</v>
      </c>
      <c r="L59" s="137">
        <v>674695.93</v>
      </c>
      <c r="O59" s="62">
        <v>88230</v>
      </c>
      <c r="Q59" s="62"/>
      <c r="R59" s="62">
        <v>-2392</v>
      </c>
      <c r="S59" s="137"/>
      <c r="T59" s="137"/>
      <c r="W59" s="137">
        <v>844460.46</v>
      </c>
      <c r="X59" s="137">
        <v>1102265.42</v>
      </c>
      <c r="Z59" s="39">
        <v>2148782.77</v>
      </c>
      <c r="AB59" s="39">
        <v>535.61</v>
      </c>
      <c r="AD59" s="39">
        <v>1581198</v>
      </c>
      <c r="AE59" s="39">
        <v>20000</v>
      </c>
      <c r="AF59" s="50">
        <v>2014875</v>
      </c>
      <c r="AH59" s="50">
        <v>15490</v>
      </c>
      <c r="AJ59" s="50">
        <v>545010.56000000006</v>
      </c>
      <c r="AK59" s="50">
        <v>55351.86</v>
      </c>
      <c r="AN59" s="50">
        <v>32410</v>
      </c>
    </row>
    <row r="60" spans="1:40">
      <c r="A60" s="34" t="s">
        <v>320</v>
      </c>
      <c r="B60" s="34" t="s">
        <v>321</v>
      </c>
      <c r="C60" s="34">
        <v>2252</v>
      </c>
      <c r="D60" s="34" t="s">
        <v>144</v>
      </c>
      <c r="E60" s="137" t="s">
        <v>144</v>
      </c>
      <c r="F60" s="38">
        <v>673761.93</v>
      </c>
      <c r="G60" s="38">
        <v>143609.92000000001</v>
      </c>
      <c r="H60" s="38">
        <v>49733.38</v>
      </c>
      <c r="K60" s="137">
        <v>197816.08</v>
      </c>
      <c r="L60" s="137">
        <v>177986.35</v>
      </c>
      <c r="O60" s="62">
        <v>50940</v>
      </c>
      <c r="Q60" s="62"/>
      <c r="R60" s="62">
        <v>0</v>
      </c>
      <c r="S60" s="137"/>
      <c r="T60" s="137"/>
      <c r="W60" s="137">
        <v>-1023440.73</v>
      </c>
      <c r="X60" s="137">
        <v>2172216.88</v>
      </c>
      <c r="Z60" s="39">
        <v>905686.17</v>
      </c>
      <c r="AA60" s="39">
        <v>190732</v>
      </c>
      <c r="AB60" s="39">
        <v>1229.32</v>
      </c>
      <c r="AD60" s="39">
        <v>821410</v>
      </c>
      <c r="AF60" s="50">
        <v>1121972</v>
      </c>
      <c r="AH60" s="50">
        <v>14788</v>
      </c>
      <c r="AI60" s="50">
        <v>3000</v>
      </c>
      <c r="AJ60" s="50">
        <v>687636.75</v>
      </c>
      <c r="AK60" s="50">
        <v>48469.23</v>
      </c>
    </row>
    <row r="61" spans="1:40">
      <c r="A61" s="34" t="s">
        <v>320</v>
      </c>
      <c r="B61" s="34" t="s">
        <v>321</v>
      </c>
      <c r="C61" s="34">
        <v>2615</v>
      </c>
      <c r="D61" s="34" t="s">
        <v>145</v>
      </c>
      <c r="E61" s="137" t="s">
        <v>145</v>
      </c>
      <c r="F61" s="38">
        <v>282398.09000000003</v>
      </c>
      <c r="G61" s="38">
        <v>94955.24</v>
      </c>
      <c r="H61" s="38">
        <v>142737.75</v>
      </c>
      <c r="K61" s="137">
        <v>1265837.3600000001</v>
      </c>
      <c r="L61" s="137">
        <v>703179.68</v>
      </c>
      <c r="O61" s="62">
        <v>18470</v>
      </c>
      <c r="Q61" s="62"/>
      <c r="R61" s="62">
        <v>42108</v>
      </c>
      <c r="S61" s="137"/>
      <c r="T61" s="137"/>
      <c r="V61" s="137">
        <v>351896.55</v>
      </c>
      <c r="W61" s="137">
        <v>112</v>
      </c>
      <c r="X61" s="137">
        <v>1936400.69</v>
      </c>
      <c r="Z61" s="39">
        <v>1054734.92</v>
      </c>
      <c r="AA61" s="39">
        <v>146000</v>
      </c>
      <c r="AB61" s="39">
        <v>249.16</v>
      </c>
      <c r="AD61" s="39">
        <v>889290</v>
      </c>
      <c r="AF61" s="50">
        <v>1198356</v>
      </c>
      <c r="AH61" s="50">
        <v>27340</v>
      </c>
      <c r="AJ61" s="50">
        <v>686009.35</v>
      </c>
      <c r="AK61" s="50">
        <v>38447.85</v>
      </c>
    </row>
    <row r="62" spans="1:40">
      <c r="A62" s="34" t="s">
        <v>320</v>
      </c>
      <c r="B62" s="34" t="s">
        <v>321</v>
      </c>
      <c r="C62" s="34">
        <v>7141</v>
      </c>
      <c r="D62" s="34" t="s">
        <v>146</v>
      </c>
      <c r="E62" s="137" t="s">
        <v>146</v>
      </c>
      <c r="F62" s="38">
        <v>425862.92</v>
      </c>
      <c r="G62" s="38">
        <v>32059.51</v>
      </c>
      <c r="H62" s="38">
        <v>155432.85</v>
      </c>
      <c r="K62" s="137">
        <v>57477.599999999999</v>
      </c>
      <c r="L62" s="137">
        <v>336095.53</v>
      </c>
      <c r="N62" s="62">
        <v>0</v>
      </c>
      <c r="O62" s="62">
        <v>86411.16</v>
      </c>
      <c r="Q62" s="62"/>
      <c r="R62" s="62">
        <v>8326</v>
      </c>
      <c r="S62" s="137"/>
      <c r="T62" s="137"/>
      <c r="W62" s="137">
        <v>-305893.15999999997</v>
      </c>
      <c r="X62" s="137">
        <v>1262941.0900000001</v>
      </c>
      <c r="Z62" s="39">
        <v>1819291.39</v>
      </c>
      <c r="AA62" s="39">
        <v>51200</v>
      </c>
      <c r="AB62" s="39">
        <v>654.52</v>
      </c>
      <c r="AD62" s="39">
        <v>1853712</v>
      </c>
      <c r="AE62" s="39">
        <v>4200</v>
      </c>
      <c r="AF62" s="50">
        <v>2543837</v>
      </c>
      <c r="AH62" s="50">
        <v>31172</v>
      </c>
      <c r="AJ62" s="50">
        <v>1097316.49</v>
      </c>
      <c r="AK62" s="50">
        <v>101589.1</v>
      </c>
    </row>
    <row r="63" spans="1:40">
      <c r="A63" s="34" t="s">
        <v>320</v>
      </c>
      <c r="B63" s="34" t="s">
        <v>321</v>
      </c>
      <c r="C63" s="34">
        <v>6948</v>
      </c>
      <c r="D63" s="34" t="s">
        <v>292</v>
      </c>
      <c r="E63" s="137" t="s">
        <v>292</v>
      </c>
      <c r="F63" s="38">
        <v>577132.23</v>
      </c>
      <c r="G63" s="38">
        <v>244463.75</v>
      </c>
      <c r="H63" s="38">
        <v>114479.33</v>
      </c>
      <c r="I63" s="38">
        <v>0</v>
      </c>
      <c r="J63" s="137">
        <v>0</v>
      </c>
      <c r="K63" s="137">
        <v>693393.68</v>
      </c>
      <c r="L63" s="137">
        <v>627803.5</v>
      </c>
      <c r="M63" s="137">
        <v>0</v>
      </c>
      <c r="N63" s="62">
        <v>0</v>
      </c>
      <c r="O63" s="62">
        <v>20320</v>
      </c>
      <c r="Q63" s="62">
        <v>0</v>
      </c>
      <c r="R63" s="62">
        <v>0</v>
      </c>
      <c r="S63" s="137"/>
      <c r="T63" s="137"/>
      <c r="U63" s="137">
        <v>0</v>
      </c>
      <c r="V63" s="137">
        <v>0</v>
      </c>
      <c r="W63" s="137">
        <v>-130660.41</v>
      </c>
      <c r="X63" s="137">
        <v>2033596.36</v>
      </c>
      <c r="Z63" s="39">
        <v>1592536.89</v>
      </c>
      <c r="AC63" s="39">
        <v>1035.33</v>
      </c>
      <c r="AD63" s="39">
        <v>1874850</v>
      </c>
      <c r="AF63" s="50">
        <v>2420268</v>
      </c>
      <c r="AH63" s="50">
        <v>25342</v>
      </c>
      <c r="AI63" s="50">
        <v>3460</v>
      </c>
      <c r="AJ63" s="50">
        <v>599223.5</v>
      </c>
      <c r="AK63" s="50">
        <v>86112.18</v>
      </c>
    </row>
    <row r="64" spans="1:40">
      <c r="A64" s="34" t="s">
        <v>320</v>
      </c>
      <c r="B64" s="34" t="s">
        <v>321</v>
      </c>
      <c r="C64" s="34">
        <v>3704</v>
      </c>
      <c r="D64" s="34" t="s">
        <v>293</v>
      </c>
      <c r="E64" s="137" t="s">
        <v>293</v>
      </c>
      <c r="F64" s="38">
        <v>93870.84</v>
      </c>
      <c r="G64" s="38">
        <v>19726.34</v>
      </c>
      <c r="H64" s="38">
        <v>267483.88</v>
      </c>
      <c r="K64" s="137">
        <v>911221.44</v>
      </c>
      <c r="L64" s="137">
        <v>378100.2</v>
      </c>
      <c r="O64" s="62">
        <v>149300</v>
      </c>
      <c r="Q64" s="62"/>
      <c r="R64" s="62">
        <v>17971</v>
      </c>
      <c r="S64" s="137"/>
      <c r="T64" s="137"/>
      <c r="W64" s="137">
        <v>-551906.09</v>
      </c>
      <c r="X64" s="137">
        <v>2378594.3199999998</v>
      </c>
      <c r="Z64" s="39">
        <v>1380073.3</v>
      </c>
      <c r="AB64" s="39">
        <v>428.37</v>
      </c>
      <c r="AD64" s="39">
        <v>1148639</v>
      </c>
      <c r="AE64" s="39">
        <v>10000</v>
      </c>
      <c r="AF64" s="50">
        <v>1561185</v>
      </c>
      <c r="AI64" s="50">
        <v>7280</v>
      </c>
      <c r="AJ64" s="50">
        <v>1085408.1200000001</v>
      </c>
      <c r="AK64" s="50">
        <v>208824.08</v>
      </c>
    </row>
    <row r="65" spans="1:40">
      <c r="A65" s="34" t="s">
        <v>320</v>
      </c>
      <c r="B65" s="34" t="s">
        <v>321</v>
      </c>
      <c r="C65" s="34">
        <v>2752</v>
      </c>
      <c r="D65" s="34" t="s">
        <v>294</v>
      </c>
      <c r="E65" s="137" t="s">
        <v>294</v>
      </c>
      <c r="F65" s="38">
        <v>291125.63</v>
      </c>
      <c r="G65" s="38">
        <v>130253.04</v>
      </c>
      <c r="H65" s="38">
        <v>105177.74</v>
      </c>
      <c r="K65" s="137">
        <v>1705205.01</v>
      </c>
      <c r="L65" s="137">
        <v>538349.23</v>
      </c>
      <c r="N65" s="62">
        <v>0</v>
      </c>
      <c r="O65" s="62">
        <v>78720.039999999994</v>
      </c>
      <c r="Q65" s="62"/>
      <c r="R65" s="62">
        <v>0</v>
      </c>
      <c r="S65" s="137"/>
      <c r="T65" s="137"/>
      <c r="W65" s="137">
        <v>176238.48</v>
      </c>
      <c r="X65" s="137">
        <v>2522084.4900000002</v>
      </c>
      <c r="Z65" s="39">
        <v>848942.86</v>
      </c>
      <c r="AA65" s="39">
        <v>369000</v>
      </c>
      <c r="AB65" s="39">
        <v>648.54999999999995</v>
      </c>
      <c r="AD65" s="39">
        <v>992416.5</v>
      </c>
      <c r="AF65" s="50">
        <v>1419019.5</v>
      </c>
      <c r="AH65" s="50">
        <v>32128</v>
      </c>
      <c r="AJ65" s="50">
        <v>706011.73</v>
      </c>
      <c r="AK65" s="50">
        <v>55981.04</v>
      </c>
      <c r="AN65" s="50">
        <v>4800</v>
      </c>
    </row>
    <row r="66" spans="1:40">
      <c r="A66" s="34" t="s">
        <v>322</v>
      </c>
      <c r="B66" s="34" t="s">
        <v>323</v>
      </c>
      <c r="C66" s="34">
        <v>4777</v>
      </c>
      <c r="D66" s="34" t="s">
        <v>147</v>
      </c>
      <c r="E66" s="137" t="s">
        <v>147</v>
      </c>
      <c r="F66" s="38">
        <v>1116667.04</v>
      </c>
      <c r="G66" s="38">
        <v>34194</v>
      </c>
      <c r="H66" s="38">
        <v>65049.08</v>
      </c>
      <c r="K66" s="137">
        <v>465555.99</v>
      </c>
      <c r="L66" s="137">
        <v>602021.15</v>
      </c>
      <c r="N66" s="62">
        <v>1570</v>
      </c>
      <c r="O66" s="62">
        <v>133453.68</v>
      </c>
      <c r="Q66" s="62">
        <v>5000</v>
      </c>
      <c r="R66" s="62">
        <v>1609.26</v>
      </c>
      <c r="S66" s="137"/>
      <c r="T66" s="137"/>
      <c r="W66" s="137">
        <v>686.64</v>
      </c>
      <c r="X66" s="137">
        <v>2222830.3199999998</v>
      </c>
      <c r="Z66" s="39">
        <v>1376141.25</v>
      </c>
      <c r="AB66" s="39">
        <v>2185.7199999999998</v>
      </c>
      <c r="AD66" s="39">
        <v>1444247</v>
      </c>
      <c r="AE66" s="39">
        <v>64437</v>
      </c>
      <c r="AF66" s="50">
        <v>1911286</v>
      </c>
      <c r="AH66" s="50">
        <v>13000</v>
      </c>
      <c r="AJ66" s="50">
        <v>792506.53</v>
      </c>
      <c r="AK66" s="50">
        <v>251881.08</v>
      </c>
    </row>
    <row r="67" spans="1:40">
      <c r="A67" s="34" t="s">
        <v>322</v>
      </c>
      <c r="B67" s="34" t="s">
        <v>323</v>
      </c>
      <c r="C67" s="34">
        <v>8626</v>
      </c>
      <c r="D67" s="34" t="s">
        <v>148</v>
      </c>
      <c r="E67" s="137" t="s">
        <v>148</v>
      </c>
      <c r="F67" s="38">
        <v>1029702.68</v>
      </c>
      <c r="G67" s="38">
        <v>535196.72</v>
      </c>
      <c r="H67" s="38">
        <v>279079</v>
      </c>
      <c r="K67" s="137">
        <v>2704120.4</v>
      </c>
      <c r="L67" s="137">
        <v>1297315.47</v>
      </c>
      <c r="N67" s="62">
        <v>32320</v>
      </c>
      <c r="O67" s="62">
        <v>190140.78</v>
      </c>
      <c r="R67" s="285">
        <v>4386.03</v>
      </c>
      <c r="T67" s="137"/>
      <c r="W67" s="137">
        <v>1587653.01</v>
      </c>
      <c r="X67" s="137">
        <v>3033155.83</v>
      </c>
      <c r="Z67" s="39">
        <v>3237682.06</v>
      </c>
      <c r="AA67" s="39">
        <v>558882</v>
      </c>
      <c r="AB67" s="39">
        <v>2266.52</v>
      </c>
      <c r="AD67" s="39">
        <v>2581083</v>
      </c>
      <c r="AE67" s="39">
        <v>536700</v>
      </c>
      <c r="AF67" s="50">
        <v>3658322</v>
      </c>
      <c r="AH67" s="50">
        <v>50667</v>
      </c>
      <c r="AJ67" s="50">
        <v>2070004.41</v>
      </c>
      <c r="AK67" s="50">
        <v>139815.51999999999</v>
      </c>
      <c r="AN67" s="50">
        <v>46.03</v>
      </c>
    </row>
    <row r="68" spans="1:40">
      <c r="A68" s="34" t="s">
        <v>322</v>
      </c>
      <c r="B68" s="34" t="s">
        <v>323</v>
      </c>
      <c r="C68" s="34">
        <v>4748</v>
      </c>
      <c r="D68" s="34" t="s">
        <v>149</v>
      </c>
      <c r="E68" s="137" t="s">
        <v>149</v>
      </c>
      <c r="F68" s="38">
        <v>639252.82999999996</v>
      </c>
      <c r="G68" s="38">
        <v>158958.5</v>
      </c>
      <c r="H68" s="38">
        <v>177002.17</v>
      </c>
      <c r="K68" s="137">
        <v>939556.98</v>
      </c>
      <c r="L68" s="137">
        <v>579366.51</v>
      </c>
      <c r="N68" s="62">
        <v>17860</v>
      </c>
      <c r="O68" s="62">
        <v>90854.03</v>
      </c>
      <c r="Q68" s="62"/>
      <c r="R68" s="62">
        <v>2918.43</v>
      </c>
      <c r="S68" s="137"/>
      <c r="T68" s="137"/>
      <c r="W68" s="137">
        <v>-212999.88</v>
      </c>
      <c r="X68" s="137">
        <v>2266667.36</v>
      </c>
      <c r="Z68" s="39">
        <v>1565402.02</v>
      </c>
      <c r="AA68" s="39">
        <v>137600</v>
      </c>
      <c r="AB68" s="39">
        <v>1133.0999999999999</v>
      </c>
      <c r="AD68" s="39">
        <v>716712</v>
      </c>
      <c r="AE68" s="39">
        <v>59339</v>
      </c>
      <c r="AF68" s="50">
        <v>1145919</v>
      </c>
      <c r="AH68" s="50">
        <v>22604</v>
      </c>
      <c r="AI68" s="50">
        <v>3810</v>
      </c>
      <c r="AJ68" s="50">
        <v>754015.82</v>
      </c>
      <c r="AK68" s="50">
        <v>216748.24</v>
      </c>
      <c r="AN68" s="50">
        <v>8252.01</v>
      </c>
    </row>
    <row r="69" spans="1:40">
      <c r="A69" s="34" t="s">
        <v>322</v>
      </c>
      <c r="B69" s="34" t="s">
        <v>323</v>
      </c>
      <c r="C69" s="34">
        <v>2942</v>
      </c>
      <c r="D69" s="34" t="s">
        <v>150</v>
      </c>
      <c r="E69" s="137" t="s">
        <v>150</v>
      </c>
      <c r="F69" s="38">
        <v>542789.74</v>
      </c>
      <c r="G69" s="38">
        <v>25757.09</v>
      </c>
      <c r="H69" s="38">
        <v>34648.639999999999</v>
      </c>
      <c r="K69" s="137">
        <v>418104.15</v>
      </c>
      <c r="L69" s="137">
        <v>438403.67</v>
      </c>
      <c r="N69" s="62">
        <v>4500</v>
      </c>
      <c r="O69" s="62">
        <v>79425.570000000007</v>
      </c>
      <c r="Q69" s="62"/>
      <c r="R69" s="62">
        <v>1889.84</v>
      </c>
      <c r="S69" s="137"/>
      <c r="T69" s="137"/>
      <c r="W69" s="137">
        <v>-848501.43</v>
      </c>
      <c r="X69" s="137">
        <v>1987498.73</v>
      </c>
      <c r="Z69" s="39">
        <v>1553674.31</v>
      </c>
      <c r="AA69" s="39">
        <v>111000</v>
      </c>
      <c r="AB69" s="39">
        <v>1198.53</v>
      </c>
      <c r="AD69" s="39">
        <v>902650</v>
      </c>
      <c r="AE69" s="39">
        <v>39000</v>
      </c>
      <c r="AF69" s="50">
        <v>1340824</v>
      </c>
      <c r="AH69" s="50">
        <v>19770</v>
      </c>
      <c r="AJ69" s="50">
        <v>827010.52</v>
      </c>
      <c r="AK69" s="50">
        <v>179561.74</v>
      </c>
      <c r="AN69" s="50">
        <v>5466</v>
      </c>
    </row>
    <row r="70" spans="1:40">
      <c r="A70" s="34" t="s">
        <v>322</v>
      </c>
      <c r="B70" s="34" t="s">
        <v>323</v>
      </c>
      <c r="C70" s="34">
        <v>7498</v>
      </c>
      <c r="D70" s="34" t="s">
        <v>151</v>
      </c>
      <c r="E70" s="137" t="s">
        <v>151</v>
      </c>
      <c r="F70" s="38">
        <v>639212.03</v>
      </c>
      <c r="G70" s="38">
        <v>73160</v>
      </c>
      <c r="H70" s="38">
        <v>109557.85</v>
      </c>
      <c r="K70" s="137">
        <v>360479.19</v>
      </c>
      <c r="L70" s="137">
        <v>215708.08</v>
      </c>
      <c r="N70" s="62">
        <v>4000</v>
      </c>
      <c r="O70" s="62">
        <v>145689.18</v>
      </c>
      <c r="Q70" s="62"/>
      <c r="R70" s="62">
        <v>3854.37</v>
      </c>
      <c r="S70" s="137"/>
      <c r="T70" s="137"/>
      <c r="W70" s="137">
        <v>-537581.97</v>
      </c>
      <c r="X70" s="137">
        <v>1832455.01</v>
      </c>
      <c r="Z70" s="39">
        <v>2295055.96</v>
      </c>
      <c r="AB70" s="39">
        <v>1590.73</v>
      </c>
      <c r="AD70" s="39">
        <v>853740</v>
      </c>
      <c r="AF70" s="50">
        <v>1697424</v>
      </c>
      <c r="AH70" s="50">
        <v>17612</v>
      </c>
      <c r="AJ70" s="50">
        <v>1335332.82</v>
      </c>
      <c r="AK70" s="50">
        <v>140225.31</v>
      </c>
      <c r="AN70" s="50">
        <v>10092</v>
      </c>
    </row>
    <row r="71" spans="1:40">
      <c r="A71" s="34" t="s">
        <v>322</v>
      </c>
      <c r="B71" s="34" t="s">
        <v>323</v>
      </c>
      <c r="C71" s="34">
        <v>5826</v>
      </c>
      <c r="D71" s="34" t="s">
        <v>153</v>
      </c>
      <c r="E71" s="137" t="s">
        <v>153</v>
      </c>
      <c r="F71" s="38">
        <v>381503.43</v>
      </c>
      <c r="G71" s="38">
        <v>539496.75</v>
      </c>
      <c r="H71" s="38">
        <v>175293.49</v>
      </c>
      <c r="K71" s="137">
        <v>478241.53</v>
      </c>
      <c r="L71" s="137">
        <v>326680.17</v>
      </c>
      <c r="N71" s="62">
        <v>25845.9</v>
      </c>
      <c r="O71" s="62">
        <v>43520.68</v>
      </c>
      <c r="Q71" s="62"/>
      <c r="R71" s="62">
        <v>7583.46</v>
      </c>
      <c r="S71" s="137"/>
      <c r="T71" s="137"/>
      <c r="W71" s="137">
        <v>-1432588.09</v>
      </c>
      <c r="X71" s="137">
        <v>2051588.88</v>
      </c>
      <c r="Z71" s="39">
        <v>3142346.34</v>
      </c>
      <c r="AA71" s="39">
        <v>48605</v>
      </c>
      <c r="AB71" s="39">
        <v>1109.82</v>
      </c>
      <c r="AD71" s="39">
        <v>1433598</v>
      </c>
      <c r="AE71" s="39">
        <v>205500</v>
      </c>
      <c r="AF71" s="50">
        <v>2315705</v>
      </c>
      <c r="AH71" s="50">
        <v>6370</v>
      </c>
      <c r="AJ71" s="50">
        <v>1059113.1200000001</v>
      </c>
      <c r="AK71" s="50">
        <v>227907.82</v>
      </c>
      <c r="AN71" s="50">
        <v>16798.68</v>
      </c>
    </row>
    <row r="72" spans="1:40">
      <c r="A72" s="34" t="s">
        <v>322</v>
      </c>
      <c r="B72" s="34" t="s">
        <v>323</v>
      </c>
      <c r="C72" s="34">
        <v>1932</v>
      </c>
      <c r="D72" s="34" t="s">
        <v>154</v>
      </c>
      <c r="E72" s="137" t="s">
        <v>154</v>
      </c>
      <c r="F72" s="38">
        <v>270597.95</v>
      </c>
      <c r="G72" s="38">
        <v>137721.43</v>
      </c>
      <c r="H72" s="38">
        <v>64263.81</v>
      </c>
      <c r="K72" s="137">
        <v>1303932.3700000001</v>
      </c>
      <c r="L72" s="137">
        <v>322312.27</v>
      </c>
      <c r="N72" s="62">
        <v>45830</v>
      </c>
      <c r="O72" s="62">
        <v>58549.21</v>
      </c>
      <c r="Q72" s="62"/>
      <c r="R72" s="62">
        <v>1056.3800000000001</v>
      </c>
      <c r="S72" s="137"/>
      <c r="T72" s="137"/>
      <c r="V72" s="137">
        <v>150061.75</v>
      </c>
      <c r="W72" s="137">
        <v>-626742.16</v>
      </c>
      <c r="X72" s="137">
        <v>2642678.98</v>
      </c>
      <c r="Z72" s="39">
        <v>762968.61</v>
      </c>
      <c r="AB72" s="39">
        <v>708.64</v>
      </c>
      <c r="AD72" s="39">
        <v>1025071.2</v>
      </c>
      <c r="AE72" s="39">
        <v>83127</v>
      </c>
      <c r="AF72" s="50">
        <v>1337023.2</v>
      </c>
      <c r="AH72" s="50">
        <v>14998</v>
      </c>
      <c r="AJ72" s="50">
        <v>487672.21</v>
      </c>
      <c r="AK72" s="50">
        <v>204788.37</v>
      </c>
    </row>
    <row r="73" spans="1:40">
      <c r="A73" s="34" t="s">
        <v>322</v>
      </c>
      <c r="B73" s="34" t="s">
        <v>323</v>
      </c>
      <c r="C73" s="34">
        <v>3533</v>
      </c>
      <c r="D73" s="34" t="s">
        <v>157</v>
      </c>
      <c r="E73" s="137" t="s">
        <v>157</v>
      </c>
      <c r="F73" s="38">
        <v>765479.6</v>
      </c>
      <c r="G73" s="38">
        <v>9501.75</v>
      </c>
      <c r="H73" s="38">
        <v>98949.37</v>
      </c>
      <c r="K73" s="137">
        <v>1102016</v>
      </c>
      <c r="L73" s="137">
        <v>307624.18</v>
      </c>
      <c r="N73" s="62">
        <v>13920</v>
      </c>
      <c r="O73" s="62">
        <v>123224.46</v>
      </c>
      <c r="Q73" s="62"/>
      <c r="R73" s="62">
        <v>2525</v>
      </c>
      <c r="S73" s="137"/>
      <c r="T73" s="137"/>
      <c r="W73" s="137">
        <v>2054168.66</v>
      </c>
      <c r="Z73" s="39">
        <v>1394951.22</v>
      </c>
      <c r="AA73" s="39">
        <v>355000</v>
      </c>
      <c r="AB73" s="39">
        <v>1474.07</v>
      </c>
      <c r="AD73" s="39">
        <v>1293131.7</v>
      </c>
      <c r="AE73" s="39">
        <v>13500</v>
      </c>
      <c r="AF73" s="50">
        <v>1853543.7</v>
      </c>
      <c r="AH73" s="50">
        <v>37718</v>
      </c>
      <c r="AJ73" s="50">
        <v>963701.82</v>
      </c>
      <c r="AK73" s="50">
        <v>101519.36</v>
      </c>
      <c r="AN73" s="50">
        <v>11841.33</v>
      </c>
    </row>
    <row r="74" spans="1:40">
      <c r="A74" s="34" t="s">
        <v>322</v>
      </c>
      <c r="B74" s="34" t="s">
        <v>323</v>
      </c>
      <c r="C74" s="34">
        <v>4453</v>
      </c>
      <c r="D74" s="34" t="s">
        <v>158</v>
      </c>
      <c r="E74" s="137" t="s">
        <v>158</v>
      </c>
      <c r="F74" s="38">
        <v>585642.34</v>
      </c>
      <c r="G74" s="38">
        <v>75671</v>
      </c>
      <c r="H74" s="38">
        <v>279178.25</v>
      </c>
      <c r="K74" s="137">
        <v>916368.33</v>
      </c>
      <c r="L74" s="137">
        <v>729394.28</v>
      </c>
      <c r="N74" s="62">
        <v>29456</v>
      </c>
      <c r="O74" s="62">
        <v>91411.86</v>
      </c>
      <c r="Q74" s="62"/>
      <c r="R74" s="62">
        <v>8770.2999999999993</v>
      </c>
      <c r="S74" s="137"/>
      <c r="T74" s="137"/>
      <c r="W74" s="137">
        <v>-1191290.05</v>
      </c>
      <c r="X74" s="137">
        <v>3470807.02</v>
      </c>
      <c r="Z74" s="39">
        <v>1191454.56</v>
      </c>
      <c r="AA74" s="39">
        <v>110000</v>
      </c>
      <c r="AD74" s="39">
        <v>1373538.44</v>
      </c>
      <c r="AF74" s="50">
        <v>1654474.44</v>
      </c>
      <c r="AH74" s="50">
        <v>6860</v>
      </c>
      <c r="AJ74" s="50">
        <v>793731.09</v>
      </c>
      <c r="AK74" s="50">
        <v>41828.400000000001</v>
      </c>
      <c r="AN74" s="50">
        <v>1000</v>
      </c>
    </row>
    <row r="75" spans="1:40">
      <c r="A75" s="34" t="s">
        <v>322</v>
      </c>
      <c r="B75" s="34" t="s">
        <v>323</v>
      </c>
      <c r="C75" s="34">
        <v>3123</v>
      </c>
      <c r="D75" s="34" t="s">
        <v>159</v>
      </c>
      <c r="E75" s="137" t="s">
        <v>159</v>
      </c>
      <c r="F75" s="38">
        <v>124880.07</v>
      </c>
      <c r="G75" s="38">
        <v>90528.59</v>
      </c>
      <c r="H75" s="38">
        <v>42507.31</v>
      </c>
      <c r="K75" s="137">
        <v>185515.38</v>
      </c>
      <c r="L75" s="137">
        <v>698174.52</v>
      </c>
      <c r="N75" s="62">
        <v>62300</v>
      </c>
      <c r="O75" s="62">
        <v>76420.42</v>
      </c>
      <c r="Q75" s="62"/>
      <c r="R75" s="62">
        <v>1400</v>
      </c>
      <c r="S75" s="137"/>
      <c r="T75" s="137"/>
      <c r="W75" s="137">
        <v>-197754.41</v>
      </c>
      <c r="X75" s="137">
        <v>1201384.94</v>
      </c>
      <c r="Z75" s="39">
        <v>1071414.69</v>
      </c>
      <c r="AB75" s="39">
        <v>635.46</v>
      </c>
      <c r="AD75" s="39">
        <v>1037983.9</v>
      </c>
      <c r="AE75" s="39">
        <v>28200</v>
      </c>
      <c r="AF75" s="50">
        <v>1382803.9</v>
      </c>
      <c r="AH75" s="50">
        <v>16940</v>
      </c>
      <c r="AJ75" s="50">
        <v>663411.76</v>
      </c>
      <c r="AK75" s="50">
        <v>67829.47</v>
      </c>
      <c r="AN75" s="50">
        <v>9394</v>
      </c>
    </row>
    <row r="76" spans="1:40">
      <c r="A76" s="34" t="s">
        <v>322</v>
      </c>
      <c r="B76" s="34" t="s">
        <v>323</v>
      </c>
      <c r="C76" s="34">
        <v>4434</v>
      </c>
      <c r="D76" s="34" t="s">
        <v>161</v>
      </c>
      <c r="E76" s="137" t="s">
        <v>161</v>
      </c>
      <c r="F76" s="38">
        <v>374995.95</v>
      </c>
      <c r="G76" s="38">
        <v>286783.09999999998</v>
      </c>
      <c r="H76" s="38">
        <v>194520.48</v>
      </c>
      <c r="K76" s="137">
        <v>386498.31</v>
      </c>
      <c r="L76" s="137">
        <v>211436.24</v>
      </c>
      <c r="N76" s="62">
        <v>0</v>
      </c>
      <c r="O76" s="62">
        <v>81623</v>
      </c>
      <c r="Q76" s="62"/>
      <c r="R76" s="62">
        <v>2020</v>
      </c>
      <c r="S76" s="137"/>
      <c r="T76" s="137"/>
      <c r="W76" s="137">
        <v>-1656530.54</v>
      </c>
      <c r="X76" s="137">
        <v>2538134.58</v>
      </c>
      <c r="Z76" s="39">
        <v>1955377.17</v>
      </c>
      <c r="AA76" s="39">
        <v>22400</v>
      </c>
      <c r="AB76" s="39">
        <v>317.63</v>
      </c>
      <c r="AD76" s="39">
        <v>1312245</v>
      </c>
      <c r="AE76" s="39">
        <v>51000</v>
      </c>
      <c r="AF76" s="50">
        <v>1699405</v>
      </c>
      <c r="AH76" s="50">
        <v>28500</v>
      </c>
      <c r="AJ76" s="50">
        <v>1047277.35</v>
      </c>
      <c r="AK76" s="50">
        <v>72384.41</v>
      </c>
      <c r="AN76" s="50">
        <v>4786</v>
      </c>
    </row>
    <row r="77" spans="1:40">
      <c r="A77" s="34" t="s">
        <v>322</v>
      </c>
      <c r="B77" s="34" t="s">
        <v>323</v>
      </c>
      <c r="C77" s="34">
        <v>2518</v>
      </c>
      <c r="D77" s="34" t="s">
        <v>162</v>
      </c>
      <c r="E77" s="137" t="s">
        <v>162</v>
      </c>
      <c r="F77" s="38">
        <v>266296.11</v>
      </c>
      <c r="G77" s="38">
        <v>92220</v>
      </c>
      <c r="H77" s="38">
        <v>38314.559999999998</v>
      </c>
      <c r="K77" s="137">
        <v>538650.97</v>
      </c>
      <c r="L77" s="137">
        <v>475459.23</v>
      </c>
      <c r="N77" s="62">
        <v>5800</v>
      </c>
      <c r="O77" s="62">
        <v>150310.76</v>
      </c>
      <c r="Q77" s="62"/>
      <c r="R77" s="62">
        <v>3094</v>
      </c>
      <c r="S77" s="137"/>
      <c r="T77" s="137"/>
      <c r="W77" s="137">
        <v>-509999.94</v>
      </c>
      <c r="X77" s="137">
        <v>1881601.57</v>
      </c>
      <c r="Z77" s="39">
        <v>1612468.63</v>
      </c>
      <c r="AB77" s="39">
        <v>752.17</v>
      </c>
      <c r="AD77" s="39">
        <v>790335</v>
      </c>
      <c r="AF77" s="50">
        <v>1542229</v>
      </c>
      <c r="AH77" s="50">
        <v>9820</v>
      </c>
      <c r="AJ77" s="50">
        <v>846753.22</v>
      </c>
      <c r="AK77" s="50">
        <v>122089.1</v>
      </c>
      <c r="AN77" s="50">
        <v>2530</v>
      </c>
    </row>
    <row r="78" spans="1:40">
      <c r="A78" s="34" t="s">
        <v>322</v>
      </c>
      <c r="B78" s="34" t="s">
        <v>323</v>
      </c>
      <c r="C78" s="34">
        <v>4354</v>
      </c>
      <c r="D78" s="34" t="s">
        <v>163</v>
      </c>
      <c r="E78" s="137" t="s">
        <v>163</v>
      </c>
      <c r="F78" s="38">
        <v>285436.84000000003</v>
      </c>
      <c r="G78" s="38">
        <v>37653.75</v>
      </c>
      <c r="H78" s="38">
        <v>34907.949999999997</v>
      </c>
      <c r="K78" s="137">
        <v>742785.1</v>
      </c>
      <c r="L78" s="137">
        <v>130195.14</v>
      </c>
      <c r="N78" s="62">
        <v>60000</v>
      </c>
      <c r="O78" s="62">
        <v>60502.93</v>
      </c>
      <c r="Q78" s="62"/>
      <c r="R78" s="62">
        <v>2369</v>
      </c>
      <c r="S78" s="137"/>
      <c r="T78" s="137"/>
      <c r="W78" s="137">
        <v>-1691208.39</v>
      </c>
      <c r="X78" s="137">
        <v>2618687.59</v>
      </c>
      <c r="Z78" s="39">
        <v>1509330.87</v>
      </c>
      <c r="AB78" s="39">
        <v>593.85</v>
      </c>
      <c r="AD78" s="39">
        <v>874350</v>
      </c>
      <c r="AE78" s="39">
        <v>82800</v>
      </c>
      <c r="AF78" s="50">
        <v>1428095</v>
      </c>
      <c r="AH78" s="50">
        <v>11940</v>
      </c>
      <c r="AJ78" s="50">
        <v>684461.9</v>
      </c>
      <c r="AK78" s="50">
        <v>156480.17000000001</v>
      </c>
      <c r="AN78" s="50">
        <v>5470</v>
      </c>
    </row>
    <row r="79" spans="1:40">
      <c r="A79" s="34" t="s">
        <v>322</v>
      </c>
      <c r="B79" s="34" t="s">
        <v>323</v>
      </c>
      <c r="C79" s="34">
        <v>2453</v>
      </c>
      <c r="D79" s="34" t="s">
        <v>164</v>
      </c>
      <c r="E79" s="137" t="s">
        <v>164</v>
      </c>
      <c r="F79" s="38">
        <v>231592.14</v>
      </c>
      <c r="G79" s="38">
        <v>495608.41</v>
      </c>
      <c r="H79" s="38">
        <v>34978.120000000003</v>
      </c>
      <c r="K79" s="137">
        <v>6</v>
      </c>
      <c r="L79" s="137">
        <v>263842.15999999997</v>
      </c>
      <c r="N79" s="62">
        <v>2600</v>
      </c>
      <c r="O79" s="62">
        <v>34020.57</v>
      </c>
      <c r="Q79" s="62"/>
      <c r="R79" s="62">
        <v>955.69</v>
      </c>
      <c r="S79" s="137"/>
      <c r="T79" s="137"/>
      <c r="W79" s="137">
        <v>-2002545.01</v>
      </c>
      <c r="X79" s="137">
        <v>2255161.35</v>
      </c>
      <c r="Z79" s="39">
        <v>1931728.67</v>
      </c>
      <c r="AA79" s="39">
        <v>80000</v>
      </c>
      <c r="AB79" s="39">
        <v>530.52</v>
      </c>
      <c r="AD79" s="39">
        <v>1101345</v>
      </c>
      <c r="AE79" s="39">
        <v>103800</v>
      </c>
      <c r="AF79" s="50">
        <v>1306045</v>
      </c>
      <c r="AH79" s="50">
        <v>7620</v>
      </c>
      <c r="AJ79" s="50">
        <v>980075.06</v>
      </c>
      <c r="AK79" s="50">
        <v>181953.9</v>
      </c>
      <c r="AN79" s="50">
        <v>5876</v>
      </c>
    </row>
    <row r="80" spans="1:40">
      <c r="A80" s="34" t="s">
        <v>322</v>
      </c>
      <c r="B80" s="34" t="s">
        <v>323</v>
      </c>
      <c r="C80" s="34">
        <v>5408</v>
      </c>
      <c r="D80" s="34" t="s">
        <v>165</v>
      </c>
      <c r="E80" s="137" t="s">
        <v>165</v>
      </c>
      <c r="F80" s="38">
        <v>475092.49</v>
      </c>
      <c r="G80" s="38">
        <v>276778.57</v>
      </c>
      <c r="H80" s="38">
        <v>101512.08</v>
      </c>
      <c r="K80" s="137">
        <v>793401.55</v>
      </c>
      <c r="L80" s="137">
        <v>215688.47</v>
      </c>
      <c r="N80" s="62">
        <v>9780</v>
      </c>
      <c r="O80" s="62">
        <v>166682.47</v>
      </c>
      <c r="Q80" s="62"/>
      <c r="R80" s="62">
        <v>3251.02</v>
      </c>
      <c r="S80" s="137"/>
      <c r="T80" s="137"/>
      <c r="W80" s="137">
        <v>-700777.77</v>
      </c>
      <c r="X80" s="137">
        <v>2065017.96</v>
      </c>
      <c r="Z80" s="39">
        <v>2095777.76</v>
      </c>
      <c r="AB80" s="39">
        <v>1208.56</v>
      </c>
      <c r="AD80" s="39">
        <v>1345656</v>
      </c>
      <c r="AE80" s="39">
        <v>10500</v>
      </c>
      <c r="AF80" s="50">
        <v>2050305</v>
      </c>
      <c r="AH80" s="50">
        <v>6080</v>
      </c>
      <c r="AJ80" s="50">
        <v>955724.53</v>
      </c>
      <c r="AK80" s="50">
        <v>111641.31</v>
      </c>
      <c r="AN80" s="50">
        <v>10872</v>
      </c>
    </row>
    <row r="81" spans="1:40">
      <c r="A81" s="123" t="s">
        <v>322</v>
      </c>
      <c r="B81" s="123" t="s">
        <v>323</v>
      </c>
      <c r="C81" s="123">
        <v>5671</v>
      </c>
      <c r="D81" s="123" t="s">
        <v>1585</v>
      </c>
      <c r="E81" s="137" t="s">
        <v>1593</v>
      </c>
      <c r="F81" s="38">
        <v>816054.31</v>
      </c>
      <c r="G81" s="38">
        <v>448002.75</v>
      </c>
      <c r="H81" s="38">
        <v>278792.53000000003</v>
      </c>
      <c r="K81" s="137">
        <v>422835.9</v>
      </c>
      <c r="L81" s="137">
        <v>897790.75</v>
      </c>
      <c r="N81" s="62">
        <v>16565</v>
      </c>
      <c r="O81" s="62">
        <v>97886.97</v>
      </c>
      <c r="R81" s="285">
        <v>13313.92</v>
      </c>
      <c r="T81" s="137"/>
      <c r="V81" s="137">
        <v>59088.74</v>
      </c>
      <c r="W81" s="137">
        <v>-112661.99</v>
      </c>
      <c r="X81" s="137">
        <v>2127187.88</v>
      </c>
      <c r="Z81" s="39">
        <v>2487864.0299999998</v>
      </c>
      <c r="AB81" s="39">
        <v>1434.25</v>
      </c>
      <c r="AD81" s="39">
        <v>1275907.5</v>
      </c>
      <c r="AE81" s="39">
        <v>136500</v>
      </c>
      <c r="AF81" s="50">
        <v>2352380.5</v>
      </c>
      <c r="AH81" s="50">
        <v>2000</v>
      </c>
      <c r="AJ81" s="50">
        <v>838772.35</v>
      </c>
      <c r="AK81" s="50">
        <v>31889.21</v>
      </c>
      <c r="AN81" s="50">
        <v>14568</v>
      </c>
    </row>
    <row r="82" spans="1:40">
      <c r="A82" s="34" t="s">
        <v>322</v>
      </c>
      <c r="B82" s="34" t="s">
        <v>323</v>
      </c>
      <c r="C82" s="34">
        <v>2878</v>
      </c>
      <c r="D82" s="34" t="s">
        <v>311</v>
      </c>
      <c r="E82" s="137" t="s">
        <v>311</v>
      </c>
      <c r="F82" s="38">
        <v>793166.91</v>
      </c>
      <c r="G82" s="38">
        <v>162948.25</v>
      </c>
      <c r="H82" s="38">
        <v>65936.070000000007</v>
      </c>
      <c r="K82" s="137">
        <v>1096551.06</v>
      </c>
      <c r="L82" s="137">
        <v>303623.82</v>
      </c>
      <c r="N82" s="62">
        <v>5269</v>
      </c>
      <c r="O82" s="62">
        <v>67003.34</v>
      </c>
      <c r="Q82" s="62"/>
      <c r="R82" s="62">
        <v>1769</v>
      </c>
      <c r="S82" s="137"/>
      <c r="T82" s="137"/>
      <c r="W82" s="137">
        <v>-1679638.61</v>
      </c>
      <c r="X82" s="137">
        <v>3692657.78</v>
      </c>
      <c r="Z82" s="39">
        <v>1800483.92</v>
      </c>
      <c r="AB82" s="39">
        <v>1175</v>
      </c>
      <c r="AD82" s="39">
        <v>1032297.63</v>
      </c>
      <c r="AE82" s="39">
        <v>87200</v>
      </c>
      <c r="AF82" s="50">
        <v>1521318.63</v>
      </c>
      <c r="AI82" s="50">
        <v>7080</v>
      </c>
      <c r="AJ82" s="50">
        <v>904217.84</v>
      </c>
      <c r="AK82" s="50">
        <v>141204.48000000001</v>
      </c>
      <c r="AN82" s="50">
        <v>12170</v>
      </c>
    </row>
    <row r="83" spans="1:40">
      <c r="A83" s="34" t="s">
        <v>324</v>
      </c>
      <c r="B83" s="34" t="s">
        <v>325</v>
      </c>
      <c r="C83" s="34">
        <v>3706</v>
      </c>
      <c r="D83" s="34" t="s">
        <v>166</v>
      </c>
      <c r="E83" s="137" t="s">
        <v>166</v>
      </c>
      <c r="F83" s="38">
        <v>91718.97</v>
      </c>
      <c r="G83" s="38">
        <v>25200</v>
      </c>
      <c r="H83" s="38">
        <v>17146.52</v>
      </c>
      <c r="K83" s="137">
        <v>3064566.32</v>
      </c>
      <c r="L83" s="137">
        <v>135563.1</v>
      </c>
      <c r="O83" s="62">
        <v>69305</v>
      </c>
      <c r="Q83" s="62"/>
      <c r="R83" s="62">
        <v>0</v>
      </c>
      <c r="S83" s="137"/>
      <c r="T83" s="137"/>
      <c r="W83" s="137">
        <v>1233335.47</v>
      </c>
      <c r="X83" s="137">
        <v>2241713.0099999998</v>
      </c>
      <c r="Z83" s="39">
        <v>1212190.07</v>
      </c>
      <c r="AA83" s="39">
        <v>110500</v>
      </c>
      <c r="AB83" s="39">
        <v>533.63</v>
      </c>
      <c r="AD83" s="39">
        <v>987380.5</v>
      </c>
      <c r="AE83" s="39">
        <v>70533</v>
      </c>
      <c r="AF83" s="50">
        <v>1487048.5</v>
      </c>
      <c r="AH83" s="50">
        <v>29420</v>
      </c>
      <c r="AI83" s="50">
        <v>500</v>
      </c>
      <c r="AJ83" s="50">
        <v>767629.02</v>
      </c>
      <c r="AK83" s="50">
        <v>306698.25</v>
      </c>
    </row>
    <row r="84" spans="1:40">
      <c r="A84" s="34" t="s">
        <v>324</v>
      </c>
      <c r="B84" s="34" t="s">
        <v>325</v>
      </c>
      <c r="C84" s="34">
        <v>5162</v>
      </c>
      <c r="D84" s="34" t="s">
        <v>167</v>
      </c>
      <c r="E84" s="137" t="s">
        <v>167</v>
      </c>
      <c r="F84" s="38">
        <v>97052.23</v>
      </c>
      <c r="G84" s="38">
        <v>0</v>
      </c>
      <c r="H84" s="38">
        <v>50154.52</v>
      </c>
      <c r="K84" s="137">
        <v>947149.98</v>
      </c>
      <c r="L84" s="137">
        <v>570958</v>
      </c>
      <c r="N84" s="62">
        <v>4500</v>
      </c>
      <c r="O84" s="62">
        <v>165122.01999999999</v>
      </c>
      <c r="Q84" s="62">
        <v>142542</v>
      </c>
      <c r="R84" s="62">
        <v>857.45</v>
      </c>
      <c r="S84" s="137"/>
      <c r="T84" s="137"/>
      <c r="W84" s="137">
        <v>-23449.07</v>
      </c>
      <c r="X84" s="137">
        <v>1881918.88</v>
      </c>
      <c r="Z84" s="39">
        <v>1531653.6</v>
      </c>
      <c r="AB84" s="39">
        <v>389.8</v>
      </c>
      <c r="AD84" s="39">
        <v>1622914.2</v>
      </c>
      <c r="AE84" s="39">
        <v>30200</v>
      </c>
      <c r="AF84" s="50">
        <v>2267483.2000000002</v>
      </c>
      <c r="AH84" s="50">
        <v>61700</v>
      </c>
      <c r="AJ84" s="50">
        <v>1117091.31</v>
      </c>
      <c r="AK84" s="50">
        <v>238474.64</v>
      </c>
      <c r="AN84" s="50">
        <v>6585</v>
      </c>
    </row>
    <row r="85" spans="1:40">
      <c r="A85" s="34" t="s">
        <v>324</v>
      </c>
      <c r="B85" s="34" t="s">
        <v>325</v>
      </c>
      <c r="C85" s="34">
        <v>3052</v>
      </c>
      <c r="D85" s="34" t="s">
        <v>168</v>
      </c>
      <c r="E85" s="137" t="s">
        <v>168</v>
      </c>
      <c r="F85" s="38">
        <v>694088.38</v>
      </c>
      <c r="G85" s="38">
        <v>0</v>
      </c>
      <c r="H85" s="38">
        <v>115440</v>
      </c>
      <c r="K85" s="137">
        <v>433873.82</v>
      </c>
      <c r="L85" s="137">
        <v>1163354.28</v>
      </c>
      <c r="N85" s="62">
        <v>0</v>
      </c>
      <c r="O85" s="62">
        <v>54400</v>
      </c>
      <c r="Q85" s="62"/>
      <c r="R85" s="62">
        <v>2131</v>
      </c>
      <c r="S85" s="137"/>
      <c r="T85" s="137"/>
      <c r="W85" s="137">
        <v>115480.99</v>
      </c>
      <c r="X85" s="137">
        <v>1941230.36</v>
      </c>
      <c r="Z85" s="39">
        <v>990757.39</v>
      </c>
      <c r="AA85" s="39">
        <v>44250</v>
      </c>
      <c r="AB85" s="39">
        <v>1375.86</v>
      </c>
      <c r="AD85" s="39">
        <v>851939.5</v>
      </c>
      <c r="AE85" s="39">
        <v>541000</v>
      </c>
      <c r="AF85" s="50">
        <v>1317988.5</v>
      </c>
      <c r="AH85" s="50">
        <v>51443</v>
      </c>
      <c r="AJ85" s="50">
        <v>594964.02</v>
      </c>
      <c r="AK85" s="50">
        <v>114423.1</v>
      </c>
      <c r="AN85" s="50">
        <v>56990</v>
      </c>
    </row>
    <row r="86" spans="1:40">
      <c r="A86" s="34" t="s">
        <v>324</v>
      </c>
      <c r="B86" s="34" t="s">
        <v>325</v>
      </c>
      <c r="C86" s="34">
        <v>6259</v>
      </c>
      <c r="D86" s="34" t="s">
        <v>169</v>
      </c>
      <c r="E86" s="137" t="s">
        <v>169</v>
      </c>
      <c r="F86" s="38">
        <v>129999.56</v>
      </c>
      <c r="G86" s="38">
        <v>27303</v>
      </c>
      <c r="H86" s="38">
        <v>20629.43</v>
      </c>
      <c r="K86" s="137">
        <v>414402.44</v>
      </c>
      <c r="L86" s="137">
        <v>209131.04</v>
      </c>
      <c r="N86" s="62">
        <v>5000</v>
      </c>
      <c r="O86" s="62">
        <v>128876</v>
      </c>
      <c r="Q86" s="62"/>
      <c r="R86" s="62">
        <v>0</v>
      </c>
      <c r="S86" s="137"/>
      <c r="T86" s="137"/>
      <c r="W86" s="137">
        <v>-1448917.41</v>
      </c>
      <c r="X86" s="137">
        <v>1940061.77</v>
      </c>
      <c r="Z86" s="39">
        <v>1428659.1</v>
      </c>
      <c r="AA86" s="39">
        <v>124400</v>
      </c>
      <c r="AB86" s="39">
        <v>436.69</v>
      </c>
      <c r="AD86" s="39">
        <v>1476024.39</v>
      </c>
      <c r="AE86" s="39">
        <v>349500</v>
      </c>
      <c r="AF86" s="50">
        <v>2232846.39</v>
      </c>
      <c r="AH86" s="50">
        <v>8620</v>
      </c>
      <c r="AI86" s="50">
        <v>33912</v>
      </c>
      <c r="AJ86" s="50">
        <v>766621.52</v>
      </c>
      <c r="AK86" s="50">
        <v>127204.16</v>
      </c>
      <c r="AM86" s="50">
        <v>1</v>
      </c>
      <c r="AN86" s="50">
        <v>33370</v>
      </c>
    </row>
    <row r="87" spans="1:40">
      <c r="A87" s="34" t="s">
        <v>324</v>
      </c>
      <c r="B87" s="34" t="s">
        <v>325</v>
      </c>
      <c r="C87" s="34">
        <v>3341</v>
      </c>
      <c r="D87" s="34" t="s">
        <v>170</v>
      </c>
      <c r="E87" s="137" t="s">
        <v>170</v>
      </c>
      <c r="F87" s="38">
        <v>531866.78</v>
      </c>
      <c r="G87" s="38">
        <v>54508</v>
      </c>
      <c r="H87" s="38">
        <v>98987.49</v>
      </c>
      <c r="K87" s="137">
        <v>419002</v>
      </c>
      <c r="L87" s="137">
        <v>116007.3</v>
      </c>
      <c r="N87" s="62">
        <v>205140</v>
      </c>
      <c r="O87" s="62">
        <v>36315</v>
      </c>
      <c r="Q87" s="62"/>
      <c r="R87" s="62"/>
      <c r="S87" s="137"/>
      <c r="T87" s="137"/>
      <c r="W87" s="137">
        <v>-1095570.68</v>
      </c>
      <c r="X87" s="137">
        <v>2076384.94</v>
      </c>
      <c r="Z87" s="39">
        <v>1097223.32</v>
      </c>
      <c r="AB87" s="39">
        <v>1044.44</v>
      </c>
      <c r="AD87" s="39">
        <v>870175.5</v>
      </c>
      <c r="AF87" s="50">
        <v>1284498.5</v>
      </c>
      <c r="AH87" s="50">
        <v>44910</v>
      </c>
      <c r="AJ87" s="50">
        <v>586480.28</v>
      </c>
      <c r="AK87" s="50">
        <v>54452.17</v>
      </c>
    </row>
    <row r="88" spans="1:40">
      <c r="A88" s="34" t="s">
        <v>324</v>
      </c>
      <c r="B88" s="34" t="s">
        <v>325</v>
      </c>
      <c r="C88" s="34">
        <v>2336</v>
      </c>
      <c r="D88" s="34" t="s">
        <v>171</v>
      </c>
      <c r="E88" s="137" t="s">
        <v>171</v>
      </c>
      <c r="F88" s="38">
        <v>291062.59999999998</v>
      </c>
      <c r="G88" s="38">
        <v>19158</v>
      </c>
      <c r="H88" s="38">
        <v>57590.27</v>
      </c>
      <c r="K88" s="137">
        <v>35946.65</v>
      </c>
      <c r="L88" s="137">
        <v>465242.78</v>
      </c>
      <c r="O88" s="62">
        <v>38540.35</v>
      </c>
      <c r="Q88" s="62"/>
      <c r="R88" s="62">
        <v>0</v>
      </c>
      <c r="S88" s="137"/>
      <c r="T88" s="137"/>
      <c r="W88" s="137">
        <v>-1127330.93</v>
      </c>
      <c r="X88" s="137">
        <v>1879892.65</v>
      </c>
      <c r="Z88" s="39">
        <v>851487.28</v>
      </c>
      <c r="AA88" s="39">
        <v>89990</v>
      </c>
      <c r="AB88" s="39">
        <v>295.60000000000002</v>
      </c>
      <c r="AD88" s="39">
        <v>552826.5</v>
      </c>
      <c r="AE88" s="39">
        <v>10000</v>
      </c>
      <c r="AF88" s="50">
        <v>806134.5</v>
      </c>
      <c r="AH88" s="50">
        <v>6200</v>
      </c>
      <c r="AI88" s="50">
        <v>13927</v>
      </c>
      <c r="AJ88" s="50">
        <v>415291.56</v>
      </c>
      <c r="AK88" s="50">
        <v>185148.09</v>
      </c>
    </row>
    <row r="89" spans="1:40">
      <c r="A89" s="34" t="s">
        <v>324</v>
      </c>
      <c r="B89" s="34" t="s">
        <v>325</v>
      </c>
      <c r="C89" s="34">
        <v>2778</v>
      </c>
      <c r="D89" s="34" t="s">
        <v>172</v>
      </c>
      <c r="E89" s="137" t="s">
        <v>172</v>
      </c>
      <c r="F89" s="38">
        <v>383040.35</v>
      </c>
      <c r="G89" s="38">
        <v>1092</v>
      </c>
      <c r="H89" s="38">
        <v>12647.38</v>
      </c>
      <c r="K89" s="137">
        <v>416930.64</v>
      </c>
      <c r="L89" s="137">
        <v>184305.76</v>
      </c>
      <c r="N89" s="62">
        <v>3000</v>
      </c>
      <c r="O89" s="62">
        <v>10500</v>
      </c>
      <c r="Q89" s="62"/>
      <c r="R89" s="62">
        <v>1370</v>
      </c>
      <c r="S89" s="137"/>
      <c r="T89" s="137"/>
      <c r="W89" s="137">
        <v>-755479.89</v>
      </c>
      <c r="X89" s="137">
        <v>1840507.51</v>
      </c>
      <c r="Z89" s="39">
        <v>997734.03</v>
      </c>
      <c r="AB89" s="39">
        <v>890.03</v>
      </c>
      <c r="AD89" s="39">
        <v>1446411</v>
      </c>
      <c r="AE89" s="39">
        <v>73500</v>
      </c>
      <c r="AF89" s="50">
        <v>1726741</v>
      </c>
      <c r="AH89" s="50">
        <v>45180</v>
      </c>
      <c r="AJ89" s="50">
        <v>493634.58</v>
      </c>
      <c r="AK89" s="50">
        <v>354860.97</v>
      </c>
    </row>
    <row r="90" spans="1:40">
      <c r="A90" s="34" t="s">
        <v>324</v>
      </c>
      <c r="B90" s="34" t="s">
        <v>325</v>
      </c>
      <c r="C90" s="34">
        <v>1705</v>
      </c>
      <c r="D90" s="34" t="s">
        <v>173</v>
      </c>
      <c r="E90" s="137" t="s">
        <v>173</v>
      </c>
      <c r="F90" s="38">
        <v>547040.44999999995</v>
      </c>
      <c r="G90" s="38">
        <v>5913</v>
      </c>
      <c r="H90" s="38">
        <v>43539.59</v>
      </c>
      <c r="K90" s="137">
        <v>757842.66</v>
      </c>
      <c r="L90" s="137">
        <v>112262.55</v>
      </c>
      <c r="O90" s="62">
        <v>21608.02</v>
      </c>
      <c r="Q90" s="62">
        <v>234758.13</v>
      </c>
      <c r="R90" s="62">
        <v>-172</v>
      </c>
      <c r="S90" s="137"/>
      <c r="T90" s="137"/>
      <c r="W90" s="137">
        <v>-1695654.65</v>
      </c>
      <c r="X90" s="137">
        <v>2518726.15</v>
      </c>
      <c r="Z90" s="39">
        <v>694308.38</v>
      </c>
      <c r="AD90" s="39">
        <v>331910</v>
      </c>
      <c r="AE90" s="39">
        <v>81000</v>
      </c>
      <c r="AF90" s="50">
        <v>512537</v>
      </c>
      <c r="AI90" s="50">
        <v>14790</v>
      </c>
      <c r="AJ90" s="50">
        <v>172893.46</v>
      </c>
      <c r="AK90" s="50">
        <v>19665.32</v>
      </c>
    </row>
    <row r="91" spans="1:40">
      <c r="A91" s="34" t="s">
        <v>324</v>
      </c>
      <c r="B91" s="34" t="s">
        <v>325</v>
      </c>
      <c r="C91" s="34">
        <v>2505</v>
      </c>
      <c r="D91" s="34" t="s">
        <v>295</v>
      </c>
      <c r="E91" s="137" t="s">
        <v>295</v>
      </c>
      <c r="F91" s="38">
        <v>590305.53</v>
      </c>
      <c r="G91" s="38">
        <v>5075</v>
      </c>
      <c r="H91" s="38">
        <v>16471.39</v>
      </c>
      <c r="K91" s="137">
        <v>687050.55</v>
      </c>
      <c r="L91" s="137">
        <v>220508.94</v>
      </c>
      <c r="N91" s="62">
        <v>0</v>
      </c>
      <c r="O91" s="62">
        <v>73336</v>
      </c>
      <c r="Q91" s="62">
        <v>42500</v>
      </c>
      <c r="R91" s="62">
        <v>0</v>
      </c>
      <c r="S91" s="137"/>
      <c r="T91" s="137"/>
      <c r="W91" s="137">
        <v>-1410406.1</v>
      </c>
      <c r="X91" s="137">
        <v>3198152.69</v>
      </c>
      <c r="Z91" s="39">
        <v>948874.95</v>
      </c>
      <c r="AB91" s="39">
        <v>1266.55</v>
      </c>
      <c r="AD91" s="39">
        <v>535462.5</v>
      </c>
      <c r="AE91" s="39">
        <v>27000</v>
      </c>
      <c r="AF91" s="50">
        <v>1004148.5</v>
      </c>
      <c r="AH91" s="50">
        <v>40830</v>
      </c>
      <c r="AJ91" s="50">
        <v>626556.56999999995</v>
      </c>
      <c r="AK91" s="50">
        <v>225240.11</v>
      </c>
    </row>
    <row r="92" spans="1:40">
      <c r="A92" s="34" t="s">
        <v>618</v>
      </c>
      <c r="B92" s="34" t="s">
        <v>337</v>
      </c>
      <c r="C92" s="34">
        <v>3553</v>
      </c>
      <c r="D92" s="34" t="s">
        <v>174</v>
      </c>
      <c r="E92" s="137" t="s">
        <v>174</v>
      </c>
      <c r="F92" s="38">
        <v>409182.79</v>
      </c>
      <c r="G92" s="38">
        <v>122246.5</v>
      </c>
      <c r="H92" s="38">
        <v>73786.52</v>
      </c>
      <c r="K92" s="137">
        <v>526427.88</v>
      </c>
      <c r="L92" s="137">
        <v>1264806.3999999999</v>
      </c>
      <c r="N92" s="62">
        <v>3000</v>
      </c>
      <c r="O92" s="62">
        <v>59056.98</v>
      </c>
      <c r="Q92" s="62"/>
      <c r="R92" s="62">
        <v>40698</v>
      </c>
      <c r="S92" s="137"/>
      <c r="T92" s="137"/>
      <c r="W92" s="137">
        <v>289289.26</v>
      </c>
      <c r="X92" s="137">
        <v>1975689.39</v>
      </c>
      <c r="Z92" s="39">
        <v>1741087.66</v>
      </c>
      <c r="AB92" s="39">
        <v>1315.14</v>
      </c>
      <c r="AD92" s="39">
        <v>948711</v>
      </c>
      <c r="AE92" s="39">
        <v>58100</v>
      </c>
      <c r="AF92" s="50">
        <v>1577034</v>
      </c>
      <c r="AH92" s="50">
        <v>44233</v>
      </c>
      <c r="AJ92" s="50">
        <v>732071.35</v>
      </c>
      <c r="AK92" s="50">
        <v>367158.99</v>
      </c>
    </row>
    <row r="93" spans="1:40">
      <c r="A93" s="34" t="s">
        <v>618</v>
      </c>
      <c r="B93" s="34" t="s">
        <v>337</v>
      </c>
      <c r="C93" s="34">
        <v>8154</v>
      </c>
      <c r="D93" s="34" t="s">
        <v>175</v>
      </c>
      <c r="E93" s="137" t="s">
        <v>175</v>
      </c>
      <c r="F93" s="38">
        <v>539372.68000000005</v>
      </c>
      <c r="G93" s="38">
        <v>19588</v>
      </c>
      <c r="H93" s="38">
        <v>68631.12</v>
      </c>
      <c r="K93" s="137">
        <v>2194354.88</v>
      </c>
      <c r="L93" s="137">
        <v>441440.12</v>
      </c>
      <c r="N93" s="62">
        <v>2000</v>
      </c>
      <c r="O93" s="62">
        <v>42737.1</v>
      </c>
      <c r="Q93" s="62"/>
      <c r="R93" s="62">
        <v>30631.5</v>
      </c>
      <c r="S93" s="137"/>
      <c r="T93" s="137"/>
      <c r="W93" s="137">
        <v>-373751.9</v>
      </c>
      <c r="X93" s="137">
        <v>3812204.74</v>
      </c>
      <c r="Z93" s="39">
        <v>2153211.4</v>
      </c>
      <c r="AA93" s="39">
        <v>287148</v>
      </c>
      <c r="AB93" s="39">
        <v>1077.77</v>
      </c>
      <c r="AD93" s="39">
        <v>834146.5</v>
      </c>
      <c r="AE93" s="39">
        <v>79100</v>
      </c>
      <c r="AF93" s="50">
        <v>1791151.5</v>
      </c>
      <c r="AH93" s="50">
        <v>16332</v>
      </c>
      <c r="AJ93" s="50">
        <v>1449785.3</v>
      </c>
      <c r="AK93" s="50">
        <v>347849.51</v>
      </c>
    </row>
    <row r="94" spans="1:40">
      <c r="A94" s="34" t="s">
        <v>618</v>
      </c>
      <c r="B94" s="34" t="s">
        <v>337</v>
      </c>
      <c r="C94" s="34">
        <v>7784</v>
      </c>
      <c r="D94" s="34" t="s">
        <v>176</v>
      </c>
      <c r="E94" s="137" t="s">
        <v>176</v>
      </c>
      <c r="F94" s="38">
        <v>657474.69999999995</v>
      </c>
      <c r="G94" s="38">
        <v>89181</v>
      </c>
      <c r="H94" s="38">
        <v>237562.67</v>
      </c>
      <c r="K94" s="137">
        <v>2081799.68</v>
      </c>
      <c r="L94" s="137">
        <v>365519.71</v>
      </c>
      <c r="N94" s="62">
        <v>4220</v>
      </c>
      <c r="O94" s="62">
        <v>92328.67</v>
      </c>
      <c r="Q94" s="62"/>
      <c r="R94" s="62">
        <v>15459.23</v>
      </c>
      <c r="S94" s="137"/>
      <c r="T94" s="137"/>
      <c r="W94" s="137">
        <v>-156179.85999999999</v>
      </c>
      <c r="X94" s="137">
        <v>3564237.85</v>
      </c>
      <c r="Z94" s="39">
        <v>1738799.79</v>
      </c>
      <c r="AA94" s="39">
        <v>271350</v>
      </c>
      <c r="AB94" s="39">
        <v>1002.08</v>
      </c>
      <c r="AD94" s="39">
        <v>828984</v>
      </c>
      <c r="AE94" s="39">
        <v>95070</v>
      </c>
      <c r="AF94" s="50">
        <v>1572551</v>
      </c>
      <c r="AH94" s="50">
        <v>10116</v>
      </c>
      <c r="AJ94" s="50">
        <v>1196885.8400000001</v>
      </c>
      <c r="AK94" s="50">
        <v>244168.44</v>
      </c>
      <c r="AN94" s="50">
        <v>12.72</v>
      </c>
    </row>
    <row r="95" spans="1:40">
      <c r="A95" s="34" t="s">
        <v>618</v>
      </c>
      <c r="B95" s="34" t="s">
        <v>337</v>
      </c>
      <c r="C95" s="34">
        <v>6608</v>
      </c>
      <c r="D95" s="34" t="s">
        <v>177</v>
      </c>
      <c r="E95" s="137" t="s">
        <v>177</v>
      </c>
      <c r="F95" s="38">
        <v>376413.77</v>
      </c>
      <c r="G95" s="38">
        <v>36828.83</v>
      </c>
      <c r="H95" s="38">
        <v>97827.69</v>
      </c>
      <c r="K95" s="137">
        <v>1191911.67</v>
      </c>
      <c r="L95" s="137">
        <v>738811.86</v>
      </c>
      <c r="N95" s="62">
        <v>0</v>
      </c>
      <c r="O95" s="62">
        <v>99185.47</v>
      </c>
      <c r="Q95" s="62"/>
      <c r="R95" s="62">
        <v>10072.52</v>
      </c>
      <c r="S95" s="137"/>
      <c r="T95" s="137"/>
      <c r="U95" s="137">
        <v>77829.09</v>
      </c>
      <c r="W95" s="137">
        <v>501764.4</v>
      </c>
      <c r="X95" s="137">
        <v>2080906</v>
      </c>
      <c r="Z95" s="39">
        <v>1321371.68</v>
      </c>
      <c r="AA95" s="39">
        <v>19740</v>
      </c>
      <c r="AB95" s="39">
        <v>809.62</v>
      </c>
      <c r="AD95" s="39">
        <v>1673997.1</v>
      </c>
      <c r="AE95" s="39">
        <v>88748.25</v>
      </c>
      <c r="AF95" s="50">
        <v>2239128.35</v>
      </c>
      <c r="AH95" s="50">
        <v>41330</v>
      </c>
      <c r="AJ95" s="50">
        <v>902167.8</v>
      </c>
      <c r="AK95" s="50">
        <v>250004.16</v>
      </c>
    </row>
    <row r="96" spans="1:40">
      <c r="A96" s="34" t="s">
        <v>618</v>
      </c>
      <c r="B96" s="34" t="s">
        <v>337</v>
      </c>
      <c r="C96" s="34">
        <v>4243</v>
      </c>
      <c r="D96" s="34" t="s">
        <v>178</v>
      </c>
      <c r="E96" s="137" t="s">
        <v>178</v>
      </c>
      <c r="F96" s="38">
        <v>595375.12</v>
      </c>
      <c r="G96" s="38">
        <v>34907</v>
      </c>
      <c r="H96" s="38">
        <v>95877.38</v>
      </c>
      <c r="K96" s="137">
        <v>1247093.99</v>
      </c>
      <c r="L96" s="137">
        <v>478051.57</v>
      </c>
      <c r="N96" s="62">
        <v>0</v>
      </c>
      <c r="O96" s="62">
        <v>60525</v>
      </c>
      <c r="Q96" s="62"/>
      <c r="R96" s="62">
        <v>10056.450000000001</v>
      </c>
      <c r="S96" s="137"/>
      <c r="T96" s="137"/>
      <c r="W96" s="137">
        <v>381612.86</v>
      </c>
      <c r="X96" s="137">
        <v>2304026.96</v>
      </c>
      <c r="Z96" s="39">
        <v>1309432.53</v>
      </c>
      <c r="AA96" s="39">
        <v>182000</v>
      </c>
      <c r="AB96" s="39">
        <v>1143.77</v>
      </c>
      <c r="AD96" s="39">
        <v>356121</v>
      </c>
      <c r="AE96" s="39">
        <v>74328</v>
      </c>
      <c r="AF96" s="50">
        <v>1010978</v>
      </c>
      <c r="AH96" s="50">
        <v>18630</v>
      </c>
      <c r="AJ96" s="50">
        <v>960608.2</v>
      </c>
      <c r="AK96" s="50">
        <v>237725.31</v>
      </c>
    </row>
    <row r="97" spans="1:40">
      <c r="A97" s="34" t="s">
        <v>618</v>
      </c>
      <c r="B97" s="34" t="s">
        <v>337</v>
      </c>
      <c r="C97" s="34">
        <v>8480</v>
      </c>
      <c r="D97" s="34" t="s">
        <v>179</v>
      </c>
      <c r="E97" s="137" t="s">
        <v>179</v>
      </c>
      <c r="F97" s="38">
        <v>313612.34999999998</v>
      </c>
      <c r="G97" s="38">
        <v>69803.77</v>
      </c>
      <c r="H97" s="38">
        <v>97556.06</v>
      </c>
      <c r="K97" s="137">
        <v>832935.4</v>
      </c>
      <c r="L97" s="137">
        <v>683185.29</v>
      </c>
      <c r="N97" s="62">
        <v>0</v>
      </c>
      <c r="O97" s="62">
        <v>123681.21</v>
      </c>
      <c r="Q97" s="62"/>
      <c r="R97" s="62">
        <v>10329</v>
      </c>
      <c r="S97" s="137"/>
      <c r="T97" s="137"/>
      <c r="W97" s="137">
        <v>-35710.85</v>
      </c>
      <c r="X97" s="137">
        <v>2345661.54</v>
      </c>
      <c r="Z97" s="39">
        <v>2016840.9</v>
      </c>
      <c r="AA97" s="39">
        <v>192800</v>
      </c>
      <c r="AB97" s="39">
        <v>626.29999999999995</v>
      </c>
      <c r="AD97" s="39">
        <v>1427513.7</v>
      </c>
      <c r="AE97" s="39">
        <v>163027.5</v>
      </c>
      <c r="AF97" s="50">
        <v>2473085.2000000002</v>
      </c>
      <c r="AH97" s="50">
        <v>29740</v>
      </c>
      <c r="AI97" s="50">
        <v>7720</v>
      </c>
      <c r="AJ97" s="50">
        <v>1486550.02</v>
      </c>
      <c r="AK97" s="50">
        <v>250581.21</v>
      </c>
    </row>
    <row r="98" spans="1:40">
      <c r="A98" s="34" t="s">
        <v>618</v>
      </c>
      <c r="B98" s="34" t="s">
        <v>337</v>
      </c>
      <c r="C98" s="34">
        <v>4259</v>
      </c>
      <c r="D98" s="34" t="s">
        <v>180</v>
      </c>
      <c r="E98" s="137" t="s">
        <v>180</v>
      </c>
      <c r="F98" s="38">
        <v>239709.98</v>
      </c>
      <c r="G98" s="38">
        <v>39673.5</v>
      </c>
      <c r="H98" s="38">
        <v>90058.58</v>
      </c>
      <c r="K98" s="137">
        <v>1135996.6499999999</v>
      </c>
      <c r="L98" s="137">
        <v>171298.15</v>
      </c>
      <c r="N98" s="62">
        <v>4000</v>
      </c>
      <c r="O98" s="62">
        <v>69660</v>
      </c>
      <c r="Q98" s="62"/>
      <c r="R98" s="62">
        <v>161584.13</v>
      </c>
      <c r="S98" s="137"/>
      <c r="T98" s="137"/>
      <c r="W98" s="137">
        <v>-2548037.2000000002</v>
      </c>
      <c r="X98" s="137">
        <v>4378498.51</v>
      </c>
      <c r="Z98" s="39">
        <v>1341648.48</v>
      </c>
      <c r="AB98" s="39">
        <v>504.24</v>
      </c>
      <c r="AD98" s="39">
        <v>1253975.57</v>
      </c>
      <c r="AE98" s="39">
        <v>85200</v>
      </c>
      <c r="AF98" s="50">
        <v>1836287.57</v>
      </c>
      <c r="AH98" s="50">
        <v>6210</v>
      </c>
      <c r="AI98" s="50">
        <v>23640</v>
      </c>
      <c r="AJ98" s="50">
        <v>973617.33</v>
      </c>
      <c r="AK98" s="50">
        <v>219541.97</v>
      </c>
      <c r="AN98" s="50">
        <v>11000</v>
      </c>
    </row>
    <row r="99" spans="1:40">
      <c r="A99" s="34" t="s">
        <v>618</v>
      </c>
      <c r="B99" s="34" t="s">
        <v>337</v>
      </c>
      <c r="C99" s="34">
        <v>6093</v>
      </c>
      <c r="D99" s="34" t="s">
        <v>181</v>
      </c>
      <c r="E99" s="137" t="s">
        <v>181</v>
      </c>
      <c r="F99" s="38">
        <v>519856.2</v>
      </c>
      <c r="G99" s="38">
        <v>548770</v>
      </c>
      <c r="H99" s="38">
        <v>130281.14</v>
      </c>
      <c r="K99" s="137">
        <v>1433913.14</v>
      </c>
      <c r="L99" s="137">
        <v>460820.33</v>
      </c>
      <c r="N99" s="62">
        <v>0</v>
      </c>
      <c r="O99" s="62">
        <v>116987.04</v>
      </c>
      <c r="Q99" s="62"/>
      <c r="R99" s="62">
        <v>3365</v>
      </c>
      <c r="S99" s="137"/>
      <c r="T99" s="137"/>
      <c r="W99" s="137">
        <v>2945985.78</v>
      </c>
      <c r="Z99" s="39">
        <v>1728606.98</v>
      </c>
      <c r="AA99" s="39">
        <v>270000</v>
      </c>
      <c r="AB99" s="39">
        <v>762.14</v>
      </c>
      <c r="AD99" s="39">
        <v>1573636.5</v>
      </c>
      <c r="AE99" s="39">
        <v>100728</v>
      </c>
      <c r="AF99" s="50">
        <v>2413223.5</v>
      </c>
      <c r="AH99" s="50">
        <v>30480</v>
      </c>
      <c r="AI99" s="50">
        <v>5860</v>
      </c>
      <c r="AJ99" s="50">
        <v>949073.86</v>
      </c>
      <c r="AK99" s="50">
        <v>247793.27</v>
      </c>
    </row>
    <row r="100" spans="1:40">
      <c r="A100" s="34" t="s">
        <v>618</v>
      </c>
      <c r="B100" s="34" t="s">
        <v>337</v>
      </c>
      <c r="C100" s="34">
        <v>4471</v>
      </c>
      <c r="D100" s="34" t="s">
        <v>182</v>
      </c>
      <c r="E100" s="137" t="s">
        <v>182</v>
      </c>
      <c r="F100" s="38">
        <v>295580.18</v>
      </c>
      <c r="G100" s="38">
        <v>204117</v>
      </c>
      <c r="H100" s="38">
        <v>89424.26</v>
      </c>
      <c r="I100" s="38">
        <v>0</v>
      </c>
      <c r="J100" s="137">
        <v>0</v>
      </c>
      <c r="K100" s="137">
        <v>1090468.8500000001</v>
      </c>
      <c r="L100" s="137">
        <v>466153.25</v>
      </c>
      <c r="M100" s="137">
        <v>0</v>
      </c>
      <c r="N100" s="62">
        <v>34345</v>
      </c>
      <c r="O100" s="62">
        <v>72167.210000000006</v>
      </c>
      <c r="Q100" s="62">
        <v>0</v>
      </c>
      <c r="R100" s="62">
        <v>36.479999999999997</v>
      </c>
      <c r="S100" s="137"/>
      <c r="T100" s="137"/>
      <c r="U100" s="137">
        <v>0</v>
      </c>
      <c r="V100" s="137">
        <v>0</v>
      </c>
      <c r="W100" s="137">
        <v>454670.37</v>
      </c>
      <c r="X100" s="137">
        <v>2028099.35</v>
      </c>
      <c r="Z100" s="39">
        <v>1435590.52</v>
      </c>
      <c r="AA100" s="39">
        <v>50000</v>
      </c>
      <c r="AB100" s="39">
        <v>865.05</v>
      </c>
      <c r="AD100" s="39">
        <v>1261696.5</v>
      </c>
      <c r="AE100" s="39">
        <v>108247.25</v>
      </c>
      <c r="AF100" s="50">
        <v>1898050.75</v>
      </c>
      <c r="AH100" s="50">
        <v>55260</v>
      </c>
      <c r="AJ100" s="50">
        <v>1156144.6200000001</v>
      </c>
      <c r="AK100" s="50">
        <v>190518.82</v>
      </c>
    </row>
    <row r="101" spans="1:40">
      <c r="A101" s="34" t="s">
        <v>618</v>
      </c>
      <c r="B101" s="34" t="s">
        <v>337</v>
      </c>
      <c r="C101" s="34">
        <v>6623</v>
      </c>
      <c r="D101" s="34" t="s">
        <v>183</v>
      </c>
      <c r="E101" s="137" t="s">
        <v>183</v>
      </c>
      <c r="F101" s="38">
        <v>300159.81</v>
      </c>
      <c r="G101" s="38">
        <v>72799</v>
      </c>
      <c r="H101" s="38">
        <v>104529.47</v>
      </c>
      <c r="K101" s="137">
        <v>2346433.33</v>
      </c>
      <c r="L101" s="137">
        <v>454495.46</v>
      </c>
      <c r="N101" s="62">
        <v>0</v>
      </c>
      <c r="O101" s="62">
        <v>35695.5</v>
      </c>
      <c r="Q101" s="62">
        <v>11064</v>
      </c>
      <c r="R101" s="62">
        <v>474.38</v>
      </c>
      <c r="S101" s="137"/>
      <c r="T101" s="137"/>
      <c r="U101" s="137">
        <v>28859</v>
      </c>
      <c r="W101" s="137">
        <v>5459007.8799999999</v>
      </c>
      <c r="X101" s="137">
        <v>-2080906</v>
      </c>
      <c r="Z101" s="39">
        <v>1990804.83</v>
      </c>
      <c r="AB101" s="39">
        <v>422.71</v>
      </c>
      <c r="AD101" s="39">
        <v>1580230.78</v>
      </c>
      <c r="AE101" s="39">
        <v>101031</v>
      </c>
      <c r="AF101" s="50">
        <v>2378886.7799999998</v>
      </c>
      <c r="AH101" s="50">
        <v>29158</v>
      </c>
      <c r="AJ101" s="50">
        <v>1046561.66</v>
      </c>
      <c r="AK101" s="50">
        <v>393660.57</v>
      </c>
    </row>
    <row r="102" spans="1:40">
      <c r="A102" s="34" t="s">
        <v>618</v>
      </c>
      <c r="B102" s="34" t="s">
        <v>337</v>
      </c>
      <c r="C102" s="34">
        <v>4220</v>
      </c>
      <c r="D102" s="34" t="s">
        <v>184</v>
      </c>
      <c r="E102" s="137" t="s">
        <v>184</v>
      </c>
      <c r="F102" s="38">
        <v>298020.47999999998</v>
      </c>
      <c r="G102" s="38">
        <v>11337</v>
      </c>
      <c r="H102" s="38">
        <v>99209.51</v>
      </c>
      <c r="K102" s="137">
        <v>1243322.46</v>
      </c>
      <c r="L102" s="137">
        <v>565417.38</v>
      </c>
      <c r="N102" s="62">
        <v>15650</v>
      </c>
      <c r="O102" s="62">
        <v>79230.7</v>
      </c>
      <c r="Q102" s="62"/>
      <c r="R102" s="62">
        <v>96.37</v>
      </c>
      <c r="S102" s="137"/>
      <c r="T102" s="137"/>
      <c r="W102" s="137">
        <v>-180073.54</v>
      </c>
      <c r="X102" s="137">
        <v>2574871.5499999998</v>
      </c>
      <c r="Z102" s="39">
        <v>1145260.99</v>
      </c>
      <c r="AB102" s="39">
        <v>1037.51</v>
      </c>
      <c r="AD102" s="39">
        <v>1349481.8</v>
      </c>
      <c r="AE102" s="39">
        <v>114948</v>
      </c>
      <c r="AF102" s="50">
        <v>2028210.8</v>
      </c>
      <c r="AH102" s="50">
        <v>10800</v>
      </c>
      <c r="AJ102" s="50">
        <v>624127.41</v>
      </c>
      <c r="AK102" s="50">
        <v>220058.34</v>
      </c>
    </row>
    <row r="103" spans="1:40">
      <c r="A103" s="34" t="s">
        <v>618</v>
      </c>
      <c r="B103" s="34" t="s">
        <v>337</v>
      </c>
      <c r="C103" s="34">
        <v>5487</v>
      </c>
      <c r="D103" s="34" t="s">
        <v>185</v>
      </c>
      <c r="E103" s="137" t="s">
        <v>185</v>
      </c>
      <c r="F103" s="38">
        <v>269677.05</v>
      </c>
      <c r="G103" s="38">
        <v>85782</v>
      </c>
      <c r="H103" s="38">
        <v>67859.12</v>
      </c>
      <c r="K103" s="137">
        <v>1250907.55</v>
      </c>
      <c r="L103" s="137">
        <v>448471.38</v>
      </c>
      <c r="N103" s="62">
        <v>7250</v>
      </c>
      <c r="O103" s="62">
        <v>118563.33</v>
      </c>
      <c r="Q103" s="62"/>
      <c r="R103" s="62">
        <v>181.53</v>
      </c>
      <c r="S103" s="137"/>
      <c r="T103" s="137"/>
      <c r="U103" s="137">
        <v>5416.69</v>
      </c>
      <c r="W103" s="137">
        <v>-161760.26999999999</v>
      </c>
      <c r="X103" s="137">
        <v>2326634.9900000002</v>
      </c>
      <c r="Z103" s="39">
        <v>1243993.96</v>
      </c>
      <c r="AA103" s="39">
        <v>160049.99</v>
      </c>
      <c r="AB103" s="39">
        <v>511.9</v>
      </c>
      <c r="AD103" s="39">
        <v>1237792.5</v>
      </c>
      <c r="AE103" s="39">
        <v>66400.02</v>
      </c>
      <c r="AF103" s="50">
        <v>2008347.5</v>
      </c>
      <c r="AH103" s="50">
        <v>15588</v>
      </c>
      <c r="AI103" s="50">
        <v>8780</v>
      </c>
      <c r="AJ103" s="50">
        <v>672074.96</v>
      </c>
      <c r="AK103" s="50">
        <v>177469.34</v>
      </c>
      <c r="AN103" s="50">
        <v>77.739999999999995</v>
      </c>
    </row>
    <row r="104" spans="1:40">
      <c r="A104" s="34" t="s">
        <v>618</v>
      </c>
      <c r="B104" s="34" t="s">
        <v>337</v>
      </c>
      <c r="C104" s="34">
        <v>4317</v>
      </c>
      <c r="D104" s="34" t="s">
        <v>186</v>
      </c>
      <c r="E104" s="137" t="s">
        <v>186</v>
      </c>
      <c r="F104" s="38">
        <v>416985.07</v>
      </c>
      <c r="G104" s="38">
        <v>56677</v>
      </c>
      <c r="H104" s="38">
        <v>64392.6</v>
      </c>
      <c r="K104" s="137">
        <v>1192812.04</v>
      </c>
      <c r="L104" s="137">
        <v>453992.25</v>
      </c>
      <c r="N104" s="62">
        <v>3040</v>
      </c>
      <c r="O104" s="62">
        <v>78395.240000000005</v>
      </c>
      <c r="Q104" s="62"/>
      <c r="R104" s="62">
        <v>373.74</v>
      </c>
      <c r="S104" s="137"/>
      <c r="T104" s="137"/>
      <c r="W104" s="137">
        <v>-242948.32</v>
      </c>
      <c r="X104" s="137">
        <v>2310530.36</v>
      </c>
      <c r="Z104" s="39">
        <v>1262568.6000000001</v>
      </c>
      <c r="AA104" s="39">
        <v>530600</v>
      </c>
      <c r="AB104" s="39">
        <v>627.08000000000004</v>
      </c>
      <c r="AD104" s="39">
        <v>1118281.28</v>
      </c>
      <c r="AE104" s="39">
        <v>91500</v>
      </c>
      <c r="AF104" s="50">
        <v>1908017.28</v>
      </c>
      <c r="AH104" s="50">
        <v>10220</v>
      </c>
      <c r="AJ104" s="50">
        <v>859776.93</v>
      </c>
      <c r="AK104" s="50">
        <v>190094.81</v>
      </c>
    </row>
    <row r="105" spans="1:40">
      <c r="A105" s="34" t="s">
        <v>618</v>
      </c>
      <c r="B105" s="34" t="s">
        <v>337</v>
      </c>
      <c r="C105" s="34">
        <v>3306</v>
      </c>
      <c r="D105" s="34" t="s">
        <v>296</v>
      </c>
      <c r="E105" s="137" t="s">
        <v>296</v>
      </c>
      <c r="F105" s="38">
        <v>253967.85</v>
      </c>
      <c r="G105" s="38">
        <v>119920.66</v>
      </c>
      <c r="H105" s="38">
        <v>63075.85</v>
      </c>
      <c r="K105" s="137">
        <v>1481989.89</v>
      </c>
      <c r="L105" s="137">
        <v>181009.17</v>
      </c>
      <c r="N105" s="62">
        <v>1920</v>
      </c>
      <c r="O105" s="62">
        <v>66791.64</v>
      </c>
      <c r="Q105" s="62"/>
      <c r="R105" s="62">
        <v>64518.400000000001</v>
      </c>
      <c r="S105" s="137"/>
      <c r="T105" s="137"/>
      <c r="W105" s="137">
        <v>48241.7</v>
      </c>
      <c r="X105" s="137">
        <v>2166873.39</v>
      </c>
      <c r="Z105" s="39">
        <v>1166835.6200000001</v>
      </c>
      <c r="AB105" s="39">
        <v>752.74</v>
      </c>
      <c r="AD105" s="39">
        <v>682314.5</v>
      </c>
      <c r="AE105" s="39">
        <v>134000</v>
      </c>
      <c r="AF105" s="50">
        <v>1247338.5</v>
      </c>
      <c r="AH105" s="50">
        <v>13202</v>
      </c>
      <c r="AJ105" s="50">
        <v>749381.86</v>
      </c>
      <c r="AK105" s="50">
        <v>222362.21</v>
      </c>
    </row>
    <row r="106" spans="1:40">
      <c r="A106" s="34" t="s">
        <v>621</v>
      </c>
      <c r="B106" s="34" t="s">
        <v>338</v>
      </c>
      <c r="C106" s="34">
        <v>2510</v>
      </c>
      <c r="D106" s="34" t="s">
        <v>187</v>
      </c>
      <c r="E106" s="137" t="s">
        <v>187</v>
      </c>
      <c r="F106" s="38">
        <v>536477.54</v>
      </c>
      <c r="G106" s="38">
        <v>24735</v>
      </c>
      <c r="H106" s="38">
        <v>111516.08</v>
      </c>
      <c r="K106" s="137">
        <v>525500.23</v>
      </c>
      <c r="L106" s="137">
        <v>246771.63</v>
      </c>
      <c r="N106" s="62">
        <v>0</v>
      </c>
      <c r="O106" s="62">
        <v>55460</v>
      </c>
      <c r="Q106" s="62"/>
      <c r="R106" s="62">
        <v>0</v>
      </c>
      <c r="S106" s="137"/>
      <c r="T106" s="137"/>
      <c r="W106" s="137">
        <v>-472369.54</v>
      </c>
      <c r="X106" s="137">
        <v>1774553.91</v>
      </c>
      <c r="Z106" s="39">
        <v>1015827.58</v>
      </c>
      <c r="AA106" s="39">
        <v>20000</v>
      </c>
      <c r="AB106" s="39">
        <v>758.44</v>
      </c>
      <c r="AD106" s="39">
        <v>643954.5</v>
      </c>
      <c r="AE106" s="39">
        <v>44000</v>
      </c>
      <c r="AF106" s="50">
        <v>888673.5</v>
      </c>
      <c r="AH106" s="50">
        <v>12829</v>
      </c>
      <c r="AI106" s="50">
        <v>9000</v>
      </c>
      <c r="AJ106" s="50">
        <v>551260.56000000006</v>
      </c>
      <c r="AK106" s="50">
        <v>175421.35</v>
      </c>
    </row>
    <row r="107" spans="1:40">
      <c r="A107" s="34" t="s">
        <v>621</v>
      </c>
      <c r="B107" s="34" t="s">
        <v>338</v>
      </c>
      <c r="C107" s="34">
        <v>5410</v>
      </c>
      <c r="D107" s="34" t="s">
        <v>188</v>
      </c>
      <c r="E107" s="137" t="s">
        <v>188</v>
      </c>
      <c r="F107" s="38">
        <v>481395.20000000001</v>
      </c>
      <c r="G107" s="38">
        <v>46100</v>
      </c>
      <c r="H107" s="38">
        <v>89191.48</v>
      </c>
      <c r="K107" s="137">
        <v>318453.92</v>
      </c>
      <c r="L107" s="137">
        <v>293068.06</v>
      </c>
      <c r="N107" s="62">
        <v>0</v>
      </c>
      <c r="O107" s="62">
        <v>119186.05</v>
      </c>
      <c r="Q107" s="62">
        <v>63000</v>
      </c>
      <c r="R107" s="62">
        <v>54048.18</v>
      </c>
      <c r="S107" s="137"/>
      <c r="T107" s="137"/>
      <c r="W107" s="137">
        <v>-557067.32999999996</v>
      </c>
      <c r="X107" s="137">
        <v>1563007.5</v>
      </c>
      <c r="Z107" s="39">
        <v>1607482.97</v>
      </c>
      <c r="AA107" s="39">
        <v>175260</v>
      </c>
      <c r="AB107" s="39">
        <v>767.51</v>
      </c>
      <c r="AD107" s="39">
        <v>1049359.5</v>
      </c>
      <c r="AE107" s="39">
        <v>69400</v>
      </c>
      <c r="AF107" s="50">
        <v>1849874.5</v>
      </c>
      <c r="AH107" s="50">
        <v>28707</v>
      </c>
      <c r="AJ107" s="50">
        <v>866881.05</v>
      </c>
      <c r="AK107" s="50">
        <v>170773.17</v>
      </c>
    </row>
    <row r="108" spans="1:40">
      <c r="A108" s="34" t="s">
        <v>621</v>
      </c>
      <c r="B108" s="34" t="s">
        <v>338</v>
      </c>
      <c r="C108" s="34">
        <v>2621</v>
      </c>
      <c r="D108" s="34" t="s">
        <v>189</v>
      </c>
      <c r="E108" s="137" t="s">
        <v>189</v>
      </c>
      <c r="F108" s="38">
        <v>303519.90999999997</v>
      </c>
      <c r="G108" s="38">
        <v>2430</v>
      </c>
      <c r="H108" s="38">
        <v>72723.92</v>
      </c>
      <c r="K108" s="137">
        <v>405848.02</v>
      </c>
      <c r="L108" s="137">
        <v>251954.32</v>
      </c>
      <c r="N108" s="62">
        <v>6000</v>
      </c>
      <c r="O108" s="62">
        <v>68520</v>
      </c>
      <c r="Q108" s="62"/>
      <c r="R108" s="62">
        <v>0</v>
      </c>
      <c r="S108" s="137"/>
      <c r="T108" s="137"/>
      <c r="W108" s="137">
        <v>-1075365.02</v>
      </c>
      <c r="X108" s="137">
        <v>2046781.46</v>
      </c>
      <c r="Z108" s="39">
        <v>880427.57</v>
      </c>
      <c r="AA108" s="39">
        <v>134170</v>
      </c>
      <c r="AB108" s="39">
        <v>432.11</v>
      </c>
      <c r="AD108" s="39">
        <v>809367.5</v>
      </c>
      <c r="AE108" s="39">
        <v>46800</v>
      </c>
      <c r="AF108" s="50">
        <v>1119897.5</v>
      </c>
      <c r="AI108" s="50">
        <v>21429</v>
      </c>
      <c r="AJ108" s="50">
        <v>585194.96</v>
      </c>
      <c r="AK108" s="50">
        <v>154135.99</v>
      </c>
    </row>
    <row r="109" spans="1:40">
      <c r="A109" s="34" t="s">
        <v>621</v>
      </c>
      <c r="B109" s="34" t="s">
        <v>338</v>
      </c>
      <c r="C109" s="34">
        <v>3282</v>
      </c>
      <c r="D109" s="34" t="s">
        <v>190</v>
      </c>
      <c r="E109" s="137" t="s">
        <v>190</v>
      </c>
      <c r="F109" s="38">
        <v>161287.67000000001</v>
      </c>
      <c r="G109" s="38">
        <v>17390</v>
      </c>
      <c r="H109" s="38">
        <v>72942.92</v>
      </c>
      <c r="K109" s="137">
        <v>1094760.3</v>
      </c>
      <c r="L109" s="137">
        <v>312347.84999999998</v>
      </c>
      <c r="N109" s="62">
        <v>0</v>
      </c>
      <c r="O109" s="62">
        <v>78411.100000000006</v>
      </c>
      <c r="Q109" s="62">
        <v>42000</v>
      </c>
      <c r="R109" s="62">
        <v>0</v>
      </c>
      <c r="S109" s="137"/>
      <c r="T109" s="137"/>
      <c r="W109" s="137">
        <v>-1570836.04</v>
      </c>
      <c r="X109" s="137">
        <v>3243756.17</v>
      </c>
      <c r="Z109" s="39">
        <v>1042084</v>
      </c>
      <c r="AB109" s="39">
        <v>327.82</v>
      </c>
      <c r="AD109" s="39">
        <v>909448.9</v>
      </c>
      <c r="AE109" s="39">
        <v>52800</v>
      </c>
      <c r="AF109" s="50">
        <v>1341995.8999999999</v>
      </c>
      <c r="AH109" s="50">
        <v>3100</v>
      </c>
      <c r="AJ109" s="50">
        <v>581387.01</v>
      </c>
      <c r="AK109" s="50">
        <v>212780.3</v>
      </c>
    </row>
    <row r="110" spans="1:40">
      <c r="A110" s="34" t="s">
        <v>621</v>
      </c>
      <c r="B110" s="34" t="s">
        <v>338</v>
      </c>
      <c r="C110" s="34">
        <v>1626</v>
      </c>
      <c r="D110" s="34" t="s">
        <v>191</v>
      </c>
      <c r="E110" s="137" t="s">
        <v>191</v>
      </c>
      <c r="F110" s="38">
        <v>246939.03</v>
      </c>
      <c r="G110" s="38">
        <v>5300</v>
      </c>
      <c r="H110" s="38">
        <v>40375.9</v>
      </c>
      <c r="K110" s="137">
        <v>319173.56</v>
      </c>
      <c r="L110" s="137">
        <v>275927.52</v>
      </c>
      <c r="N110" s="62">
        <v>3000</v>
      </c>
      <c r="O110" s="62">
        <v>37150</v>
      </c>
      <c r="Q110" s="62"/>
      <c r="R110" s="62">
        <v>0</v>
      </c>
      <c r="S110" s="137"/>
      <c r="T110" s="137"/>
      <c r="U110" s="137">
        <v>25000</v>
      </c>
      <c r="W110" s="137">
        <v>-1920201.31</v>
      </c>
      <c r="X110" s="137">
        <v>2614880.33</v>
      </c>
      <c r="Z110" s="39">
        <v>915189.11</v>
      </c>
      <c r="AB110" s="39">
        <v>177.31</v>
      </c>
      <c r="AD110" s="39">
        <v>919009</v>
      </c>
      <c r="AE110" s="39">
        <v>49600</v>
      </c>
      <c r="AF110" s="50">
        <v>1126314</v>
      </c>
      <c r="AH110" s="50">
        <v>3500</v>
      </c>
      <c r="AI110" s="50">
        <v>5760</v>
      </c>
      <c r="AJ110" s="50">
        <v>397922.62</v>
      </c>
      <c r="AK110" s="50">
        <v>222591.81</v>
      </c>
    </row>
    <row r="111" spans="1:40">
      <c r="A111" s="34" t="s">
        <v>621</v>
      </c>
      <c r="B111" s="34" t="s">
        <v>338</v>
      </c>
      <c r="C111" s="34">
        <v>2000</v>
      </c>
      <c r="D111" s="34" t="s">
        <v>297</v>
      </c>
      <c r="E111" s="137" t="s">
        <v>297</v>
      </c>
      <c r="F111" s="38">
        <v>336749.83</v>
      </c>
      <c r="G111" s="38">
        <v>5585</v>
      </c>
      <c r="H111" s="38">
        <v>35189.93</v>
      </c>
      <c r="K111" s="137">
        <v>813055.33</v>
      </c>
      <c r="L111" s="137">
        <v>650827.72</v>
      </c>
      <c r="N111" s="62">
        <v>3375.71</v>
      </c>
      <c r="O111" s="62">
        <v>104450</v>
      </c>
      <c r="Q111" s="62"/>
      <c r="R111" s="62">
        <v>0</v>
      </c>
      <c r="S111" s="137"/>
      <c r="T111" s="137"/>
      <c r="W111" s="137">
        <v>229485.77</v>
      </c>
      <c r="X111" s="137">
        <v>1695120.4</v>
      </c>
      <c r="Z111" s="39">
        <v>716702.22</v>
      </c>
      <c r="AB111" s="39">
        <v>691.72</v>
      </c>
      <c r="AD111" s="39">
        <v>329560</v>
      </c>
      <c r="AE111" s="39">
        <v>33900</v>
      </c>
      <c r="AF111" s="50">
        <v>605730</v>
      </c>
      <c r="AH111" s="50">
        <v>26911.95</v>
      </c>
      <c r="AI111" s="50">
        <v>960</v>
      </c>
      <c r="AJ111" s="50">
        <v>478957.26</v>
      </c>
      <c r="AK111" s="50">
        <v>159318.79999999999</v>
      </c>
    </row>
    <row r="112" spans="1:40">
      <c r="A112" s="34" t="s">
        <v>326</v>
      </c>
      <c r="B112" s="34" t="s">
        <v>327</v>
      </c>
      <c r="C112" s="34">
        <v>2656</v>
      </c>
      <c r="D112" s="34" t="s">
        <v>192</v>
      </c>
      <c r="E112" s="137" t="s">
        <v>192</v>
      </c>
      <c r="F112" s="38">
        <v>270328.53999999998</v>
      </c>
      <c r="G112" s="38">
        <v>278248.18</v>
      </c>
      <c r="H112" s="38">
        <v>29906.240000000002</v>
      </c>
      <c r="I112" s="38">
        <v>0</v>
      </c>
      <c r="J112" s="137">
        <v>0</v>
      </c>
      <c r="K112" s="137">
        <v>605561.66</v>
      </c>
      <c r="L112" s="137">
        <v>545744.16</v>
      </c>
      <c r="M112" s="137">
        <v>0</v>
      </c>
      <c r="N112" s="62">
        <v>23500</v>
      </c>
      <c r="O112" s="62">
        <v>57360</v>
      </c>
      <c r="Q112" s="62">
        <v>1140</v>
      </c>
      <c r="R112" s="62">
        <v>204.63</v>
      </c>
      <c r="S112" s="137"/>
      <c r="T112" s="137"/>
      <c r="U112" s="137">
        <v>0</v>
      </c>
      <c r="V112" s="137">
        <v>0</v>
      </c>
      <c r="W112" s="137">
        <v>380361.66</v>
      </c>
      <c r="X112" s="137">
        <v>1187793.3799999999</v>
      </c>
      <c r="Z112" s="39">
        <v>1021364.82</v>
      </c>
      <c r="AB112" s="39">
        <v>510.21</v>
      </c>
      <c r="AD112" s="39">
        <v>682740</v>
      </c>
      <c r="AE112" s="39">
        <v>114800</v>
      </c>
      <c r="AF112" s="50">
        <v>919003</v>
      </c>
      <c r="AH112" s="50">
        <v>5480</v>
      </c>
      <c r="AJ112" s="50">
        <v>526254.94999999995</v>
      </c>
      <c r="AK112" s="50">
        <v>289247.96999999997</v>
      </c>
    </row>
    <row r="113" spans="1:40">
      <c r="A113" s="34" t="s">
        <v>326</v>
      </c>
      <c r="B113" s="34" t="s">
        <v>327</v>
      </c>
      <c r="C113" s="34">
        <v>7630</v>
      </c>
      <c r="D113" s="34" t="s">
        <v>193</v>
      </c>
      <c r="E113" s="137" t="s">
        <v>193</v>
      </c>
      <c r="F113" s="38">
        <v>261092.35</v>
      </c>
      <c r="G113" s="38">
        <v>642497.21</v>
      </c>
      <c r="H113" s="38">
        <v>113121.74</v>
      </c>
      <c r="K113" s="137">
        <v>863858.3</v>
      </c>
      <c r="L113" s="137">
        <v>450971.23</v>
      </c>
      <c r="N113" s="62">
        <v>0</v>
      </c>
      <c r="O113" s="62">
        <v>112945.5</v>
      </c>
      <c r="Q113" s="62">
        <v>114950</v>
      </c>
      <c r="R113" s="62">
        <v>1052.53</v>
      </c>
      <c r="S113" s="137"/>
      <c r="T113" s="137"/>
      <c r="W113" s="137">
        <v>-2040884.48</v>
      </c>
      <c r="X113" s="137">
        <v>4005245.62</v>
      </c>
      <c r="Z113" s="39">
        <v>2082189.47</v>
      </c>
      <c r="AA113" s="39">
        <v>205050</v>
      </c>
      <c r="AB113" s="39">
        <v>985.29</v>
      </c>
      <c r="AD113" s="39">
        <v>1344102</v>
      </c>
      <c r="AE113" s="39">
        <v>165400</v>
      </c>
      <c r="AF113" s="50">
        <v>2030086</v>
      </c>
      <c r="AH113" s="50">
        <v>16100</v>
      </c>
      <c r="AJ113" s="50">
        <v>1232203.52</v>
      </c>
      <c r="AK113" s="50">
        <v>381105.58</v>
      </c>
    </row>
    <row r="114" spans="1:40">
      <c r="A114" s="34" t="s">
        <v>326</v>
      </c>
      <c r="B114" s="34" t="s">
        <v>327</v>
      </c>
      <c r="C114" s="34">
        <v>6247</v>
      </c>
      <c r="D114" s="34" t="s">
        <v>194</v>
      </c>
      <c r="E114" s="137" t="s">
        <v>194</v>
      </c>
      <c r="F114" s="38">
        <v>57095.040000000001</v>
      </c>
      <c r="G114" s="38">
        <v>536080.89</v>
      </c>
      <c r="H114" s="38">
        <v>57028.85</v>
      </c>
      <c r="K114" s="137">
        <v>1270626.1599999999</v>
      </c>
      <c r="L114" s="137">
        <v>866901.48</v>
      </c>
      <c r="N114" s="62">
        <v>26558</v>
      </c>
      <c r="O114" s="62">
        <v>84900</v>
      </c>
      <c r="Q114" s="62"/>
      <c r="R114" s="62">
        <v>983.34</v>
      </c>
      <c r="S114" s="137"/>
      <c r="T114" s="137"/>
      <c r="W114" s="137">
        <v>369040.71</v>
      </c>
      <c r="X114" s="137">
        <v>2324775.44</v>
      </c>
      <c r="Z114" s="39">
        <v>2024527.21</v>
      </c>
      <c r="AB114" s="39">
        <v>519.29999999999995</v>
      </c>
      <c r="AD114" s="39">
        <v>1266650</v>
      </c>
      <c r="AE114" s="39">
        <v>185000</v>
      </c>
      <c r="AF114" s="50">
        <v>2114210</v>
      </c>
      <c r="AH114" s="50">
        <v>19452</v>
      </c>
      <c r="AJ114" s="50">
        <v>1035512.1</v>
      </c>
      <c r="AK114" s="50">
        <v>326047.48</v>
      </c>
    </row>
    <row r="115" spans="1:40">
      <c r="A115" s="34" t="s">
        <v>326</v>
      </c>
      <c r="B115" s="34" t="s">
        <v>327</v>
      </c>
      <c r="C115" s="34">
        <v>5607</v>
      </c>
      <c r="D115" s="34" t="s">
        <v>195</v>
      </c>
      <c r="E115" s="137" t="s">
        <v>195</v>
      </c>
      <c r="F115" s="38">
        <v>297653.96000000002</v>
      </c>
      <c r="G115" s="38">
        <v>473408.49</v>
      </c>
      <c r="H115" s="38">
        <v>46226.47</v>
      </c>
      <c r="K115" s="137">
        <v>980207.84</v>
      </c>
      <c r="L115" s="137">
        <v>552092.68000000005</v>
      </c>
      <c r="N115" s="62">
        <v>1596</v>
      </c>
      <c r="O115" s="62">
        <v>61889.01</v>
      </c>
      <c r="Q115" s="62"/>
      <c r="R115" s="62">
        <v>212.96</v>
      </c>
      <c r="S115" s="137"/>
      <c r="T115" s="137"/>
      <c r="W115" s="137">
        <v>-237313.63</v>
      </c>
      <c r="X115" s="137">
        <v>2600171.9900000002</v>
      </c>
      <c r="Z115" s="39">
        <v>1566868.3</v>
      </c>
      <c r="AB115" s="39">
        <v>1076.96</v>
      </c>
      <c r="AD115" s="39">
        <v>959090</v>
      </c>
      <c r="AE115" s="39">
        <v>116500</v>
      </c>
      <c r="AF115" s="50">
        <v>1441160</v>
      </c>
      <c r="AH115" s="50">
        <v>19260</v>
      </c>
      <c r="AJ115" s="50">
        <v>786085.12</v>
      </c>
      <c r="AK115" s="50">
        <v>322997.03000000003</v>
      </c>
      <c r="AN115" s="50">
        <v>151000</v>
      </c>
    </row>
    <row r="116" spans="1:40">
      <c r="A116" s="34" t="s">
        <v>626</v>
      </c>
      <c r="B116" s="34" t="s">
        <v>339</v>
      </c>
      <c r="C116" s="34">
        <v>3493</v>
      </c>
      <c r="D116" s="34" t="s">
        <v>196</v>
      </c>
      <c r="E116" s="137" t="s">
        <v>196</v>
      </c>
      <c r="F116" s="38">
        <v>598403.06999999995</v>
      </c>
      <c r="G116" s="38">
        <v>24163.61</v>
      </c>
      <c r="H116" s="38">
        <v>276909.58</v>
      </c>
      <c r="K116" s="137">
        <v>66101.55</v>
      </c>
      <c r="L116" s="137">
        <v>339995.35</v>
      </c>
      <c r="N116" s="62">
        <v>0</v>
      </c>
      <c r="O116" s="62">
        <v>81127.63</v>
      </c>
      <c r="Q116" s="62"/>
      <c r="R116" s="62">
        <v>1500</v>
      </c>
      <c r="S116" s="137"/>
      <c r="T116" s="137"/>
      <c r="W116" s="137">
        <v>655089.27</v>
      </c>
      <c r="X116" s="137">
        <v>961037.76</v>
      </c>
      <c r="Z116" s="39">
        <v>1474539.63</v>
      </c>
      <c r="AB116" s="39">
        <v>1046.19</v>
      </c>
      <c r="AD116" s="39">
        <v>956311</v>
      </c>
      <c r="AE116" s="39">
        <v>484370</v>
      </c>
      <c r="AF116" s="50">
        <v>1547175</v>
      </c>
      <c r="AH116" s="50">
        <v>4640</v>
      </c>
      <c r="AJ116" s="50">
        <v>1645177.12</v>
      </c>
      <c r="AK116" s="50">
        <v>112456.2</v>
      </c>
    </row>
    <row r="117" spans="1:40">
      <c r="A117" s="34" t="s">
        <v>626</v>
      </c>
      <c r="B117" s="34" t="s">
        <v>339</v>
      </c>
      <c r="C117" s="34">
        <v>3014</v>
      </c>
      <c r="D117" s="34" t="s">
        <v>197</v>
      </c>
      <c r="E117" s="137" t="s">
        <v>197</v>
      </c>
      <c r="F117" s="38">
        <v>802693.16</v>
      </c>
      <c r="G117" s="38">
        <v>29865</v>
      </c>
      <c r="H117" s="38">
        <v>69698.64</v>
      </c>
      <c r="K117" s="137">
        <v>94464.42</v>
      </c>
      <c r="L117" s="137">
        <v>349606.98</v>
      </c>
      <c r="N117" s="62">
        <v>0</v>
      </c>
      <c r="O117" s="62">
        <v>63204.800000000003</v>
      </c>
      <c r="Q117" s="62">
        <v>10000</v>
      </c>
      <c r="R117" s="62">
        <v>206000</v>
      </c>
      <c r="S117" s="137"/>
      <c r="T117" s="137"/>
      <c r="W117" s="137">
        <v>632654.14</v>
      </c>
      <c r="X117" s="137">
        <v>852668.5</v>
      </c>
      <c r="Z117" s="39">
        <v>620477.97</v>
      </c>
      <c r="AB117" s="39">
        <v>2575.41</v>
      </c>
      <c r="AD117" s="39">
        <v>827344.4</v>
      </c>
      <c r="AE117" s="39">
        <v>45182</v>
      </c>
      <c r="AF117" s="50">
        <v>1206933.3999999999</v>
      </c>
      <c r="AJ117" s="50">
        <v>599407.30000000005</v>
      </c>
      <c r="AK117" s="50">
        <v>107438.32</v>
      </c>
    </row>
    <row r="118" spans="1:40">
      <c r="A118" s="34" t="s">
        <v>626</v>
      </c>
      <c r="B118" s="34" t="s">
        <v>339</v>
      </c>
      <c r="C118" s="34">
        <v>2015</v>
      </c>
      <c r="D118" s="34" t="s">
        <v>198</v>
      </c>
      <c r="E118" s="137" t="s">
        <v>198</v>
      </c>
      <c r="F118" s="38">
        <v>24599.9</v>
      </c>
      <c r="G118" s="38">
        <v>5689.71</v>
      </c>
      <c r="H118" s="38">
        <v>50930.02</v>
      </c>
      <c r="K118" s="137">
        <v>798652.91</v>
      </c>
      <c r="L118" s="137">
        <v>196739.85</v>
      </c>
      <c r="N118" s="62">
        <v>0</v>
      </c>
      <c r="O118" s="62">
        <v>94377.41</v>
      </c>
      <c r="Q118" s="62">
        <v>42000</v>
      </c>
      <c r="R118" s="62">
        <v>788</v>
      </c>
      <c r="S118" s="137"/>
      <c r="T118" s="137"/>
      <c r="W118" s="137">
        <v>-373963.07</v>
      </c>
      <c r="X118" s="137">
        <v>1993338.97</v>
      </c>
      <c r="Z118" s="39">
        <v>509851.4</v>
      </c>
      <c r="AB118" s="39">
        <v>900.56</v>
      </c>
      <c r="AD118" s="39">
        <v>1047771</v>
      </c>
      <c r="AF118" s="50">
        <v>1315409</v>
      </c>
      <c r="AH118" s="50">
        <v>24370</v>
      </c>
      <c r="AJ118" s="50">
        <v>540980.64</v>
      </c>
      <c r="AK118" s="50">
        <v>187692.24</v>
      </c>
      <c r="AN118" s="50">
        <v>170000</v>
      </c>
    </row>
    <row r="119" spans="1:40">
      <c r="A119" s="34" t="s">
        <v>626</v>
      </c>
      <c r="B119" s="34" t="s">
        <v>339</v>
      </c>
      <c r="C119" s="34">
        <v>1974</v>
      </c>
      <c r="D119" s="34" t="s">
        <v>199</v>
      </c>
      <c r="E119" s="137" t="s">
        <v>199</v>
      </c>
      <c r="F119" s="38">
        <v>384825.99</v>
      </c>
      <c r="G119" s="38">
        <v>10000</v>
      </c>
      <c r="H119" s="38">
        <v>62768.62</v>
      </c>
      <c r="K119" s="137">
        <v>272857.55</v>
      </c>
      <c r="L119" s="137">
        <v>176753.24</v>
      </c>
      <c r="N119" s="62">
        <v>0</v>
      </c>
      <c r="O119" s="62">
        <v>57894.2</v>
      </c>
      <c r="Q119" s="62"/>
      <c r="R119" s="62">
        <v>1315</v>
      </c>
      <c r="S119" s="137"/>
      <c r="T119" s="137"/>
      <c r="W119" s="137">
        <v>-2131937.08</v>
      </c>
      <c r="X119" s="137">
        <v>3276385.87</v>
      </c>
      <c r="Z119" s="39">
        <v>846938.86</v>
      </c>
      <c r="AB119" s="39">
        <v>1079.1300000000001</v>
      </c>
      <c r="AD119" s="39">
        <v>311811</v>
      </c>
      <c r="AE119" s="39">
        <v>57275.78</v>
      </c>
      <c r="AF119" s="50">
        <v>756591</v>
      </c>
      <c r="AH119" s="50">
        <v>22940</v>
      </c>
      <c r="AI119" s="50">
        <v>3420</v>
      </c>
      <c r="AJ119" s="50">
        <v>551281.48</v>
      </c>
      <c r="AK119" s="50">
        <v>179324.88</v>
      </c>
    </row>
    <row r="120" spans="1:40">
      <c r="A120" s="34" t="s">
        <v>626</v>
      </c>
      <c r="B120" s="34" t="s">
        <v>339</v>
      </c>
      <c r="C120" s="34">
        <v>3170</v>
      </c>
      <c r="D120" s="34" t="s">
        <v>200</v>
      </c>
      <c r="E120" s="137" t="s">
        <v>200</v>
      </c>
      <c r="F120" s="38">
        <v>4492.8999999999996</v>
      </c>
      <c r="G120" s="38">
        <v>5920</v>
      </c>
      <c r="H120" s="38">
        <v>108963.26</v>
      </c>
      <c r="K120" s="137">
        <v>1147502.71</v>
      </c>
      <c r="L120" s="137">
        <v>1098501.1000000001</v>
      </c>
      <c r="N120" s="62">
        <v>0</v>
      </c>
      <c r="O120" s="62">
        <v>59302.59</v>
      </c>
      <c r="Q120" s="62">
        <v>20000</v>
      </c>
      <c r="R120" s="62">
        <v>126.7</v>
      </c>
      <c r="S120" s="137"/>
      <c r="T120" s="137"/>
      <c r="W120" s="137">
        <v>-1675066.98</v>
      </c>
      <c r="X120" s="137">
        <v>3690825.96</v>
      </c>
      <c r="Z120" s="39">
        <v>1304356.8400000001</v>
      </c>
      <c r="AA120" s="39">
        <v>120000</v>
      </c>
      <c r="AB120" s="39">
        <v>374.66</v>
      </c>
      <c r="AD120" s="39">
        <v>977545</v>
      </c>
      <c r="AE120" s="39">
        <v>52515</v>
      </c>
      <c r="AF120" s="50">
        <v>1420053</v>
      </c>
      <c r="AH120" s="50">
        <v>29330</v>
      </c>
      <c r="AJ120" s="50">
        <v>556276.84</v>
      </c>
      <c r="AK120" s="50">
        <v>178939.96</v>
      </c>
    </row>
    <row r="121" spans="1:40">
      <c r="A121" s="34" t="s">
        <v>626</v>
      </c>
      <c r="B121" s="34" t="s">
        <v>339</v>
      </c>
      <c r="C121" s="34">
        <v>2966</v>
      </c>
      <c r="D121" s="34" t="s">
        <v>201</v>
      </c>
      <c r="E121" s="137" t="s">
        <v>201</v>
      </c>
      <c r="F121" s="38">
        <v>918510.11</v>
      </c>
      <c r="G121" s="38">
        <v>15303.75</v>
      </c>
      <c r="H121" s="38">
        <v>46345.93</v>
      </c>
      <c r="K121" s="137">
        <v>272606.8</v>
      </c>
      <c r="L121" s="137">
        <v>239699.76</v>
      </c>
      <c r="N121" s="62">
        <v>0</v>
      </c>
      <c r="O121" s="62">
        <v>53420.43</v>
      </c>
      <c r="Q121" s="62"/>
      <c r="R121" s="62">
        <v>0</v>
      </c>
      <c r="S121" s="137"/>
      <c r="T121" s="137"/>
      <c r="W121" s="137">
        <v>-174629.24</v>
      </c>
      <c r="X121" s="137">
        <v>1854865.59</v>
      </c>
      <c r="Y121" s="39">
        <v>2144.37</v>
      </c>
      <c r="Z121" s="39">
        <v>1195229.8799999999</v>
      </c>
      <c r="AD121" s="39">
        <v>931735.44</v>
      </c>
      <c r="AE121" s="39">
        <v>169593.25</v>
      </c>
      <c r="AF121" s="50">
        <v>1241460.69</v>
      </c>
      <c r="AH121" s="50">
        <v>22590</v>
      </c>
      <c r="AJ121" s="50">
        <v>1150422.48</v>
      </c>
      <c r="AK121" s="50">
        <v>125420.2</v>
      </c>
    </row>
    <row r="122" spans="1:40">
      <c r="A122" s="34" t="s">
        <v>626</v>
      </c>
      <c r="B122" s="34" t="s">
        <v>339</v>
      </c>
      <c r="C122" s="34">
        <v>3526</v>
      </c>
      <c r="D122" s="34" t="s">
        <v>202</v>
      </c>
      <c r="E122" s="137" t="s">
        <v>202</v>
      </c>
      <c r="F122" s="38">
        <v>324827.5</v>
      </c>
      <c r="G122" s="38">
        <v>2565</v>
      </c>
      <c r="H122" s="38">
        <v>81617.350000000006</v>
      </c>
      <c r="K122" s="137">
        <v>582805.73</v>
      </c>
      <c r="L122" s="137">
        <v>544261.43999999994</v>
      </c>
      <c r="N122" s="62">
        <v>0</v>
      </c>
      <c r="O122" s="62">
        <v>39793.31</v>
      </c>
      <c r="Q122" s="62"/>
      <c r="R122" s="62">
        <v>40000</v>
      </c>
      <c r="S122" s="137"/>
      <c r="T122" s="137"/>
      <c r="W122" s="137">
        <v>487340.2</v>
      </c>
      <c r="X122" s="137">
        <v>1808375.97</v>
      </c>
      <c r="Z122" s="39">
        <v>732762.3</v>
      </c>
      <c r="AB122" s="39">
        <v>1639.27</v>
      </c>
      <c r="AD122" s="39">
        <v>594045.92000000004</v>
      </c>
      <c r="AE122" s="39">
        <v>39500</v>
      </c>
      <c r="AF122" s="50">
        <v>1017293.92</v>
      </c>
      <c r="AH122" s="50">
        <v>28530</v>
      </c>
      <c r="AJ122" s="50">
        <v>868999.37</v>
      </c>
      <c r="AK122" s="50">
        <v>292556.65999999997</v>
      </c>
    </row>
    <row r="123" spans="1:40">
      <c r="A123" s="34" t="s">
        <v>626</v>
      </c>
      <c r="B123" s="34" t="s">
        <v>339</v>
      </c>
      <c r="C123" s="34">
        <v>3657</v>
      </c>
      <c r="D123" s="34" t="s">
        <v>203</v>
      </c>
      <c r="E123" s="137" t="s">
        <v>203</v>
      </c>
      <c r="F123" s="38">
        <v>167599.95000000001</v>
      </c>
      <c r="G123" s="38">
        <v>92808.97</v>
      </c>
      <c r="H123" s="38">
        <v>100612.01</v>
      </c>
      <c r="K123" s="137">
        <v>419095.56</v>
      </c>
      <c r="L123" s="137">
        <v>701847.29</v>
      </c>
      <c r="N123" s="62">
        <v>0</v>
      </c>
      <c r="O123" s="62">
        <v>102476.13</v>
      </c>
      <c r="Q123" s="62"/>
      <c r="R123" s="62">
        <v>1660.33</v>
      </c>
      <c r="S123" s="137"/>
      <c r="T123" s="137"/>
      <c r="U123" s="137">
        <v>39173</v>
      </c>
      <c r="W123" s="137">
        <v>-499383.64</v>
      </c>
      <c r="X123" s="137">
        <v>2329931.42</v>
      </c>
      <c r="Z123" s="39">
        <v>791404.54</v>
      </c>
      <c r="AA123" s="39">
        <v>80000</v>
      </c>
      <c r="AB123" s="39">
        <v>926.25</v>
      </c>
      <c r="AD123" s="39">
        <v>1406128.5</v>
      </c>
      <c r="AE123" s="39">
        <v>91408.95</v>
      </c>
      <c r="AF123" s="50">
        <v>1722248.5</v>
      </c>
      <c r="AH123" s="50">
        <v>37050</v>
      </c>
      <c r="AJ123" s="50">
        <v>880795.64</v>
      </c>
      <c r="AK123" s="50">
        <v>221667.56</v>
      </c>
    </row>
    <row r="124" spans="1:40">
      <c r="A124" s="34" t="s">
        <v>626</v>
      </c>
      <c r="B124" s="34" t="s">
        <v>339</v>
      </c>
      <c r="C124" s="34">
        <v>1822</v>
      </c>
      <c r="D124" s="34" t="s">
        <v>204</v>
      </c>
      <c r="E124" s="137" t="s">
        <v>204</v>
      </c>
      <c r="F124" s="38">
        <v>50493.599999999999</v>
      </c>
      <c r="G124" s="38">
        <v>6633.5</v>
      </c>
      <c r="H124" s="38">
        <v>18536.97</v>
      </c>
      <c r="K124" s="137">
        <v>1649180.39</v>
      </c>
      <c r="L124" s="137">
        <v>399012.73</v>
      </c>
      <c r="N124" s="62">
        <v>0</v>
      </c>
      <c r="O124" s="62">
        <v>110064</v>
      </c>
      <c r="Q124" s="62">
        <v>84000</v>
      </c>
      <c r="R124" s="62">
        <v>51464</v>
      </c>
      <c r="S124" s="137"/>
      <c r="T124" s="137"/>
      <c r="W124" s="137">
        <v>1735672.24</v>
      </c>
      <c r="X124" s="137">
        <v>857017.52</v>
      </c>
      <c r="Z124" s="39">
        <v>684089.98</v>
      </c>
      <c r="AB124" s="39">
        <v>719.48</v>
      </c>
      <c r="AD124" s="39">
        <v>507390</v>
      </c>
      <c r="AE124" s="39">
        <v>63549</v>
      </c>
      <c r="AF124" s="50">
        <v>968242</v>
      </c>
      <c r="AH124" s="50">
        <v>8700</v>
      </c>
      <c r="AJ124" s="50">
        <v>736308.2</v>
      </c>
      <c r="AK124" s="50">
        <v>256858.83</v>
      </c>
    </row>
    <row r="125" spans="1:40">
      <c r="A125" s="34" t="s">
        <v>626</v>
      </c>
      <c r="B125" s="34" t="s">
        <v>339</v>
      </c>
      <c r="C125" s="34">
        <v>1969</v>
      </c>
      <c r="D125" s="34" t="s">
        <v>298</v>
      </c>
      <c r="E125" s="137" t="s">
        <v>298</v>
      </c>
      <c r="F125" s="38">
        <v>246053.35</v>
      </c>
      <c r="G125" s="38">
        <v>1009.54</v>
      </c>
      <c r="H125" s="38">
        <v>41013.760000000002</v>
      </c>
      <c r="K125" s="137">
        <v>1190868.3999999999</v>
      </c>
      <c r="L125" s="137">
        <v>244053.43</v>
      </c>
      <c r="N125" s="62">
        <v>0</v>
      </c>
      <c r="O125" s="62">
        <v>50317.15</v>
      </c>
      <c r="Q125" s="62"/>
      <c r="R125" s="62">
        <v>1099</v>
      </c>
      <c r="S125" s="137"/>
      <c r="T125" s="137"/>
      <c r="W125" s="137">
        <v>-706755.92</v>
      </c>
      <c r="X125" s="137">
        <v>2768353.45</v>
      </c>
      <c r="Z125" s="39">
        <v>590713.07999999996</v>
      </c>
      <c r="AB125" s="39">
        <v>962.32</v>
      </c>
      <c r="AD125" s="39">
        <v>475051.5</v>
      </c>
      <c r="AE125" s="39">
        <v>44000</v>
      </c>
      <c r="AF125" s="50">
        <v>714698.5</v>
      </c>
      <c r="AI125" s="50">
        <v>5220</v>
      </c>
      <c r="AJ125" s="50">
        <v>571244.1</v>
      </c>
      <c r="AK125" s="50">
        <v>209579.5</v>
      </c>
    </row>
    <row r="126" spans="1:40">
      <c r="A126" s="34" t="s">
        <v>626</v>
      </c>
      <c r="B126" s="34" t="s">
        <v>339</v>
      </c>
      <c r="C126" s="34">
        <v>2749</v>
      </c>
      <c r="D126" s="34" t="s">
        <v>299</v>
      </c>
      <c r="E126" s="137" t="s">
        <v>299</v>
      </c>
      <c r="F126" s="38">
        <v>84742.720000000001</v>
      </c>
      <c r="G126" s="38">
        <v>6774.4</v>
      </c>
      <c r="H126" s="38">
        <v>14024.24</v>
      </c>
      <c r="K126" s="137">
        <v>460044.79</v>
      </c>
      <c r="L126" s="137">
        <v>176334.47</v>
      </c>
      <c r="N126" s="62">
        <v>0</v>
      </c>
      <c r="O126" s="62">
        <v>67293.67</v>
      </c>
      <c r="Q126" s="62">
        <v>78250</v>
      </c>
      <c r="R126" s="62">
        <v>0</v>
      </c>
      <c r="S126" s="137"/>
      <c r="T126" s="137"/>
      <c r="W126" s="137">
        <v>-2243799.5099999998</v>
      </c>
      <c r="X126" s="137">
        <v>3313708.59</v>
      </c>
      <c r="Z126" s="39">
        <v>814824.12</v>
      </c>
      <c r="AB126" s="39">
        <v>810.05</v>
      </c>
      <c r="AD126" s="39">
        <v>960288.62</v>
      </c>
      <c r="AE126" s="39">
        <v>74047.009999999995</v>
      </c>
      <c r="AF126" s="50">
        <v>1270668.6200000001</v>
      </c>
      <c r="AG126" s="50">
        <v>5342</v>
      </c>
      <c r="AH126" s="50">
        <v>15610</v>
      </c>
      <c r="AJ126" s="50">
        <v>974500.61</v>
      </c>
      <c r="AK126" s="50">
        <v>57380.7</v>
      </c>
    </row>
    <row r="127" spans="1:40">
      <c r="A127" s="34" t="s">
        <v>626</v>
      </c>
      <c r="B127" s="34" t="s">
        <v>339</v>
      </c>
      <c r="C127" s="34">
        <v>2706</v>
      </c>
      <c r="D127" s="34" t="s">
        <v>312</v>
      </c>
      <c r="E127" s="137" t="s">
        <v>312</v>
      </c>
      <c r="F127" s="38">
        <v>329896.01</v>
      </c>
      <c r="G127" s="38">
        <v>16457.2</v>
      </c>
      <c r="H127" s="38">
        <v>141085.28</v>
      </c>
      <c r="K127" s="137">
        <v>959160.74</v>
      </c>
      <c r="L127" s="137">
        <v>100045.4</v>
      </c>
      <c r="N127" s="62">
        <v>0</v>
      </c>
      <c r="O127" s="62">
        <v>55560</v>
      </c>
      <c r="Q127" s="62">
        <v>120000</v>
      </c>
      <c r="R127" s="62">
        <v>0</v>
      </c>
      <c r="S127" s="137"/>
      <c r="T127" s="137"/>
      <c r="W127" s="137">
        <v>-1656852.1</v>
      </c>
      <c r="X127" s="137">
        <v>3532326.06</v>
      </c>
      <c r="Z127" s="39">
        <v>761523.22</v>
      </c>
      <c r="AB127" s="39">
        <v>2726.02</v>
      </c>
      <c r="AD127" s="39">
        <v>762829.5</v>
      </c>
      <c r="AE127" s="39">
        <v>47000</v>
      </c>
      <c r="AF127" s="50">
        <v>1025934.5</v>
      </c>
      <c r="AH127" s="50">
        <v>26190</v>
      </c>
      <c r="AJ127" s="50">
        <v>871184.18</v>
      </c>
      <c r="AK127" s="50">
        <v>155159.39000000001</v>
      </c>
    </row>
    <row r="128" spans="1:40">
      <c r="A128" s="34" t="s">
        <v>328</v>
      </c>
      <c r="B128" s="34" t="s">
        <v>329</v>
      </c>
      <c r="C128" s="34">
        <v>6340</v>
      </c>
      <c r="D128" s="34" t="s">
        <v>205</v>
      </c>
      <c r="E128" s="137" t="s">
        <v>205</v>
      </c>
      <c r="F128" s="38">
        <v>201594.81</v>
      </c>
      <c r="G128" s="38">
        <v>15462</v>
      </c>
      <c r="H128" s="38">
        <v>158894.21</v>
      </c>
      <c r="K128" s="137">
        <v>1321236.58</v>
      </c>
      <c r="L128" s="137">
        <v>915523.77</v>
      </c>
      <c r="N128" s="62">
        <v>0</v>
      </c>
      <c r="O128" s="62">
        <v>65991.66</v>
      </c>
      <c r="Q128" s="62"/>
      <c r="R128" s="62">
        <v>285.77</v>
      </c>
      <c r="S128" s="137"/>
      <c r="T128" s="137"/>
      <c r="U128" s="137">
        <v>78400</v>
      </c>
      <c r="W128" s="137">
        <v>1607455.91</v>
      </c>
      <c r="X128" s="137">
        <v>1454124.22</v>
      </c>
      <c r="Z128" s="39">
        <v>1073423.08</v>
      </c>
      <c r="AA128" s="39">
        <v>66600</v>
      </c>
      <c r="AB128" s="39">
        <v>512.49</v>
      </c>
      <c r="AD128" s="39">
        <v>802021.5</v>
      </c>
      <c r="AE128" s="39">
        <v>129000</v>
      </c>
      <c r="AF128" s="50">
        <v>1487024.5</v>
      </c>
      <c r="AI128" s="50">
        <v>37123</v>
      </c>
      <c r="AJ128" s="50">
        <v>889169.78</v>
      </c>
      <c r="AK128" s="50">
        <v>251785.98</v>
      </c>
    </row>
    <row r="129" spans="1:40">
      <c r="A129" s="34" t="s">
        <v>328</v>
      </c>
      <c r="B129" s="34" t="s">
        <v>329</v>
      </c>
      <c r="C129" s="34">
        <v>5412</v>
      </c>
      <c r="D129" s="34" t="s">
        <v>206</v>
      </c>
      <c r="E129" s="137" t="s">
        <v>206</v>
      </c>
      <c r="F129" s="38">
        <v>123648.89</v>
      </c>
      <c r="G129" s="38">
        <v>0</v>
      </c>
      <c r="H129" s="38">
        <v>97906.93</v>
      </c>
      <c r="K129" s="137">
        <v>361451.4</v>
      </c>
      <c r="L129" s="137">
        <v>178647.39</v>
      </c>
      <c r="N129" s="62">
        <v>0</v>
      </c>
      <c r="O129" s="62">
        <v>66150</v>
      </c>
      <c r="Q129" s="62"/>
      <c r="R129" s="62">
        <v>22.31</v>
      </c>
      <c r="S129" s="137"/>
      <c r="T129" s="137"/>
      <c r="W129" s="137">
        <v>-4116389.49</v>
      </c>
      <c r="X129" s="137">
        <v>5145573.0199999996</v>
      </c>
      <c r="Z129" s="39">
        <v>837230.04</v>
      </c>
      <c r="AA129" s="39">
        <v>110000</v>
      </c>
      <c r="AB129" s="39">
        <v>315.99</v>
      </c>
      <c r="AD129" s="39">
        <v>1418947</v>
      </c>
      <c r="AE129" s="39">
        <v>92000</v>
      </c>
      <c r="AF129" s="50">
        <v>2091805</v>
      </c>
      <c r="AI129" s="50">
        <v>12000</v>
      </c>
      <c r="AJ129" s="50">
        <v>465829.9</v>
      </c>
      <c r="AK129" s="50">
        <v>222559.35999999999</v>
      </c>
    </row>
    <row r="130" spans="1:40">
      <c r="A130" s="34" t="s">
        <v>328</v>
      </c>
      <c r="B130" s="34" t="s">
        <v>329</v>
      </c>
      <c r="C130" s="34">
        <v>1496</v>
      </c>
      <c r="D130" s="34" t="s">
        <v>207</v>
      </c>
      <c r="E130" s="137" t="s">
        <v>207</v>
      </c>
      <c r="F130" s="38">
        <v>116889.84</v>
      </c>
      <c r="G130" s="38">
        <v>10000</v>
      </c>
      <c r="H130" s="38">
        <v>61658.879999999997</v>
      </c>
      <c r="K130" s="137">
        <v>122064.44</v>
      </c>
      <c r="L130" s="137">
        <v>80256.13</v>
      </c>
      <c r="O130" s="62">
        <v>59400</v>
      </c>
      <c r="Q130" s="62"/>
      <c r="R130" s="62">
        <v>0</v>
      </c>
      <c r="S130" s="137"/>
      <c r="T130" s="137"/>
      <c r="W130" s="137">
        <v>-2106795.08</v>
      </c>
      <c r="X130" s="137">
        <v>2682156.09</v>
      </c>
      <c r="Z130" s="39">
        <v>491220</v>
      </c>
      <c r="AA130" s="39">
        <v>86900</v>
      </c>
      <c r="AB130" s="39">
        <v>172.55</v>
      </c>
      <c r="AD130" s="39">
        <v>310104</v>
      </c>
      <c r="AE130" s="39">
        <v>39235</v>
      </c>
      <c r="AF130" s="50">
        <v>750857</v>
      </c>
      <c r="AH130" s="50">
        <v>4850</v>
      </c>
      <c r="AJ130" s="50">
        <v>308130.37</v>
      </c>
      <c r="AK130" s="50">
        <v>107685.9</v>
      </c>
    </row>
    <row r="131" spans="1:40">
      <c r="A131" s="34" t="s">
        <v>328</v>
      </c>
      <c r="B131" s="34" t="s">
        <v>329</v>
      </c>
      <c r="C131" s="34">
        <v>2983</v>
      </c>
      <c r="D131" s="34" t="s">
        <v>208</v>
      </c>
      <c r="E131" s="137" t="s">
        <v>208</v>
      </c>
      <c r="F131" s="38">
        <v>341225.77</v>
      </c>
      <c r="G131" s="38">
        <v>13000</v>
      </c>
      <c r="H131" s="38">
        <v>34513.32</v>
      </c>
      <c r="K131" s="137">
        <v>712000.83</v>
      </c>
      <c r="L131" s="137">
        <v>58075.48</v>
      </c>
      <c r="N131" s="62">
        <v>17721</v>
      </c>
      <c r="O131" s="62">
        <v>30360.14</v>
      </c>
      <c r="Q131" s="62">
        <v>182100</v>
      </c>
      <c r="R131" s="62">
        <v>0</v>
      </c>
      <c r="S131" s="137"/>
      <c r="T131" s="137"/>
      <c r="W131" s="137">
        <v>-940764.15</v>
      </c>
      <c r="X131" s="137">
        <v>2132666.9300000002</v>
      </c>
      <c r="Z131" s="39">
        <v>549051</v>
      </c>
      <c r="AB131" s="39">
        <v>456.04</v>
      </c>
      <c r="AD131" s="39">
        <v>599058</v>
      </c>
      <c r="AE131" s="39">
        <v>3220</v>
      </c>
      <c r="AF131" s="50">
        <v>766345</v>
      </c>
      <c r="AJ131" s="50">
        <v>581798.15</v>
      </c>
      <c r="AK131" s="50">
        <v>66910.41</v>
      </c>
    </row>
    <row r="132" spans="1:40">
      <c r="A132" s="34" t="s">
        <v>328</v>
      </c>
      <c r="B132" s="34" t="s">
        <v>329</v>
      </c>
      <c r="C132" s="34">
        <v>3002</v>
      </c>
      <c r="D132" s="34" t="s">
        <v>209</v>
      </c>
      <c r="E132" s="137" t="s">
        <v>209</v>
      </c>
      <c r="F132" s="38">
        <v>547273.9</v>
      </c>
      <c r="G132" s="38">
        <v>30000</v>
      </c>
      <c r="H132" s="38">
        <v>48065.24</v>
      </c>
      <c r="I132" s="38">
        <v>0</v>
      </c>
      <c r="J132" s="137">
        <v>0</v>
      </c>
      <c r="K132" s="137">
        <v>1005092.87</v>
      </c>
      <c r="L132" s="137">
        <v>427312.66</v>
      </c>
      <c r="M132" s="137">
        <v>0</v>
      </c>
      <c r="N132" s="62">
        <v>0</v>
      </c>
      <c r="O132" s="62">
        <v>105530.2</v>
      </c>
      <c r="Q132" s="62">
        <v>0</v>
      </c>
      <c r="R132" s="62">
        <v>1240</v>
      </c>
      <c r="S132" s="137"/>
      <c r="T132" s="137"/>
      <c r="U132" s="137">
        <v>0</v>
      </c>
      <c r="V132" s="137">
        <v>0</v>
      </c>
      <c r="W132" s="137">
        <v>-418139.45</v>
      </c>
      <c r="X132" s="137">
        <v>2748053.22</v>
      </c>
      <c r="Z132" s="39">
        <v>1315944.6100000001</v>
      </c>
      <c r="AA132" s="39">
        <v>269950</v>
      </c>
      <c r="AB132" s="39">
        <v>1813.4</v>
      </c>
      <c r="AD132" s="39">
        <v>826024.5</v>
      </c>
      <c r="AE132" s="39">
        <v>99000</v>
      </c>
      <c r="AF132" s="50">
        <v>1716863.5</v>
      </c>
      <c r="AH132" s="50">
        <v>3500</v>
      </c>
      <c r="AI132" s="50">
        <v>24115</v>
      </c>
      <c r="AJ132" s="50">
        <v>1046274.88</v>
      </c>
      <c r="AK132" s="50">
        <v>100918.43</v>
      </c>
    </row>
    <row r="133" spans="1:40">
      <c r="A133" s="34" t="s">
        <v>328</v>
      </c>
      <c r="B133" s="34" t="s">
        <v>329</v>
      </c>
      <c r="C133" s="34">
        <v>5003</v>
      </c>
      <c r="D133" s="34" t="s">
        <v>210</v>
      </c>
      <c r="E133" s="137" t="s">
        <v>210</v>
      </c>
      <c r="F133" s="38">
        <v>733125.54</v>
      </c>
      <c r="G133" s="38">
        <v>10000</v>
      </c>
      <c r="H133" s="38">
        <v>68930.83</v>
      </c>
      <c r="K133" s="137">
        <v>300554.88</v>
      </c>
      <c r="L133" s="137">
        <v>667667.42000000004</v>
      </c>
      <c r="O133" s="62">
        <v>78465.350000000006</v>
      </c>
      <c r="Q133" s="62"/>
      <c r="R133" s="62">
        <v>0</v>
      </c>
      <c r="S133" s="137"/>
      <c r="T133" s="137"/>
      <c r="V133" s="137">
        <v>592794.93999999994</v>
      </c>
      <c r="W133" s="137">
        <v>-1174505.6299999999</v>
      </c>
      <c r="X133" s="137">
        <v>2326269.85</v>
      </c>
      <c r="Z133" s="39">
        <v>839738.22</v>
      </c>
      <c r="AA133" s="39">
        <v>78660</v>
      </c>
      <c r="AB133" s="39">
        <v>1387.69</v>
      </c>
      <c r="AD133" s="39">
        <v>923526</v>
      </c>
      <c r="AE133" s="39">
        <v>54400</v>
      </c>
      <c r="AF133" s="50">
        <v>1409087</v>
      </c>
      <c r="AH133" s="50">
        <v>7640</v>
      </c>
      <c r="AI133" s="50">
        <v>14488</v>
      </c>
      <c r="AJ133" s="50">
        <v>447164.57</v>
      </c>
      <c r="AK133" s="50">
        <v>62078.18</v>
      </c>
    </row>
    <row r="134" spans="1:40">
      <c r="A134" s="34" t="s">
        <v>328</v>
      </c>
      <c r="B134" s="34" t="s">
        <v>329</v>
      </c>
      <c r="C134" s="34">
        <v>3890</v>
      </c>
      <c r="D134" s="34" t="s">
        <v>211</v>
      </c>
      <c r="E134" s="137" t="s">
        <v>211</v>
      </c>
      <c r="F134" s="38">
        <v>70069.09</v>
      </c>
      <c r="G134" s="38">
        <v>24700</v>
      </c>
      <c r="H134" s="38">
        <v>75476.52</v>
      </c>
      <c r="K134" s="137">
        <v>2401988.77</v>
      </c>
      <c r="L134" s="137">
        <v>146780.6</v>
      </c>
      <c r="O134" s="62">
        <v>67220.42</v>
      </c>
      <c r="Q134" s="62">
        <v>261846.84</v>
      </c>
      <c r="R134" s="62">
        <v>0</v>
      </c>
      <c r="S134" s="137"/>
      <c r="T134" s="137"/>
      <c r="W134" s="137">
        <v>-881026.84</v>
      </c>
      <c r="X134" s="137">
        <v>3580405.02</v>
      </c>
      <c r="Z134" s="39">
        <v>697183</v>
      </c>
      <c r="AA134" s="39">
        <v>35000</v>
      </c>
      <c r="AB134" s="39">
        <v>289.08</v>
      </c>
      <c r="AD134" s="39">
        <v>865084.5</v>
      </c>
      <c r="AE134" s="39">
        <v>68000</v>
      </c>
      <c r="AF134" s="50">
        <v>1480912.5</v>
      </c>
      <c r="AJ134" s="50">
        <v>432830.62</v>
      </c>
      <c r="AK134" s="50">
        <v>61243.92</v>
      </c>
    </row>
    <row r="135" spans="1:40">
      <c r="A135" s="34" t="s">
        <v>328</v>
      </c>
      <c r="B135" s="34" t="s">
        <v>329</v>
      </c>
      <c r="C135" s="34">
        <v>4373</v>
      </c>
      <c r="D135" s="34" t="s">
        <v>212</v>
      </c>
      <c r="E135" s="137" t="s">
        <v>212</v>
      </c>
      <c r="F135" s="38">
        <v>601819.11</v>
      </c>
      <c r="G135" s="38">
        <v>0</v>
      </c>
      <c r="H135" s="38">
        <v>85310.05</v>
      </c>
      <c r="K135" s="137">
        <v>566718.57999999996</v>
      </c>
      <c r="L135" s="137">
        <v>45885.82</v>
      </c>
      <c r="O135" s="62">
        <v>32800</v>
      </c>
      <c r="Q135" s="62"/>
      <c r="R135" s="62">
        <v>0</v>
      </c>
      <c r="S135" s="137"/>
      <c r="T135" s="137"/>
      <c r="V135" s="137">
        <v>1143371.24</v>
      </c>
      <c r="W135" s="137">
        <v>-2020564.74</v>
      </c>
      <c r="X135" s="137">
        <v>2242898.44</v>
      </c>
      <c r="Z135" s="39">
        <v>613843.74</v>
      </c>
      <c r="AB135" s="39">
        <v>1264.3</v>
      </c>
      <c r="AD135" s="39">
        <v>1168830</v>
      </c>
      <c r="AE135" s="39">
        <v>55200</v>
      </c>
      <c r="AF135" s="50">
        <v>1400923</v>
      </c>
      <c r="AI135" s="50">
        <v>5000</v>
      </c>
      <c r="AJ135" s="50">
        <v>452664.92</v>
      </c>
      <c r="AK135" s="50">
        <v>70411.5</v>
      </c>
      <c r="AN135" s="50">
        <v>8910</v>
      </c>
    </row>
    <row r="136" spans="1:40">
      <c r="A136" s="34" t="s">
        <v>328</v>
      </c>
      <c r="B136" s="34" t="s">
        <v>329</v>
      </c>
      <c r="C136" s="34">
        <v>2066</v>
      </c>
      <c r="D136" s="34" t="s">
        <v>300</v>
      </c>
      <c r="E136" s="137" t="s">
        <v>300</v>
      </c>
      <c r="F136" s="38">
        <v>158063.54</v>
      </c>
      <c r="G136" s="38">
        <v>0</v>
      </c>
      <c r="H136" s="38">
        <v>98651.85</v>
      </c>
      <c r="I136" s="38">
        <v>0</v>
      </c>
      <c r="J136" s="137">
        <v>0</v>
      </c>
      <c r="K136" s="137">
        <v>1380520.79</v>
      </c>
      <c r="L136" s="137">
        <v>145376.38</v>
      </c>
      <c r="M136" s="137">
        <v>0</v>
      </c>
      <c r="N136" s="62">
        <v>0</v>
      </c>
      <c r="O136" s="62">
        <v>144326.37</v>
      </c>
      <c r="Q136" s="62">
        <v>0</v>
      </c>
      <c r="R136" s="62">
        <v>0</v>
      </c>
      <c r="S136" s="137"/>
      <c r="T136" s="137"/>
      <c r="U136" s="137">
        <v>0</v>
      </c>
      <c r="V136" s="137">
        <v>-3067690.32</v>
      </c>
      <c r="W136" s="137">
        <v>1318761.6200000001</v>
      </c>
      <c r="X136" s="137">
        <v>3595806.16</v>
      </c>
      <c r="Z136" s="39">
        <v>606015</v>
      </c>
      <c r="AA136" s="39">
        <v>93000</v>
      </c>
      <c r="AB136" s="39">
        <v>277.33999999999997</v>
      </c>
      <c r="AC136" s="39">
        <v>0</v>
      </c>
      <c r="AD136" s="39">
        <v>770449.4</v>
      </c>
      <c r="AE136" s="39">
        <v>36000</v>
      </c>
      <c r="AF136" s="50">
        <v>1171412.3999999999</v>
      </c>
      <c r="AH136" s="50">
        <v>11598</v>
      </c>
      <c r="AI136" s="50">
        <v>0</v>
      </c>
      <c r="AJ136" s="50">
        <v>476652.61</v>
      </c>
      <c r="AK136" s="50">
        <v>54670</v>
      </c>
      <c r="AM136" s="50">
        <v>0</v>
      </c>
    </row>
    <row r="137" spans="1:40">
      <c r="A137" s="34" t="s">
        <v>328</v>
      </c>
      <c r="B137" s="34" t="s">
        <v>329</v>
      </c>
      <c r="C137" s="34">
        <v>2679</v>
      </c>
      <c r="D137" s="34" t="s">
        <v>301</v>
      </c>
      <c r="E137" s="137" t="s">
        <v>301</v>
      </c>
      <c r="F137" s="38">
        <v>293686.32</v>
      </c>
      <c r="G137" s="38">
        <v>30000</v>
      </c>
      <c r="H137" s="38">
        <v>30186.81</v>
      </c>
      <c r="K137" s="137">
        <v>1419408.02</v>
      </c>
      <c r="L137" s="137">
        <v>524873.49</v>
      </c>
      <c r="O137" s="62">
        <v>55400</v>
      </c>
      <c r="Q137" s="62">
        <v>296106.44</v>
      </c>
      <c r="R137" s="62">
        <v>0</v>
      </c>
      <c r="S137" s="137"/>
      <c r="T137" s="137"/>
      <c r="V137" s="137">
        <v>-2180285.2000000002</v>
      </c>
      <c r="W137" s="137">
        <v>1109441.1399999999</v>
      </c>
      <c r="X137" s="137">
        <v>3397782.5</v>
      </c>
      <c r="Z137" s="39">
        <v>612854.91</v>
      </c>
      <c r="AA137" s="39">
        <v>70000</v>
      </c>
      <c r="AB137" s="39">
        <v>847.97</v>
      </c>
      <c r="AD137" s="39">
        <v>463320</v>
      </c>
      <c r="AE137" s="39">
        <v>8800</v>
      </c>
      <c r="AF137" s="50">
        <v>808594</v>
      </c>
      <c r="AI137" s="50">
        <v>3950</v>
      </c>
      <c r="AJ137" s="50">
        <v>494180.99</v>
      </c>
      <c r="AK137" s="50">
        <v>228748.13</v>
      </c>
      <c r="AN137" s="50">
        <v>640</v>
      </c>
    </row>
    <row r="138" spans="1:40">
      <c r="A138" s="34" t="s">
        <v>631</v>
      </c>
      <c r="B138" s="34" t="s">
        <v>340</v>
      </c>
      <c r="C138" s="34">
        <v>8806</v>
      </c>
      <c r="D138" s="34" t="s">
        <v>213</v>
      </c>
      <c r="E138" s="137" t="s">
        <v>213</v>
      </c>
      <c r="F138" s="38">
        <v>277150.74</v>
      </c>
      <c r="G138" s="38">
        <v>26198</v>
      </c>
      <c r="H138" s="38">
        <v>192113.05</v>
      </c>
      <c r="K138" s="137">
        <v>882975.8</v>
      </c>
      <c r="L138" s="137">
        <v>196997.4</v>
      </c>
      <c r="N138" s="62">
        <v>0</v>
      </c>
      <c r="O138" s="62">
        <v>112856</v>
      </c>
      <c r="Q138" s="62">
        <v>32194</v>
      </c>
      <c r="R138" s="62">
        <v>6932</v>
      </c>
      <c r="S138" s="137"/>
      <c r="T138" s="137"/>
      <c r="U138" s="137">
        <v>123910</v>
      </c>
      <c r="W138" s="137">
        <v>-2253720.65</v>
      </c>
      <c r="X138" s="137">
        <v>3801436</v>
      </c>
      <c r="Z138" s="39">
        <v>1301202.69</v>
      </c>
      <c r="AA138" s="39">
        <v>97400</v>
      </c>
      <c r="AB138" s="39">
        <v>822.32</v>
      </c>
      <c r="AD138" s="39">
        <v>667453.5</v>
      </c>
      <c r="AE138" s="39">
        <v>648659.85</v>
      </c>
      <c r="AF138" s="50">
        <v>1611717.5</v>
      </c>
      <c r="AI138" s="50">
        <v>40108</v>
      </c>
      <c r="AJ138" s="50">
        <v>1124118.6399999999</v>
      </c>
      <c r="AK138" s="50">
        <v>171395.58</v>
      </c>
      <c r="AN138" s="50">
        <v>16371</v>
      </c>
    </row>
    <row r="139" spans="1:40">
      <c r="A139" s="34" t="s">
        <v>631</v>
      </c>
      <c r="B139" s="34" t="s">
        <v>340</v>
      </c>
      <c r="C139" s="34">
        <v>5022</v>
      </c>
      <c r="D139" s="34" t="s">
        <v>214</v>
      </c>
      <c r="E139" s="137" t="s">
        <v>214</v>
      </c>
      <c r="F139" s="38">
        <v>360868.72</v>
      </c>
      <c r="G139" s="38">
        <v>28604.25</v>
      </c>
      <c r="H139" s="38">
        <v>90737.1</v>
      </c>
      <c r="K139" s="137">
        <v>583152.03</v>
      </c>
      <c r="L139" s="137">
        <v>164272.09</v>
      </c>
      <c r="N139" s="62">
        <v>0</v>
      </c>
      <c r="O139" s="62">
        <v>95665.1</v>
      </c>
      <c r="Q139" s="62"/>
      <c r="R139" s="62">
        <v>4310</v>
      </c>
      <c r="S139" s="137"/>
      <c r="T139" s="137"/>
      <c r="U139" s="137">
        <v>18630</v>
      </c>
      <c r="W139" s="137">
        <v>-1110311.6499999999</v>
      </c>
      <c r="X139" s="137">
        <v>2453088.7400000002</v>
      </c>
      <c r="Z139" s="39">
        <v>973797.7</v>
      </c>
      <c r="AB139" s="39">
        <v>749.66</v>
      </c>
      <c r="AD139" s="39">
        <v>1405980</v>
      </c>
      <c r="AE139" s="39">
        <v>366241</v>
      </c>
      <c r="AF139" s="50">
        <v>2015091</v>
      </c>
      <c r="AH139" s="50">
        <v>12900</v>
      </c>
      <c r="AJ139" s="50">
        <v>738166.86</v>
      </c>
      <c r="AK139" s="50">
        <v>214358.5</v>
      </c>
    </row>
    <row r="140" spans="1:40">
      <c r="A140" s="34" t="s">
        <v>631</v>
      </c>
      <c r="B140" s="34" t="s">
        <v>340</v>
      </c>
      <c r="C140" s="34">
        <v>8660</v>
      </c>
      <c r="D140" s="34" t="s">
        <v>215</v>
      </c>
      <c r="E140" s="137" t="s">
        <v>215</v>
      </c>
      <c r="F140" s="38">
        <v>737140.09</v>
      </c>
      <c r="G140" s="38">
        <v>26518.3</v>
      </c>
      <c r="H140" s="38">
        <v>148509.25</v>
      </c>
      <c r="K140" s="137">
        <v>434933.33</v>
      </c>
      <c r="L140" s="137">
        <v>192360.51</v>
      </c>
      <c r="N140" s="62">
        <v>18680</v>
      </c>
      <c r="O140" s="62">
        <v>109005.37</v>
      </c>
      <c r="Q140" s="62"/>
      <c r="R140" s="62">
        <v>7306</v>
      </c>
      <c r="S140" s="137"/>
      <c r="T140" s="137"/>
      <c r="W140" s="137">
        <v>-2079397.3</v>
      </c>
      <c r="X140" s="137">
        <v>3154882.42</v>
      </c>
      <c r="Z140" s="39">
        <v>2226918.58</v>
      </c>
      <c r="AA140" s="39">
        <v>396650</v>
      </c>
      <c r="AB140" s="39">
        <v>1147.98</v>
      </c>
      <c r="AD140" s="39">
        <v>1302010.5</v>
      </c>
      <c r="AE140" s="39">
        <v>475607</v>
      </c>
      <c r="AF140" s="50">
        <v>2242746.5</v>
      </c>
      <c r="AH140" s="50">
        <v>56140</v>
      </c>
      <c r="AJ140" s="50">
        <v>1700733.06</v>
      </c>
      <c r="AK140" s="50">
        <v>73729.509999999995</v>
      </c>
    </row>
    <row r="141" spans="1:40">
      <c r="A141" s="34" t="s">
        <v>631</v>
      </c>
      <c r="B141" s="34" t="s">
        <v>340</v>
      </c>
      <c r="C141" s="34">
        <v>6550</v>
      </c>
      <c r="D141" s="34" t="s">
        <v>216</v>
      </c>
      <c r="E141" s="137" t="s">
        <v>216</v>
      </c>
      <c r="F141" s="38">
        <v>189420.7</v>
      </c>
      <c r="G141" s="38">
        <v>14467.55</v>
      </c>
      <c r="H141" s="38">
        <v>159546.37</v>
      </c>
      <c r="K141" s="137">
        <v>447834.12</v>
      </c>
      <c r="L141" s="137">
        <v>42904.06</v>
      </c>
      <c r="N141" s="62">
        <v>0</v>
      </c>
      <c r="O141" s="62">
        <v>72415.31</v>
      </c>
      <c r="Q141" s="62"/>
      <c r="R141" s="62">
        <v>3756</v>
      </c>
      <c r="S141" s="137"/>
      <c r="T141" s="137"/>
      <c r="W141" s="137">
        <v>-1582478.01</v>
      </c>
      <c r="X141" s="137">
        <v>2689973.6</v>
      </c>
      <c r="Z141" s="39">
        <v>1861013.09</v>
      </c>
      <c r="AB141" s="39">
        <v>625.75</v>
      </c>
      <c r="AD141" s="39">
        <v>711385.2</v>
      </c>
      <c r="AE141" s="39">
        <v>419917</v>
      </c>
      <c r="AF141" s="50">
        <v>1248813.2</v>
      </c>
      <c r="AH141" s="50">
        <v>10000</v>
      </c>
      <c r="AJ141" s="50">
        <v>1973962.39</v>
      </c>
      <c r="AK141" s="50">
        <v>89659.55</v>
      </c>
    </row>
    <row r="142" spans="1:40">
      <c r="A142" s="34" t="s">
        <v>631</v>
      </c>
      <c r="B142" s="34" t="s">
        <v>340</v>
      </c>
      <c r="C142" s="34">
        <v>3476</v>
      </c>
      <c r="D142" s="34" t="s">
        <v>217</v>
      </c>
      <c r="E142" s="137" t="s">
        <v>217</v>
      </c>
      <c r="F142" s="38">
        <v>393286.1</v>
      </c>
      <c r="G142" s="38">
        <v>45400.4</v>
      </c>
      <c r="H142" s="38">
        <v>134892.29999999999</v>
      </c>
      <c r="K142" s="137">
        <v>885624.31999999995</v>
      </c>
      <c r="L142" s="137">
        <v>87619.32</v>
      </c>
      <c r="N142" s="62">
        <v>4000</v>
      </c>
      <c r="O142" s="62">
        <v>63225.88</v>
      </c>
      <c r="Q142" s="62"/>
      <c r="R142" s="62">
        <v>1694</v>
      </c>
      <c r="S142" s="137"/>
      <c r="T142" s="137"/>
      <c r="W142" s="137">
        <v>-536656.06999999995</v>
      </c>
      <c r="X142" s="137">
        <v>2072080.16</v>
      </c>
      <c r="Z142" s="39">
        <v>930390.91</v>
      </c>
      <c r="AB142" s="39">
        <v>761.23</v>
      </c>
      <c r="AD142" s="39">
        <v>459553.5</v>
      </c>
      <c r="AE142" s="39">
        <v>296317</v>
      </c>
      <c r="AF142" s="50">
        <v>748215.5</v>
      </c>
      <c r="AH142" s="50">
        <v>13464</v>
      </c>
      <c r="AJ142" s="50">
        <v>866736.58</v>
      </c>
      <c r="AK142" s="50">
        <v>116128.09</v>
      </c>
    </row>
    <row r="143" spans="1:40">
      <c r="A143" s="34" t="s">
        <v>631</v>
      </c>
      <c r="B143" s="34" t="s">
        <v>340</v>
      </c>
      <c r="C143" s="34">
        <v>7448</v>
      </c>
      <c r="D143" s="34" t="s">
        <v>218</v>
      </c>
      <c r="E143" s="137" t="s">
        <v>218</v>
      </c>
      <c r="F143" s="38">
        <v>109562.38</v>
      </c>
      <c r="G143" s="38">
        <v>3432</v>
      </c>
      <c r="H143" s="38">
        <v>256617.47</v>
      </c>
      <c r="K143" s="137">
        <v>526967.41</v>
      </c>
      <c r="L143" s="137">
        <v>106445.54</v>
      </c>
      <c r="O143" s="62">
        <v>84818.559999999998</v>
      </c>
      <c r="Q143" s="62"/>
      <c r="R143" s="62">
        <v>6106</v>
      </c>
      <c r="S143" s="137"/>
      <c r="T143" s="137"/>
      <c r="W143" s="137">
        <v>-2390418.98</v>
      </c>
      <c r="X143" s="137">
        <v>3517785.78</v>
      </c>
      <c r="Z143" s="39">
        <v>1339393.46</v>
      </c>
      <c r="AB143" s="39">
        <v>312.52</v>
      </c>
      <c r="AD143" s="39">
        <v>1058956.1200000001</v>
      </c>
      <c r="AE143" s="39">
        <v>327267</v>
      </c>
      <c r="AF143" s="50">
        <v>1771551.12</v>
      </c>
      <c r="AH143" s="50">
        <v>9220</v>
      </c>
      <c r="AJ143" s="50">
        <v>950008.71</v>
      </c>
      <c r="AK143" s="50">
        <v>210415.83</v>
      </c>
    </row>
    <row r="144" spans="1:40">
      <c r="A144" s="34" t="s">
        <v>631</v>
      </c>
      <c r="B144" s="34" t="s">
        <v>340</v>
      </c>
      <c r="C144" s="34">
        <v>3024</v>
      </c>
      <c r="D144" s="34" t="s">
        <v>219</v>
      </c>
      <c r="E144" s="137" t="s">
        <v>219</v>
      </c>
      <c r="F144" s="38">
        <v>487667.11</v>
      </c>
      <c r="G144" s="38">
        <v>15416.9</v>
      </c>
      <c r="H144" s="38">
        <v>112860.17</v>
      </c>
      <c r="K144" s="137">
        <v>1327178.8899999999</v>
      </c>
      <c r="L144" s="137">
        <v>57020.09</v>
      </c>
      <c r="N144" s="62">
        <v>0</v>
      </c>
      <c r="O144" s="62">
        <v>55257.94</v>
      </c>
      <c r="Q144" s="62"/>
      <c r="R144" s="62">
        <v>3298</v>
      </c>
      <c r="S144" s="137"/>
      <c r="T144" s="137"/>
      <c r="U144" s="137">
        <v>134123.6</v>
      </c>
      <c r="W144" s="137">
        <v>-558008.49</v>
      </c>
      <c r="X144" s="137">
        <v>2461639.23</v>
      </c>
      <c r="Z144" s="39">
        <v>1063915.6100000001</v>
      </c>
      <c r="AB144" s="39">
        <v>854.46</v>
      </c>
      <c r="AD144" s="39">
        <v>1115052.5</v>
      </c>
      <c r="AE144" s="39">
        <v>302177</v>
      </c>
      <c r="AF144" s="50">
        <v>1523368.5</v>
      </c>
      <c r="AH144" s="50">
        <v>33152</v>
      </c>
      <c r="AJ144" s="50">
        <v>913080.11</v>
      </c>
      <c r="AK144" s="50">
        <v>108566.08</v>
      </c>
    </row>
    <row r="145" spans="1:40">
      <c r="A145" s="34" t="s">
        <v>631</v>
      </c>
      <c r="B145" s="34" t="s">
        <v>340</v>
      </c>
      <c r="C145" s="34">
        <v>3613</v>
      </c>
      <c r="D145" s="34" t="s">
        <v>220</v>
      </c>
      <c r="E145" s="137" t="s">
        <v>220</v>
      </c>
      <c r="F145" s="38">
        <v>343699.20000000001</v>
      </c>
      <c r="G145" s="38">
        <v>53469.2</v>
      </c>
      <c r="H145" s="38">
        <v>147766.45000000001</v>
      </c>
      <c r="K145" s="137">
        <v>2524019.58</v>
      </c>
      <c r="L145" s="137">
        <v>103483.81</v>
      </c>
      <c r="N145" s="62">
        <v>0</v>
      </c>
      <c r="O145" s="62">
        <v>51533.18</v>
      </c>
      <c r="Q145" s="62"/>
      <c r="R145" s="62">
        <v>5026</v>
      </c>
      <c r="S145" s="137"/>
      <c r="T145" s="137"/>
      <c r="U145" s="137">
        <v>99273.600000000006</v>
      </c>
      <c r="W145" s="137">
        <v>1711988.33</v>
      </c>
      <c r="X145" s="137">
        <v>1490475.39</v>
      </c>
      <c r="Z145" s="39">
        <v>983222.29</v>
      </c>
      <c r="AB145" s="39">
        <v>535.36</v>
      </c>
      <c r="AD145" s="39">
        <v>919289.94</v>
      </c>
      <c r="AE145" s="39">
        <v>312867</v>
      </c>
      <c r="AF145" s="50">
        <v>1462577.94</v>
      </c>
      <c r="AH145" s="50">
        <v>9158</v>
      </c>
      <c r="AJ145" s="50">
        <v>668937.84</v>
      </c>
      <c r="AK145" s="50">
        <v>261099.07</v>
      </c>
    </row>
    <row r="146" spans="1:40">
      <c r="A146" s="34" t="s">
        <v>631</v>
      </c>
      <c r="B146" s="34" t="s">
        <v>340</v>
      </c>
      <c r="C146" s="34">
        <v>8181</v>
      </c>
      <c r="D146" s="34" t="s">
        <v>221</v>
      </c>
      <c r="E146" s="137" t="s">
        <v>221</v>
      </c>
      <c r="F146" s="38">
        <v>396648.97</v>
      </c>
      <c r="G146" s="38">
        <v>11380.3</v>
      </c>
      <c r="H146" s="38">
        <v>91116.46</v>
      </c>
      <c r="K146" s="137">
        <v>303121.88</v>
      </c>
      <c r="L146" s="137">
        <v>273686.49</v>
      </c>
      <c r="N146" s="62">
        <v>0</v>
      </c>
      <c r="O146" s="62">
        <v>100781.67</v>
      </c>
      <c r="Q146" s="62"/>
      <c r="R146" s="62">
        <v>7088</v>
      </c>
      <c r="S146" s="137"/>
      <c r="T146" s="137"/>
      <c r="U146" s="137">
        <v>120000</v>
      </c>
      <c r="W146" s="137">
        <v>-2496950.2799999998</v>
      </c>
      <c r="X146" s="137">
        <v>3511106.83</v>
      </c>
      <c r="Z146" s="39">
        <v>1293887.3899999999</v>
      </c>
      <c r="AB146" s="39">
        <v>793.5</v>
      </c>
      <c r="AD146" s="39">
        <v>848630.36</v>
      </c>
      <c r="AE146" s="39">
        <v>337117</v>
      </c>
      <c r="AF146" s="50">
        <v>1585394.36</v>
      </c>
      <c r="AH146" s="50">
        <v>6540</v>
      </c>
      <c r="AJ146" s="50">
        <v>929014.92</v>
      </c>
      <c r="AK146" s="50">
        <v>125551.09</v>
      </c>
    </row>
    <row r="147" spans="1:40">
      <c r="A147" s="34" t="s">
        <v>631</v>
      </c>
      <c r="B147" s="34" t="s">
        <v>340</v>
      </c>
      <c r="C147" s="34">
        <v>4338</v>
      </c>
      <c r="D147" s="34" t="s">
        <v>222</v>
      </c>
      <c r="E147" s="137" t="s">
        <v>222</v>
      </c>
      <c r="F147" s="38">
        <v>451111.51</v>
      </c>
      <c r="G147" s="38">
        <v>14916</v>
      </c>
      <c r="H147" s="38">
        <v>120387.95</v>
      </c>
      <c r="K147" s="137">
        <v>715840.59</v>
      </c>
      <c r="L147" s="137">
        <v>184478.62</v>
      </c>
      <c r="N147" s="62">
        <v>0</v>
      </c>
      <c r="O147" s="62">
        <v>90800</v>
      </c>
      <c r="Q147" s="62"/>
      <c r="R147" s="62">
        <v>2008</v>
      </c>
      <c r="S147" s="137"/>
      <c r="T147" s="137"/>
      <c r="U147" s="137">
        <v>32675</v>
      </c>
      <c r="W147" s="137">
        <v>165056.78</v>
      </c>
      <c r="X147" s="137">
        <v>1290976.01</v>
      </c>
      <c r="Z147" s="39">
        <v>846647.98</v>
      </c>
      <c r="AB147" s="39">
        <v>731.02</v>
      </c>
      <c r="AD147" s="39">
        <v>1266616.2</v>
      </c>
      <c r="AE147" s="39">
        <v>340967</v>
      </c>
      <c r="AF147" s="50">
        <v>1610649.2</v>
      </c>
      <c r="AH147" s="50">
        <v>5360</v>
      </c>
      <c r="AJ147" s="50">
        <v>691008.94</v>
      </c>
      <c r="AK147" s="50">
        <v>242725.18</v>
      </c>
    </row>
    <row r="148" spans="1:40">
      <c r="A148" s="34" t="s">
        <v>631</v>
      </c>
      <c r="B148" s="34" t="s">
        <v>340</v>
      </c>
      <c r="C148" s="34">
        <v>4654</v>
      </c>
      <c r="D148" s="34" t="s">
        <v>223</v>
      </c>
      <c r="E148" s="137" t="s">
        <v>223</v>
      </c>
      <c r="F148" s="38">
        <v>149598.54999999999</v>
      </c>
      <c r="G148" s="38">
        <v>0</v>
      </c>
      <c r="H148" s="38">
        <v>140978.64000000001</v>
      </c>
      <c r="K148" s="137">
        <v>732348.12</v>
      </c>
      <c r="L148" s="137">
        <v>100783.39</v>
      </c>
      <c r="O148" s="62">
        <v>77982.2</v>
      </c>
      <c r="Q148" s="62"/>
      <c r="R148" s="62">
        <v>5558</v>
      </c>
      <c r="S148" s="137"/>
      <c r="T148" s="137"/>
      <c r="W148" s="137">
        <v>682500.73</v>
      </c>
      <c r="X148" s="137">
        <v>431811.75</v>
      </c>
      <c r="Z148" s="39">
        <v>2139523.75</v>
      </c>
      <c r="AB148" s="39">
        <v>290.88</v>
      </c>
      <c r="AD148" s="39">
        <v>664996.5</v>
      </c>
      <c r="AE148" s="39">
        <v>436367</v>
      </c>
      <c r="AF148" s="50">
        <v>1407790.5</v>
      </c>
      <c r="AH148" s="50">
        <v>11260</v>
      </c>
      <c r="AJ148" s="50">
        <v>1744223.82</v>
      </c>
      <c r="AK148" s="50">
        <v>152047.79</v>
      </c>
    </row>
    <row r="149" spans="1:40">
      <c r="A149" s="34" t="s">
        <v>631</v>
      </c>
      <c r="B149" s="34" t="s">
        <v>340</v>
      </c>
      <c r="C149" s="34">
        <v>4068</v>
      </c>
      <c r="D149" s="34" t="s">
        <v>224</v>
      </c>
      <c r="E149" s="137" t="s">
        <v>224</v>
      </c>
      <c r="F149" s="38">
        <v>415742.89</v>
      </c>
      <c r="G149" s="38">
        <v>9100</v>
      </c>
      <c r="H149" s="38">
        <v>136416.17000000001</v>
      </c>
      <c r="K149" s="137">
        <v>882844.4</v>
      </c>
      <c r="L149" s="137">
        <v>210179.02</v>
      </c>
      <c r="N149" s="62">
        <v>0</v>
      </c>
      <c r="O149" s="62">
        <v>82884.62</v>
      </c>
      <c r="Q149" s="62"/>
      <c r="R149" s="62">
        <v>2948</v>
      </c>
      <c r="S149" s="137"/>
      <c r="T149" s="137"/>
      <c r="U149" s="137">
        <v>113700</v>
      </c>
      <c r="W149" s="137">
        <v>-400239.67</v>
      </c>
      <c r="X149" s="137">
        <v>2115546</v>
      </c>
      <c r="Z149" s="39">
        <v>1062139.1299999999</v>
      </c>
      <c r="AB149" s="39">
        <v>749.24</v>
      </c>
      <c r="AD149" s="39">
        <v>882630</v>
      </c>
      <c r="AE149" s="39">
        <v>312667</v>
      </c>
      <c r="AF149" s="50">
        <v>1373979</v>
      </c>
      <c r="AH149" s="50">
        <v>20590</v>
      </c>
      <c r="AJ149" s="50">
        <v>973998.36</v>
      </c>
      <c r="AK149" s="50">
        <v>150174.48000000001</v>
      </c>
    </row>
    <row r="150" spans="1:40">
      <c r="A150" s="34" t="s">
        <v>631</v>
      </c>
      <c r="B150" s="34" t="s">
        <v>340</v>
      </c>
      <c r="C150" s="34">
        <v>2485</v>
      </c>
      <c r="D150" s="34" t="s">
        <v>225</v>
      </c>
      <c r="E150" s="137" t="s">
        <v>225</v>
      </c>
      <c r="F150" s="38">
        <v>206781.65</v>
      </c>
      <c r="G150" s="38">
        <v>0</v>
      </c>
      <c r="H150" s="38">
        <v>177422.76</v>
      </c>
      <c r="K150" s="137">
        <v>1565947.74</v>
      </c>
      <c r="L150" s="137">
        <v>26287.37</v>
      </c>
      <c r="N150" s="62">
        <v>16460</v>
      </c>
      <c r="O150" s="62">
        <v>71755.44</v>
      </c>
      <c r="Q150" s="62"/>
      <c r="R150" s="62">
        <v>1860</v>
      </c>
      <c r="S150" s="137"/>
      <c r="T150" s="137"/>
      <c r="W150" s="137">
        <v>-312575.26</v>
      </c>
      <c r="X150" s="137">
        <v>2263113.85</v>
      </c>
      <c r="Z150" s="39">
        <v>794862.73</v>
      </c>
      <c r="AA150" s="39">
        <v>85000</v>
      </c>
      <c r="AB150" s="39">
        <v>348.2</v>
      </c>
      <c r="AD150" s="39">
        <v>938280</v>
      </c>
      <c r="AE150" s="39">
        <v>288884</v>
      </c>
      <c r="AF150" s="50">
        <v>1265148</v>
      </c>
      <c r="AH150" s="50">
        <v>12560</v>
      </c>
      <c r="AJ150" s="50">
        <v>717623.86</v>
      </c>
      <c r="AK150" s="50">
        <v>176217.58</v>
      </c>
    </row>
    <row r="151" spans="1:40">
      <c r="A151" s="34" t="s">
        <v>631</v>
      </c>
      <c r="B151" s="34" t="s">
        <v>340</v>
      </c>
      <c r="C151" s="34">
        <v>5359</v>
      </c>
      <c r="D151" s="34" t="s">
        <v>226</v>
      </c>
      <c r="E151" s="137" t="s">
        <v>226</v>
      </c>
      <c r="F151" s="38">
        <v>275806.33</v>
      </c>
      <c r="G151" s="38">
        <v>126793</v>
      </c>
      <c r="H151" s="38">
        <v>240132.33</v>
      </c>
      <c r="K151" s="137">
        <v>823448.6</v>
      </c>
      <c r="L151" s="137">
        <v>76211.59</v>
      </c>
      <c r="N151" s="62">
        <v>15945</v>
      </c>
      <c r="O151" s="62">
        <v>84970.16</v>
      </c>
      <c r="Q151" s="62"/>
      <c r="R151" s="62">
        <v>5072</v>
      </c>
      <c r="S151" s="137"/>
      <c r="T151" s="137"/>
      <c r="U151" s="137">
        <v>169150</v>
      </c>
      <c r="W151" s="137">
        <v>-1355372.16</v>
      </c>
      <c r="X151" s="137">
        <v>2512572.4500000002</v>
      </c>
      <c r="Z151" s="39">
        <v>1192625.82</v>
      </c>
      <c r="AA151" s="39">
        <v>58250</v>
      </c>
      <c r="AB151" s="39">
        <v>459.35</v>
      </c>
      <c r="AD151" s="39">
        <v>1121148</v>
      </c>
      <c r="AE151" s="39">
        <v>444497</v>
      </c>
      <c r="AF151" s="50">
        <v>1760506</v>
      </c>
      <c r="AH151" s="50">
        <v>8990</v>
      </c>
      <c r="AJ151" s="50">
        <v>850751.19</v>
      </c>
      <c r="AK151" s="50">
        <v>86678.58</v>
      </c>
    </row>
    <row r="152" spans="1:40">
      <c r="A152" s="34" t="s">
        <v>631</v>
      </c>
      <c r="B152" s="34" t="s">
        <v>340</v>
      </c>
      <c r="C152" s="34">
        <v>7463</v>
      </c>
      <c r="D152" s="34" t="s">
        <v>227</v>
      </c>
      <c r="E152" s="137" t="s">
        <v>227</v>
      </c>
      <c r="F152" s="38">
        <v>418734.34</v>
      </c>
      <c r="G152" s="38">
        <v>20758.75</v>
      </c>
      <c r="H152" s="38">
        <v>207873.32</v>
      </c>
      <c r="K152" s="137">
        <v>2252819.85</v>
      </c>
      <c r="L152" s="137">
        <v>758130.6</v>
      </c>
      <c r="N152" s="62">
        <v>0</v>
      </c>
      <c r="O152" s="62">
        <v>95847.93</v>
      </c>
      <c r="Q152" s="62"/>
      <c r="R152" s="62">
        <v>4632</v>
      </c>
      <c r="S152" s="137"/>
      <c r="T152" s="137"/>
      <c r="U152" s="137">
        <v>244010</v>
      </c>
      <c r="W152" s="137">
        <v>2448970.63</v>
      </c>
      <c r="X152" s="137">
        <v>1298036.29</v>
      </c>
      <c r="Z152" s="39">
        <v>929985.53</v>
      </c>
      <c r="AA152" s="39">
        <v>93746.8</v>
      </c>
      <c r="AB152" s="39">
        <v>393.45</v>
      </c>
      <c r="AD152" s="39">
        <v>1076146.71</v>
      </c>
      <c r="AE152" s="39">
        <v>402388</v>
      </c>
      <c r="AF152" s="50">
        <v>1707789.71</v>
      </c>
      <c r="AJ152" s="50">
        <v>862514.21</v>
      </c>
      <c r="AK152" s="50">
        <v>365536.56</v>
      </c>
    </row>
    <row r="153" spans="1:40">
      <c r="A153" s="34" t="s">
        <v>635</v>
      </c>
      <c r="B153" s="34" t="s">
        <v>341</v>
      </c>
      <c r="C153" s="34">
        <v>3397</v>
      </c>
      <c r="D153" s="34" t="s">
        <v>228</v>
      </c>
      <c r="E153" s="137" t="s">
        <v>228</v>
      </c>
      <c r="F153" s="38">
        <v>503368.92</v>
      </c>
      <c r="G153" s="38">
        <v>183422.35</v>
      </c>
      <c r="H153" s="38">
        <v>258883.27</v>
      </c>
      <c r="K153" s="137">
        <v>787104.46</v>
      </c>
      <c r="L153" s="137">
        <v>507436.13</v>
      </c>
      <c r="N153" s="62">
        <v>63</v>
      </c>
      <c r="O153" s="62">
        <v>56058.55</v>
      </c>
      <c r="Q153" s="62"/>
      <c r="R153" s="62">
        <v>4892</v>
      </c>
      <c r="S153" s="137"/>
      <c r="T153" s="137"/>
      <c r="W153" s="137">
        <v>375454.71999999997</v>
      </c>
      <c r="X153" s="137">
        <v>1854562.35</v>
      </c>
      <c r="Z153" s="39">
        <v>1335596.1499999999</v>
      </c>
      <c r="AB153" s="39">
        <v>1635.16</v>
      </c>
      <c r="AD153" s="39">
        <v>674383.5</v>
      </c>
      <c r="AE153" s="39">
        <v>75782.87</v>
      </c>
      <c r="AF153" s="50">
        <v>1435365.5</v>
      </c>
      <c r="AH153" s="50">
        <v>35192</v>
      </c>
      <c r="AI153" s="50">
        <v>2880</v>
      </c>
      <c r="AJ153" s="50">
        <v>510982.14</v>
      </c>
      <c r="AK153" s="50">
        <v>153793.53</v>
      </c>
    </row>
    <row r="154" spans="1:40">
      <c r="A154" s="34" t="s">
        <v>635</v>
      </c>
      <c r="B154" s="34" t="s">
        <v>341</v>
      </c>
      <c r="C154" s="34">
        <v>5415</v>
      </c>
      <c r="D154" s="34" t="s">
        <v>229</v>
      </c>
      <c r="E154" s="137" t="s">
        <v>229</v>
      </c>
      <c r="F154" s="38">
        <v>991186.74</v>
      </c>
      <c r="G154" s="38">
        <v>168567.5</v>
      </c>
      <c r="H154" s="38">
        <v>41795.449999999997</v>
      </c>
      <c r="K154" s="137">
        <v>1125289.5</v>
      </c>
      <c r="L154" s="137">
        <v>614949.31999999995</v>
      </c>
      <c r="N154" s="62">
        <v>0</v>
      </c>
      <c r="O154" s="62">
        <v>83556.69</v>
      </c>
      <c r="Q154" s="62"/>
      <c r="R154" s="62">
        <v>0</v>
      </c>
      <c r="S154" s="137"/>
      <c r="T154" s="137"/>
      <c r="W154" s="137">
        <v>-842089.75</v>
      </c>
      <c r="X154" s="137">
        <v>3974625.34</v>
      </c>
      <c r="Z154" s="39">
        <v>1911202.74</v>
      </c>
      <c r="AB154" s="39">
        <v>2022.86</v>
      </c>
      <c r="AD154" s="39">
        <v>675072</v>
      </c>
      <c r="AE154" s="39">
        <v>219612.31</v>
      </c>
      <c r="AF154" s="50">
        <v>1608625</v>
      </c>
      <c r="AH154" s="50">
        <v>41869</v>
      </c>
      <c r="AJ154" s="50">
        <v>1153837.1000000001</v>
      </c>
      <c r="AK154" s="50">
        <v>273597.58</v>
      </c>
      <c r="AN154" s="50">
        <v>4285</v>
      </c>
    </row>
    <row r="155" spans="1:40">
      <c r="A155" s="34" t="s">
        <v>635</v>
      </c>
      <c r="B155" s="34" t="s">
        <v>341</v>
      </c>
      <c r="C155" s="34">
        <v>2085</v>
      </c>
      <c r="D155" s="34" t="s">
        <v>230</v>
      </c>
      <c r="E155" s="137" t="s">
        <v>230</v>
      </c>
      <c r="F155" s="38">
        <v>656330.76</v>
      </c>
      <c r="G155" s="38">
        <v>16200</v>
      </c>
      <c r="H155" s="38">
        <v>74876.679999999993</v>
      </c>
      <c r="K155" s="137">
        <v>1127775.31</v>
      </c>
      <c r="L155" s="137">
        <v>398466.98</v>
      </c>
      <c r="N155" s="62">
        <v>9645</v>
      </c>
      <c r="O155" s="62">
        <v>83492.320000000007</v>
      </c>
      <c r="Q155" s="62"/>
      <c r="R155" s="62">
        <v>0</v>
      </c>
      <c r="S155" s="137"/>
      <c r="T155" s="137"/>
      <c r="W155" s="137">
        <v>-241311.02</v>
      </c>
      <c r="X155" s="137">
        <v>2427116.52</v>
      </c>
      <c r="Z155" s="39">
        <v>786459.02</v>
      </c>
      <c r="AA155" s="39">
        <v>166420</v>
      </c>
      <c r="AB155" s="39">
        <v>1093.5</v>
      </c>
      <c r="AD155" s="39">
        <v>1328453.5</v>
      </c>
      <c r="AE155" s="39">
        <v>61015.98</v>
      </c>
      <c r="AF155" s="50">
        <v>1567734.5</v>
      </c>
      <c r="AH155" s="50">
        <v>38620</v>
      </c>
      <c r="AJ155" s="50">
        <v>526615.09</v>
      </c>
      <c r="AK155" s="50">
        <v>168965.5</v>
      </c>
      <c r="AN155" s="50">
        <v>46800</v>
      </c>
    </row>
    <row r="156" spans="1:40">
      <c r="A156" s="34" t="s">
        <v>635</v>
      </c>
      <c r="B156" s="34" t="s">
        <v>341</v>
      </c>
      <c r="C156" s="34">
        <v>5563</v>
      </c>
      <c r="D156" s="34" t="s">
        <v>231</v>
      </c>
      <c r="E156" s="137" t="s">
        <v>231</v>
      </c>
      <c r="F156" s="38">
        <v>866930.62</v>
      </c>
      <c r="G156" s="38">
        <v>11834.36</v>
      </c>
      <c r="H156" s="38">
        <v>188728.25</v>
      </c>
      <c r="K156" s="137">
        <v>1178117.98</v>
      </c>
      <c r="L156" s="137">
        <v>542567.03</v>
      </c>
      <c r="N156" s="62">
        <v>25570</v>
      </c>
      <c r="O156" s="62">
        <v>79420.5</v>
      </c>
      <c r="Q156" s="62"/>
      <c r="R156" s="62">
        <v>-637.28</v>
      </c>
      <c r="S156" s="137"/>
      <c r="T156" s="137"/>
      <c r="W156" s="137">
        <v>298326.38</v>
      </c>
      <c r="X156" s="137">
        <v>2538450.7999999998</v>
      </c>
      <c r="Z156" s="39">
        <v>939220.79</v>
      </c>
      <c r="AA156" s="39">
        <v>200820</v>
      </c>
      <c r="AB156" s="39">
        <v>1334.95</v>
      </c>
      <c r="AD156" s="39">
        <v>967105.27</v>
      </c>
      <c r="AE156" s="39">
        <v>132771.31</v>
      </c>
      <c r="AF156" s="50">
        <v>1290995.27</v>
      </c>
      <c r="AI156" s="50">
        <v>15710</v>
      </c>
      <c r="AJ156" s="50">
        <v>776235.59</v>
      </c>
      <c r="AK156" s="50">
        <v>311263.62</v>
      </c>
    </row>
    <row r="157" spans="1:40">
      <c r="A157" s="34" t="s">
        <v>635</v>
      </c>
      <c r="B157" s="34" t="s">
        <v>341</v>
      </c>
      <c r="C157" s="34">
        <v>3485</v>
      </c>
      <c r="D157" s="34" t="s">
        <v>232</v>
      </c>
      <c r="E157" s="137" t="s">
        <v>232</v>
      </c>
      <c r="F157" s="38">
        <v>550369.31999999995</v>
      </c>
      <c r="G157" s="38">
        <v>21392.69</v>
      </c>
      <c r="H157" s="38">
        <v>302389.21999999997</v>
      </c>
      <c r="K157" s="137">
        <v>1041238.59</v>
      </c>
      <c r="L157" s="137">
        <v>569812.28</v>
      </c>
      <c r="N157" s="62">
        <v>6760</v>
      </c>
      <c r="O157" s="62">
        <v>185650.76</v>
      </c>
      <c r="Q157" s="62"/>
      <c r="R157" s="62">
        <v>0</v>
      </c>
      <c r="S157" s="137"/>
      <c r="T157" s="137"/>
      <c r="W157" s="137">
        <v>-417995.08</v>
      </c>
      <c r="X157" s="137">
        <v>3053279.47</v>
      </c>
      <c r="Z157" s="39">
        <v>1300578.69</v>
      </c>
      <c r="AA157" s="39">
        <v>142200</v>
      </c>
      <c r="AB157" s="39">
        <v>1691.38</v>
      </c>
      <c r="AD157" s="39">
        <v>818288.59</v>
      </c>
      <c r="AE157" s="39">
        <v>107216.64</v>
      </c>
      <c r="AF157" s="50">
        <v>1463815.59</v>
      </c>
      <c r="AH157" s="50">
        <v>37564</v>
      </c>
      <c r="AJ157" s="50">
        <v>1000793.66</v>
      </c>
      <c r="AK157" s="50">
        <v>210295.1</v>
      </c>
    </row>
    <row r="158" spans="1:40">
      <c r="A158" s="34" t="s">
        <v>635</v>
      </c>
      <c r="B158" s="34" t="s">
        <v>341</v>
      </c>
      <c r="C158" s="34">
        <v>4270</v>
      </c>
      <c r="D158" s="34" t="s">
        <v>233</v>
      </c>
      <c r="E158" s="137" t="s">
        <v>233</v>
      </c>
      <c r="F158" s="38">
        <v>286058.65999999997</v>
      </c>
      <c r="G158" s="38">
        <v>94507.4</v>
      </c>
      <c r="H158" s="38">
        <v>59162.29</v>
      </c>
      <c r="K158" s="137">
        <v>357953.16</v>
      </c>
      <c r="L158" s="137">
        <v>288125.55</v>
      </c>
      <c r="N158" s="62">
        <v>0</v>
      </c>
      <c r="O158" s="62">
        <v>108393.94</v>
      </c>
      <c r="Q158" s="62"/>
      <c r="R158" s="62">
        <v>0</v>
      </c>
      <c r="S158" s="137"/>
      <c r="T158" s="137"/>
      <c r="W158" s="137">
        <v>-747854.58</v>
      </c>
      <c r="X158" s="137">
        <v>1819262.69</v>
      </c>
      <c r="Z158" s="39">
        <v>1165462.82</v>
      </c>
      <c r="AA158" s="39">
        <v>221960</v>
      </c>
      <c r="AB158" s="39">
        <v>631.91999999999996</v>
      </c>
      <c r="AD158" s="39">
        <v>826684.64</v>
      </c>
      <c r="AE158" s="39">
        <v>96584.75</v>
      </c>
      <c r="AF158" s="50">
        <v>1489864.64</v>
      </c>
      <c r="AH158" s="50">
        <v>30280</v>
      </c>
      <c r="AJ158" s="50">
        <v>750138.73</v>
      </c>
      <c r="AK158" s="50">
        <v>135035.75</v>
      </c>
    </row>
    <row r="159" spans="1:40">
      <c r="A159" s="34" t="s">
        <v>635</v>
      </c>
      <c r="B159" s="34" t="s">
        <v>341</v>
      </c>
      <c r="C159" s="34">
        <v>4406</v>
      </c>
      <c r="D159" s="34" t="s">
        <v>234</v>
      </c>
      <c r="E159" s="137" t="s">
        <v>234</v>
      </c>
      <c r="F159" s="38">
        <v>179607.47</v>
      </c>
      <c r="G159" s="38">
        <v>50065.65</v>
      </c>
      <c r="H159" s="38">
        <v>374334.03</v>
      </c>
      <c r="K159" s="137">
        <v>1197613.17</v>
      </c>
      <c r="L159" s="137">
        <v>324423.8</v>
      </c>
      <c r="N159" s="62">
        <v>0</v>
      </c>
      <c r="O159" s="62">
        <v>57045</v>
      </c>
      <c r="Q159" s="62"/>
      <c r="R159" s="62">
        <v>0</v>
      </c>
      <c r="S159" s="137"/>
      <c r="T159" s="137"/>
      <c r="W159" s="137">
        <v>-132777.32</v>
      </c>
      <c r="X159" s="137">
        <v>2522678.58</v>
      </c>
      <c r="Z159" s="39">
        <v>741247.43</v>
      </c>
      <c r="AA159" s="39">
        <v>296280</v>
      </c>
      <c r="AB159" s="39">
        <v>606.08000000000004</v>
      </c>
      <c r="AD159" s="39">
        <v>1092765.82</v>
      </c>
      <c r="AE159" s="39">
        <v>92494.79</v>
      </c>
      <c r="AF159" s="50">
        <v>1454563.82</v>
      </c>
      <c r="AH159" s="50">
        <v>39805</v>
      </c>
      <c r="AJ159" s="50">
        <v>865065.09</v>
      </c>
      <c r="AK159" s="50">
        <v>184862.35</v>
      </c>
    </row>
    <row r="160" spans="1:40">
      <c r="A160" s="34" t="s">
        <v>635</v>
      </c>
      <c r="B160" s="34" t="s">
        <v>341</v>
      </c>
      <c r="C160" s="34">
        <v>4364</v>
      </c>
      <c r="D160" s="34" t="s">
        <v>235</v>
      </c>
      <c r="E160" s="137" t="s">
        <v>235</v>
      </c>
      <c r="F160" s="38">
        <v>268063.51</v>
      </c>
      <c r="G160" s="38">
        <v>38000</v>
      </c>
      <c r="H160" s="38">
        <v>120120.73</v>
      </c>
      <c r="K160" s="137">
        <v>1628421.14</v>
      </c>
      <c r="L160" s="137">
        <v>418888.75</v>
      </c>
      <c r="N160" s="62">
        <v>5294</v>
      </c>
      <c r="O160" s="62">
        <v>67531.3</v>
      </c>
      <c r="Q160" s="62"/>
      <c r="R160" s="62">
        <v>0</v>
      </c>
      <c r="S160" s="137"/>
      <c r="T160" s="137"/>
      <c r="W160" s="137">
        <v>-1742514.87</v>
      </c>
      <c r="X160" s="137">
        <v>4801199.47</v>
      </c>
      <c r="Z160" s="39">
        <v>1189914.77</v>
      </c>
      <c r="AA160" s="39">
        <v>69962</v>
      </c>
      <c r="AB160" s="39">
        <v>1318.49</v>
      </c>
      <c r="AD160" s="39">
        <v>146664</v>
      </c>
      <c r="AE160" s="39">
        <v>131888.53</v>
      </c>
      <c r="AF160" s="50">
        <v>751185</v>
      </c>
      <c r="AH160" s="50">
        <v>42972</v>
      </c>
      <c r="AJ160" s="50">
        <v>1120711.1399999999</v>
      </c>
      <c r="AK160" s="50">
        <v>282895.42</v>
      </c>
    </row>
    <row r="161" spans="1:40">
      <c r="A161" s="34" t="s">
        <v>635</v>
      </c>
      <c r="B161" s="34" t="s">
        <v>341</v>
      </c>
      <c r="C161" s="34">
        <v>4077</v>
      </c>
      <c r="D161" s="34" t="s">
        <v>236</v>
      </c>
      <c r="E161" s="137" t="s">
        <v>236</v>
      </c>
      <c r="F161" s="38">
        <v>119941.64</v>
      </c>
      <c r="G161" s="38">
        <v>23170.35</v>
      </c>
      <c r="H161" s="38">
        <v>73588.479999999996</v>
      </c>
      <c r="K161" s="137">
        <v>1174985.6599999999</v>
      </c>
      <c r="L161" s="137">
        <v>374647.24</v>
      </c>
      <c r="N161" s="62">
        <v>52000</v>
      </c>
      <c r="O161" s="62">
        <v>175124.64</v>
      </c>
      <c r="Q161" s="62"/>
      <c r="R161" s="62">
        <v>7068</v>
      </c>
      <c r="S161" s="137"/>
      <c r="T161" s="137"/>
      <c r="W161" s="137">
        <v>-3157245</v>
      </c>
      <c r="X161" s="137">
        <v>5209136.26</v>
      </c>
      <c r="Z161" s="39">
        <v>1127559.3700000001</v>
      </c>
      <c r="AA161" s="39">
        <v>90000</v>
      </c>
      <c r="AB161" s="39">
        <v>891.61</v>
      </c>
      <c r="AD161" s="39">
        <v>1310010.3999999999</v>
      </c>
      <c r="AE161" s="39">
        <v>139214.82</v>
      </c>
      <c r="AF161" s="50">
        <v>1869706.4</v>
      </c>
      <c r="AH161" s="50">
        <v>29517</v>
      </c>
      <c r="AJ161" s="50">
        <v>972099.18</v>
      </c>
      <c r="AK161" s="50">
        <v>316104.15000000002</v>
      </c>
    </row>
    <row r="162" spans="1:40">
      <c r="A162" s="34" t="s">
        <v>635</v>
      </c>
      <c r="B162" s="34" t="s">
        <v>341</v>
      </c>
      <c r="C162" s="34">
        <v>3677</v>
      </c>
      <c r="D162" s="34" t="s">
        <v>237</v>
      </c>
      <c r="E162" s="137" t="s">
        <v>237</v>
      </c>
      <c r="F162" s="38">
        <v>405053.07</v>
      </c>
      <c r="G162" s="38">
        <v>8129.73</v>
      </c>
      <c r="H162" s="38">
        <v>54643.09</v>
      </c>
      <c r="K162" s="137">
        <v>1176739.6100000001</v>
      </c>
      <c r="L162" s="137">
        <v>299678.18</v>
      </c>
      <c r="N162" s="62">
        <v>135</v>
      </c>
      <c r="O162" s="62">
        <v>74006.039999999994</v>
      </c>
      <c r="Q162" s="62"/>
      <c r="R162" s="62">
        <v>860</v>
      </c>
      <c r="S162" s="137"/>
      <c r="T162" s="137"/>
      <c r="W162" s="137">
        <v>-76454.73</v>
      </c>
      <c r="X162" s="137">
        <v>2453318.4700000002</v>
      </c>
      <c r="Z162" s="39">
        <v>699411.33</v>
      </c>
      <c r="AA162" s="39">
        <v>152800</v>
      </c>
      <c r="AB162" s="39">
        <v>1239.6400000000001</v>
      </c>
      <c r="AD162" s="39">
        <v>943582.5</v>
      </c>
      <c r="AE162" s="39">
        <v>160944.26999999999</v>
      </c>
      <c r="AF162" s="50">
        <v>1255442</v>
      </c>
      <c r="AH162" s="50">
        <v>49322</v>
      </c>
      <c r="AJ162" s="50">
        <v>906197.71</v>
      </c>
      <c r="AK162" s="50">
        <v>254637.13</v>
      </c>
    </row>
    <row r="163" spans="1:40">
      <c r="A163" s="34" t="s">
        <v>635</v>
      </c>
      <c r="B163" s="34" t="s">
        <v>341</v>
      </c>
      <c r="C163" s="34">
        <v>7138</v>
      </c>
      <c r="D163" s="34" t="s">
        <v>238</v>
      </c>
      <c r="E163" s="137" t="s">
        <v>238</v>
      </c>
      <c r="F163" s="38">
        <v>372595.02</v>
      </c>
      <c r="G163" s="38">
        <v>425276.85</v>
      </c>
      <c r="H163" s="38">
        <v>118500.17</v>
      </c>
      <c r="K163" s="137">
        <v>550041.16</v>
      </c>
      <c r="L163" s="137">
        <v>613411.73</v>
      </c>
      <c r="N163" s="62">
        <v>6540</v>
      </c>
      <c r="O163" s="62">
        <v>146956.01</v>
      </c>
      <c r="Q163" s="62"/>
      <c r="R163" s="62">
        <v>2806</v>
      </c>
      <c r="S163" s="137"/>
      <c r="T163" s="137"/>
      <c r="U163" s="137">
        <v>3100</v>
      </c>
      <c r="W163" s="137">
        <v>-1770368.33</v>
      </c>
      <c r="X163" s="137">
        <v>4517827.99</v>
      </c>
      <c r="Z163" s="39">
        <v>1632163.92</v>
      </c>
      <c r="AB163" s="39">
        <v>1376.39</v>
      </c>
      <c r="AD163" s="39">
        <v>1107055.8899999999</v>
      </c>
      <c r="AE163" s="39">
        <v>330652.36</v>
      </c>
      <c r="AF163" s="50">
        <v>1767388.89</v>
      </c>
      <c r="AH163" s="50">
        <v>800</v>
      </c>
      <c r="AI163" s="50">
        <v>35520</v>
      </c>
      <c r="AJ163" s="50">
        <v>1863052.99</v>
      </c>
      <c r="AK163" s="50">
        <v>231523.42</v>
      </c>
    </row>
    <row r="164" spans="1:40">
      <c r="A164" s="34" t="s">
        <v>635</v>
      </c>
      <c r="B164" s="34" t="s">
        <v>341</v>
      </c>
      <c r="C164" s="34">
        <v>4746</v>
      </c>
      <c r="D164" s="34" t="s">
        <v>239</v>
      </c>
      <c r="E164" s="137" t="s">
        <v>239</v>
      </c>
      <c r="F164" s="38">
        <v>241277.59</v>
      </c>
      <c r="G164" s="38">
        <v>37974.5</v>
      </c>
      <c r="H164" s="38">
        <v>42101.39</v>
      </c>
      <c r="K164" s="137">
        <v>754901.18</v>
      </c>
      <c r="L164" s="137">
        <v>204430.31</v>
      </c>
      <c r="N164" s="62">
        <v>0</v>
      </c>
      <c r="O164" s="62">
        <v>108483.27</v>
      </c>
      <c r="Q164" s="62"/>
      <c r="R164" s="62">
        <v>750</v>
      </c>
      <c r="S164" s="137"/>
      <c r="T164" s="137"/>
      <c r="W164" s="137">
        <v>-1449053.33</v>
      </c>
      <c r="X164" s="137">
        <v>3061336.79</v>
      </c>
      <c r="Z164" s="39">
        <v>1217689.3600000001</v>
      </c>
      <c r="AA164" s="39">
        <v>20000</v>
      </c>
      <c r="AB164" s="39">
        <v>1023.6</v>
      </c>
      <c r="AD164" s="39">
        <v>959772.5</v>
      </c>
      <c r="AE164" s="39">
        <v>174792.43</v>
      </c>
      <c r="AF164" s="50">
        <v>1470842.5</v>
      </c>
      <c r="AH164" s="50">
        <v>26812</v>
      </c>
      <c r="AJ164" s="50">
        <v>1081290.44</v>
      </c>
      <c r="AK164" s="50">
        <v>235164.71</v>
      </c>
    </row>
    <row r="165" spans="1:40">
      <c r="A165" s="34" t="s">
        <v>635</v>
      </c>
      <c r="B165" s="34" t="s">
        <v>341</v>
      </c>
      <c r="C165" s="34">
        <v>2320</v>
      </c>
      <c r="D165" s="34" t="s">
        <v>240</v>
      </c>
      <c r="E165" s="137" t="s">
        <v>240</v>
      </c>
      <c r="F165" s="38">
        <v>268652.45</v>
      </c>
      <c r="G165" s="38">
        <v>82959.25</v>
      </c>
      <c r="H165" s="38">
        <v>276772.12</v>
      </c>
      <c r="K165" s="137">
        <v>1889196.57</v>
      </c>
      <c r="L165" s="137">
        <v>339717.7</v>
      </c>
      <c r="N165" s="62">
        <v>0</v>
      </c>
      <c r="O165" s="62">
        <v>188127.13</v>
      </c>
      <c r="Q165" s="62"/>
      <c r="R165" s="62">
        <v>0</v>
      </c>
      <c r="S165" s="137"/>
      <c r="T165" s="137"/>
      <c r="W165" s="137">
        <v>487050.89</v>
      </c>
      <c r="X165" s="137">
        <v>2227904.62</v>
      </c>
      <c r="Z165" s="39">
        <v>978007.59</v>
      </c>
      <c r="AB165" s="39">
        <v>457.64</v>
      </c>
      <c r="AD165" s="39">
        <v>608442</v>
      </c>
      <c r="AE165" s="39">
        <v>41582.03</v>
      </c>
      <c r="AF165" s="50">
        <v>1001890</v>
      </c>
      <c r="AH165" s="50">
        <v>3140</v>
      </c>
      <c r="AJ165" s="50">
        <v>652265.87</v>
      </c>
      <c r="AK165" s="50">
        <v>16977.939999999999</v>
      </c>
    </row>
    <row r="166" spans="1:40">
      <c r="A166" s="34" t="s">
        <v>635</v>
      </c>
      <c r="B166" s="34" t="s">
        <v>341</v>
      </c>
      <c r="C166" s="34">
        <v>3323</v>
      </c>
      <c r="D166" s="34" t="s">
        <v>241</v>
      </c>
      <c r="E166" s="137" t="s">
        <v>241</v>
      </c>
      <c r="F166" s="38">
        <v>442775.41</v>
      </c>
      <c r="G166" s="38">
        <v>70863.98</v>
      </c>
      <c r="H166" s="38">
        <v>200408.94</v>
      </c>
      <c r="K166" s="137">
        <v>1425219.64</v>
      </c>
      <c r="L166" s="137">
        <v>372740.97</v>
      </c>
      <c r="N166" s="62">
        <v>3500</v>
      </c>
      <c r="O166" s="62">
        <v>65260.46</v>
      </c>
      <c r="Q166" s="62"/>
      <c r="R166" s="62">
        <v>0</v>
      </c>
      <c r="S166" s="137"/>
      <c r="T166" s="137"/>
      <c r="W166" s="137">
        <v>605064.89</v>
      </c>
      <c r="X166" s="137">
        <v>1652500.79</v>
      </c>
      <c r="Z166" s="39">
        <v>1296352.1599999999</v>
      </c>
      <c r="AA166" s="39">
        <v>211215</v>
      </c>
      <c r="AB166" s="39">
        <v>827.34</v>
      </c>
      <c r="AD166" s="39">
        <v>451673.4</v>
      </c>
      <c r="AE166" s="39">
        <v>184270.99</v>
      </c>
      <c r="AF166" s="50">
        <v>1037450.38</v>
      </c>
      <c r="AH166" s="50">
        <v>57737</v>
      </c>
      <c r="AJ166" s="50">
        <v>708673.87</v>
      </c>
      <c r="AK166" s="50">
        <v>154794.84</v>
      </c>
    </row>
    <row r="167" spans="1:40">
      <c r="A167" s="34" t="s">
        <v>635</v>
      </c>
      <c r="B167" s="34" t="s">
        <v>341</v>
      </c>
      <c r="C167" s="34">
        <v>2456</v>
      </c>
      <c r="D167" s="34" t="s">
        <v>242</v>
      </c>
      <c r="E167" s="137" t="s">
        <v>242</v>
      </c>
      <c r="F167" s="38">
        <v>839325.45</v>
      </c>
      <c r="G167" s="38">
        <v>0</v>
      </c>
      <c r="H167" s="38">
        <v>61693.63</v>
      </c>
      <c r="K167" s="137">
        <v>1855219.75</v>
      </c>
      <c r="L167" s="137">
        <v>387258.24</v>
      </c>
      <c r="O167" s="62">
        <v>40168.57</v>
      </c>
      <c r="Q167" s="62"/>
      <c r="R167" s="62">
        <v>0</v>
      </c>
      <c r="S167" s="137"/>
      <c r="T167" s="137"/>
      <c r="W167" s="137">
        <v>876591</v>
      </c>
      <c r="X167" s="137">
        <v>2038406.69</v>
      </c>
      <c r="Z167" s="39">
        <v>985313.95</v>
      </c>
      <c r="AA167" s="39">
        <v>145300</v>
      </c>
      <c r="AB167" s="39">
        <v>1446.22</v>
      </c>
      <c r="AD167" s="39">
        <v>727874</v>
      </c>
      <c r="AE167" s="39">
        <v>107451.56</v>
      </c>
      <c r="AF167" s="50">
        <v>1031168</v>
      </c>
      <c r="AH167" s="50">
        <v>32186</v>
      </c>
      <c r="AI167" s="50">
        <v>10736</v>
      </c>
      <c r="AJ167" s="50">
        <v>519589.58</v>
      </c>
      <c r="AK167" s="50">
        <v>185375.34</v>
      </c>
    </row>
    <row r="168" spans="1:40">
      <c r="A168" s="34" t="s">
        <v>635</v>
      </c>
      <c r="B168" s="34" t="s">
        <v>341</v>
      </c>
      <c r="C168" s="34">
        <v>4122</v>
      </c>
      <c r="D168" s="34" t="s">
        <v>243</v>
      </c>
      <c r="E168" s="137" t="s">
        <v>243</v>
      </c>
      <c r="F168" s="38">
        <v>415602.68</v>
      </c>
      <c r="G168" s="38">
        <v>24600</v>
      </c>
      <c r="H168" s="38">
        <v>52467.99</v>
      </c>
      <c r="K168" s="137">
        <v>1398032.47</v>
      </c>
      <c r="L168" s="137">
        <v>269525.44</v>
      </c>
      <c r="N168" s="62">
        <v>0</v>
      </c>
      <c r="O168" s="62">
        <v>72390</v>
      </c>
      <c r="Q168" s="62"/>
      <c r="R168" s="62">
        <v>1650</v>
      </c>
      <c r="S168" s="137"/>
      <c r="T168" s="137"/>
      <c r="W168" s="137">
        <v>-116357.67</v>
      </c>
      <c r="X168" s="137">
        <v>2546107.46</v>
      </c>
      <c r="Z168" s="39">
        <v>1076012.8600000001</v>
      </c>
      <c r="AB168" s="39">
        <v>1236.3</v>
      </c>
      <c r="AD168" s="39">
        <v>1080281.7</v>
      </c>
      <c r="AE168" s="39">
        <v>97101.32</v>
      </c>
      <c r="AF168" s="50">
        <v>1505847.45</v>
      </c>
      <c r="AH168" s="50">
        <v>23886</v>
      </c>
      <c r="AJ168" s="50">
        <v>887241.7</v>
      </c>
      <c r="AK168" s="50">
        <v>175755.24</v>
      </c>
      <c r="AN168" s="50">
        <v>5463</v>
      </c>
    </row>
    <row r="169" spans="1:40">
      <c r="A169" s="34" t="s">
        <v>635</v>
      </c>
      <c r="B169" s="34" t="s">
        <v>341</v>
      </c>
      <c r="C169" s="34">
        <v>2541</v>
      </c>
      <c r="D169" s="34" t="s">
        <v>244</v>
      </c>
      <c r="E169" s="137" t="s">
        <v>244</v>
      </c>
      <c r="F169" s="38">
        <v>208639.33</v>
      </c>
      <c r="G169" s="38">
        <v>14373.84</v>
      </c>
      <c r="H169" s="38">
        <v>62232.480000000003</v>
      </c>
      <c r="K169" s="137">
        <v>615911.18000000005</v>
      </c>
      <c r="L169" s="137">
        <v>483714.99</v>
      </c>
      <c r="N169" s="62">
        <v>4500</v>
      </c>
      <c r="O169" s="62">
        <v>82100</v>
      </c>
      <c r="Q169" s="62"/>
      <c r="R169" s="62">
        <v>1718</v>
      </c>
      <c r="S169" s="137"/>
      <c r="T169" s="137"/>
      <c r="W169" s="137">
        <v>1560978.74</v>
      </c>
      <c r="Z169" s="39">
        <v>1018252.75</v>
      </c>
      <c r="AB169" s="39">
        <v>713.9</v>
      </c>
      <c r="AD169" s="39">
        <v>538461</v>
      </c>
      <c r="AE169" s="39">
        <v>74641.789999999994</v>
      </c>
      <c r="AF169" s="50">
        <v>946448</v>
      </c>
      <c r="AH169" s="50">
        <v>32629</v>
      </c>
      <c r="AJ169" s="50">
        <v>684806.2</v>
      </c>
      <c r="AK169" s="50">
        <v>232611.16</v>
      </c>
    </row>
    <row r="170" spans="1:40">
      <c r="A170" s="34" t="s">
        <v>635</v>
      </c>
      <c r="B170" s="34" t="s">
        <v>341</v>
      </c>
      <c r="C170" s="34">
        <v>2313</v>
      </c>
      <c r="D170" s="34" t="s">
        <v>305</v>
      </c>
      <c r="E170" s="137" t="s">
        <v>305</v>
      </c>
      <c r="F170" s="38">
        <v>583739.21</v>
      </c>
      <c r="G170" s="38">
        <v>8616</v>
      </c>
      <c r="H170" s="38">
        <v>95562.25</v>
      </c>
      <c r="K170" s="137">
        <v>1376472.59</v>
      </c>
      <c r="L170" s="137">
        <v>572823</v>
      </c>
      <c r="N170" s="62">
        <v>3000</v>
      </c>
      <c r="O170" s="62">
        <v>69219.17</v>
      </c>
      <c r="Q170" s="62"/>
      <c r="R170" s="62">
        <v>1661</v>
      </c>
      <c r="S170" s="137"/>
      <c r="T170" s="137"/>
      <c r="W170" s="137">
        <v>-158076.72</v>
      </c>
      <c r="X170" s="137">
        <v>2754433.99</v>
      </c>
      <c r="Z170" s="39">
        <v>1183457.67</v>
      </c>
      <c r="AA170" s="39">
        <v>15000</v>
      </c>
      <c r="AB170" s="39">
        <v>1307.18</v>
      </c>
      <c r="AD170" s="39">
        <v>1136772</v>
      </c>
      <c r="AE170" s="39">
        <v>67120.210000000006</v>
      </c>
      <c r="AF170" s="50">
        <v>1554341</v>
      </c>
      <c r="AH170" s="50">
        <v>5222</v>
      </c>
      <c r="AJ170" s="50">
        <v>613482.56000000006</v>
      </c>
      <c r="AK170" s="50">
        <v>261935.89</v>
      </c>
      <c r="AN170" s="50">
        <v>1700</v>
      </c>
    </row>
    <row r="171" spans="1:40">
      <c r="A171" s="34" t="s">
        <v>635</v>
      </c>
      <c r="B171" s="34" t="s">
        <v>341</v>
      </c>
      <c r="C171" s="34">
        <v>5477</v>
      </c>
      <c r="D171" s="34" t="s">
        <v>309</v>
      </c>
      <c r="E171" s="137" t="s">
        <v>309</v>
      </c>
      <c r="F171" s="38">
        <v>289596.59999999998</v>
      </c>
      <c r="G171" s="38">
        <v>28940.48</v>
      </c>
      <c r="H171" s="38">
        <v>56222.43</v>
      </c>
      <c r="K171" s="137">
        <v>531570</v>
      </c>
      <c r="L171" s="137">
        <v>264811.53999999998</v>
      </c>
      <c r="N171" s="62">
        <v>36932</v>
      </c>
      <c r="O171" s="62">
        <v>29793.279999999999</v>
      </c>
      <c r="Q171" s="62">
        <v>16900</v>
      </c>
      <c r="R171" s="62">
        <v>0</v>
      </c>
      <c r="S171" s="137"/>
      <c r="T171" s="137"/>
      <c r="W171" s="137">
        <v>-2857135.92</v>
      </c>
      <c r="X171" s="137">
        <v>4164121.7</v>
      </c>
      <c r="Z171" s="39">
        <v>1291362.32</v>
      </c>
      <c r="AB171" s="39">
        <v>807.18</v>
      </c>
      <c r="AD171" s="39">
        <v>1224814</v>
      </c>
      <c r="AE171" s="39">
        <v>89297.76</v>
      </c>
      <c r="AF171" s="50">
        <v>1619554</v>
      </c>
      <c r="AH171" s="50">
        <v>69585</v>
      </c>
      <c r="AJ171" s="50">
        <v>1075521.3899999999</v>
      </c>
      <c r="AK171" s="50">
        <v>61090.879999999997</v>
      </c>
    </row>
    <row r="172" spans="1:40">
      <c r="A172" s="34" t="s">
        <v>635</v>
      </c>
      <c r="B172" s="34" t="s">
        <v>341</v>
      </c>
      <c r="C172" s="34">
        <v>2102</v>
      </c>
      <c r="D172" s="34" t="s">
        <v>313</v>
      </c>
      <c r="E172" s="137" t="s">
        <v>313</v>
      </c>
      <c r="F172" s="38">
        <v>562546.79</v>
      </c>
      <c r="G172" s="38">
        <v>4862.45</v>
      </c>
      <c r="H172" s="38">
        <v>113897.27</v>
      </c>
      <c r="K172" s="137">
        <v>1227308.6000000001</v>
      </c>
      <c r="L172" s="137">
        <v>415356.56</v>
      </c>
      <c r="N172" s="62">
        <v>0</v>
      </c>
      <c r="O172" s="62">
        <v>76967.83</v>
      </c>
      <c r="Q172" s="62"/>
      <c r="R172" s="62">
        <v>224.64</v>
      </c>
      <c r="S172" s="137"/>
      <c r="T172" s="137"/>
      <c r="W172" s="137">
        <v>-883938.95</v>
      </c>
      <c r="X172" s="137">
        <v>3254719.47</v>
      </c>
      <c r="Z172" s="39">
        <v>854515.92</v>
      </c>
      <c r="AA172" s="39">
        <v>142500</v>
      </c>
      <c r="AB172" s="39">
        <v>1060.98</v>
      </c>
      <c r="AD172" s="39">
        <v>839532.59</v>
      </c>
      <c r="AE172" s="39">
        <v>89545.25</v>
      </c>
      <c r="AF172" s="50">
        <v>1100236.5900000001</v>
      </c>
      <c r="AH172" s="50">
        <v>33469</v>
      </c>
      <c r="AJ172" s="50">
        <v>698364.85</v>
      </c>
      <c r="AK172" s="50">
        <v>215085.62</v>
      </c>
      <c r="AN172" s="50">
        <v>4000</v>
      </c>
    </row>
    <row r="173" spans="1:40">
      <c r="A173" s="34" t="s">
        <v>637</v>
      </c>
      <c r="B173" s="34" t="s">
        <v>342</v>
      </c>
      <c r="C173" s="34">
        <v>5128</v>
      </c>
      <c r="D173" s="34" t="s">
        <v>245</v>
      </c>
      <c r="E173" s="137" t="s">
        <v>245</v>
      </c>
      <c r="F173" s="38">
        <v>807272.5</v>
      </c>
      <c r="G173" s="38">
        <v>208792.84</v>
      </c>
      <c r="H173" s="38">
        <v>95946.13</v>
      </c>
      <c r="K173" s="137">
        <v>798078.11</v>
      </c>
      <c r="L173" s="137">
        <v>488494.99</v>
      </c>
      <c r="N173" s="62">
        <v>10000</v>
      </c>
      <c r="O173" s="62">
        <v>118106.01</v>
      </c>
      <c r="Q173" s="62">
        <v>57377.02</v>
      </c>
      <c r="R173" s="62">
        <v>805.36</v>
      </c>
      <c r="S173" s="137"/>
      <c r="T173" s="137"/>
      <c r="W173" s="137">
        <v>-2662817.94</v>
      </c>
      <c r="X173" s="137">
        <v>4774273.9400000004</v>
      </c>
      <c r="Z173" s="39">
        <v>1431142.96</v>
      </c>
      <c r="AA173" s="39">
        <v>58880</v>
      </c>
      <c r="AB173" s="39">
        <v>1058.43</v>
      </c>
      <c r="AD173" s="39">
        <v>908920</v>
      </c>
      <c r="AF173" s="50">
        <v>1371606</v>
      </c>
      <c r="AI173" s="50">
        <v>68825</v>
      </c>
      <c r="AJ173" s="50">
        <v>591880.29</v>
      </c>
      <c r="AK173" s="50">
        <v>256477.92</v>
      </c>
      <c r="AN173" s="50">
        <v>10372</v>
      </c>
    </row>
    <row r="174" spans="1:40">
      <c r="A174" s="34" t="s">
        <v>637</v>
      </c>
      <c r="B174" s="34" t="s">
        <v>342</v>
      </c>
      <c r="C174" s="34">
        <v>2394</v>
      </c>
      <c r="D174" s="34" t="s">
        <v>246</v>
      </c>
      <c r="E174" s="137" t="s">
        <v>246</v>
      </c>
      <c r="F174" s="38">
        <v>445839.86</v>
      </c>
      <c r="G174" s="38">
        <v>9123.5</v>
      </c>
      <c r="H174" s="38">
        <v>28209.13</v>
      </c>
      <c r="K174" s="137">
        <v>1120503.26</v>
      </c>
      <c r="L174" s="137">
        <v>510740.82</v>
      </c>
      <c r="N174" s="62">
        <v>0</v>
      </c>
      <c r="O174" s="62">
        <v>69418.55</v>
      </c>
      <c r="Q174" s="62"/>
      <c r="R174" s="62">
        <v>18.690000000000001</v>
      </c>
      <c r="S174" s="137"/>
      <c r="T174" s="137"/>
      <c r="V174" s="137">
        <v>-14879.69</v>
      </c>
      <c r="W174" s="137">
        <v>-1100977.73</v>
      </c>
      <c r="X174" s="137">
        <v>3320080.98</v>
      </c>
      <c r="Z174" s="39">
        <v>642321.56000000006</v>
      </c>
      <c r="AA174" s="39">
        <v>63550</v>
      </c>
      <c r="AB174" s="39">
        <v>876.18</v>
      </c>
      <c r="AD174" s="39">
        <v>1144370</v>
      </c>
      <c r="AF174" s="50">
        <v>1372519</v>
      </c>
      <c r="AI174" s="50">
        <v>26468</v>
      </c>
      <c r="AJ174" s="50">
        <v>432520.64</v>
      </c>
      <c r="AK174" s="50">
        <v>177354.33</v>
      </c>
      <c r="AN174" s="50">
        <v>1500</v>
      </c>
    </row>
    <row r="175" spans="1:40">
      <c r="A175" s="34" t="s">
        <v>637</v>
      </c>
      <c r="B175" s="34" t="s">
        <v>342</v>
      </c>
      <c r="C175" s="34">
        <v>2388</v>
      </c>
      <c r="D175" s="34" t="s">
        <v>247</v>
      </c>
      <c r="E175" s="137" t="s">
        <v>247</v>
      </c>
      <c r="F175" s="38">
        <v>304937.43</v>
      </c>
      <c r="G175" s="38">
        <v>115382.34</v>
      </c>
      <c r="H175" s="38">
        <v>74260.03</v>
      </c>
      <c r="K175" s="137">
        <v>1065253.74</v>
      </c>
      <c r="L175" s="137">
        <v>457627.38</v>
      </c>
      <c r="N175" s="62">
        <v>3000</v>
      </c>
      <c r="O175" s="62">
        <v>83494.84</v>
      </c>
      <c r="Q175" s="62"/>
      <c r="R175" s="62">
        <v>60.75</v>
      </c>
      <c r="S175" s="137"/>
      <c r="T175" s="137"/>
      <c r="W175" s="137">
        <v>-358245.19</v>
      </c>
      <c r="X175" s="137">
        <v>2333757.04</v>
      </c>
      <c r="Z175" s="39">
        <v>872400.54</v>
      </c>
      <c r="AA175" s="39">
        <v>138950</v>
      </c>
      <c r="AB175" s="39">
        <v>378.68</v>
      </c>
      <c r="AD175" s="39">
        <v>875910</v>
      </c>
      <c r="AF175" s="50">
        <v>1201669</v>
      </c>
      <c r="AI175" s="50">
        <v>52686</v>
      </c>
      <c r="AJ175" s="50">
        <v>494089.08</v>
      </c>
      <c r="AK175" s="50">
        <v>183801.66</v>
      </c>
    </row>
    <row r="176" spans="1:40">
      <c r="A176" s="34" t="s">
        <v>637</v>
      </c>
      <c r="B176" s="34" t="s">
        <v>342</v>
      </c>
      <c r="C176" s="34">
        <v>6419</v>
      </c>
      <c r="D176" s="34" t="s">
        <v>248</v>
      </c>
      <c r="E176" s="137" t="s">
        <v>248</v>
      </c>
      <c r="F176" s="38">
        <v>955276.86</v>
      </c>
      <c r="G176" s="38">
        <v>170642.85</v>
      </c>
      <c r="H176" s="38">
        <v>68726.45</v>
      </c>
      <c r="K176" s="137">
        <v>141361.12</v>
      </c>
      <c r="L176" s="137">
        <v>484376.81</v>
      </c>
      <c r="N176" s="62">
        <v>2500</v>
      </c>
      <c r="O176" s="62">
        <v>109684.31</v>
      </c>
      <c r="Q176" s="62"/>
      <c r="R176" s="62"/>
      <c r="S176" s="137"/>
      <c r="T176" s="137"/>
      <c r="W176" s="137">
        <v>-858042.37</v>
      </c>
      <c r="X176" s="137">
        <v>2500833.27</v>
      </c>
      <c r="Z176" s="39">
        <v>1707438.05</v>
      </c>
      <c r="AA176" s="39">
        <v>253955</v>
      </c>
      <c r="AB176" s="39">
        <v>1722.86</v>
      </c>
      <c r="AD176" s="39">
        <v>861000</v>
      </c>
      <c r="AF176" s="50">
        <v>1796198</v>
      </c>
      <c r="AI176" s="50">
        <v>109050</v>
      </c>
      <c r="AJ176" s="50">
        <v>743549.53</v>
      </c>
      <c r="AK176" s="50">
        <v>105429.5</v>
      </c>
      <c r="AN176" s="50">
        <v>4480</v>
      </c>
    </row>
    <row r="177" spans="1:40">
      <c r="A177" s="34" t="s">
        <v>637</v>
      </c>
      <c r="B177" s="34" t="s">
        <v>342</v>
      </c>
      <c r="C177" s="34">
        <v>5934</v>
      </c>
      <c r="D177" s="34" t="s">
        <v>249</v>
      </c>
      <c r="E177" s="137" t="s">
        <v>249</v>
      </c>
      <c r="F177" s="38">
        <v>1868116.25</v>
      </c>
      <c r="G177" s="38">
        <v>202958.34</v>
      </c>
      <c r="H177" s="38">
        <v>109707.32</v>
      </c>
      <c r="K177" s="137">
        <v>747409.6</v>
      </c>
      <c r="L177" s="137">
        <v>966423.75</v>
      </c>
      <c r="N177" s="62">
        <v>2000</v>
      </c>
      <c r="O177" s="62">
        <v>132301.28</v>
      </c>
      <c r="Q177" s="62"/>
      <c r="R177" s="62">
        <v>40</v>
      </c>
      <c r="S177" s="137"/>
      <c r="T177" s="137"/>
      <c r="W177" s="137">
        <v>2081578.22</v>
      </c>
      <c r="X177" s="137">
        <v>1757956.06</v>
      </c>
      <c r="Z177" s="39">
        <v>1605996.58</v>
      </c>
      <c r="AA177" s="39">
        <v>15800</v>
      </c>
      <c r="AB177" s="39">
        <v>3521.31</v>
      </c>
      <c r="AD177" s="39">
        <v>1177380</v>
      </c>
      <c r="AF177" s="50">
        <v>1688942</v>
      </c>
      <c r="AI177" s="50">
        <v>82505</v>
      </c>
      <c r="AJ177" s="50">
        <v>785615.13</v>
      </c>
      <c r="AK177" s="50">
        <v>309578.06</v>
      </c>
      <c r="AN177" s="50">
        <v>15318</v>
      </c>
    </row>
    <row r="178" spans="1:40">
      <c r="A178" s="34" t="s">
        <v>637</v>
      </c>
      <c r="B178" s="34" t="s">
        <v>342</v>
      </c>
      <c r="C178" s="34">
        <v>3468</v>
      </c>
      <c r="D178" s="34" t="s">
        <v>250</v>
      </c>
      <c r="E178" s="137" t="s">
        <v>250</v>
      </c>
      <c r="F178" s="38">
        <v>544663.47</v>
      </c>
      <c r="G178" s="38">
        <v>205791.45</v>
      </c>
      <c r="H178" s="38">
        <v>42942.09</v>
      </c>
      <c r="K178" s="137">
        <v>1036068.38</v>
      </c>
      <c r="L178" s="137">
        <v>164430.01</v>
      </c>
      <c r="N178" s="62">
        <v>3000</v>
      </c>
      <c r="O178" s="62">
        <v>90482.08</v>
      </c>
      <c r="Q178" s="62"/>
      <c r="R178" s="62"/>
      <c r="S178" s="137"/>
      <c r="T178" s="137"/>
      <c r="W178" s="137">
        <v>-442014.63</v>
      </c>
      <c r="X178" s="137">
        <v>2321876.0699999998</v>
      </c>
      <c r="Z178" s="39">
        <v>793548.67</v>
      </c>
      <c r="AA178" s="39">
        <v>286000</v>
      </c>
      <c r="AB178" s="39">
        <v>648.65</v>
      </c>
      <c r="AD178" s="39">
        <v>633840</v>
      </c>
      <c r="AF178" s="50">
        <v>981500</v>
      </c>
      <c r="AI178" s="50">
        <v>13760</v>
      </c>
      <c r="AJ178" s="50">
        <v>492395.44</v>
      </c>
      <c r="AK178" s="50">
        <v>184902</v>
      </c>
      <c r="AN178" s="50">
        <v>20928</v>
      </c>
    </row>
    <row r="179" spans="1:40">
      <c r="A179" s="34" t="s">
        <v>637</v>
      </c>
      <c r="B179" s="34" t="s">
        <v>342</v>
      </c>
      <c r="C179" s="34">
        <v>4594</v>
      </c>
      <c r="D179" s="34" t="s">
        <v>251</v>
      </c>
      <c r="E179" s="137" t="s">
        <v>251</v>
      </c>
      <c r="F179" s="38">
        <v>574768.88</v>
      </c>
      <c r="G179" s="38">
        <v>177588</v>
      </c>
      <c r="H179" s="38">
        <v>30955.84</v>
      </c>
      <c r="K179" s="137">
        <v>661643.44999999995</v>
      </c>
      <c r="L179" s="137">
        <v>236994.14</v>
      </c>
      <c r="N179" s="62">
        <v>4000</v>
      </c>
      <c r="O179" s="62">
        <v>115691.67</v>
      </c>
      <c r="Q179" s="62"/>
      <c r="R179" s="62">
        <v>358.42</v>
      </c>
      <c r="S179" s="137"/>
      <c r="T179" s="137"/>
      <c r="W179" s="137">
        <v>-946400.28</v>
      </c>
      <c r="X179" s="137">
        <v>2694098.62</v>
      </c>
      <c r="Z179" s="39">
        <v>855351.66</v>
      </c>
      <c r="AA179" s="39">
        <v>30000</v>
      </c>
      <c r="AB179" s="39">
        <v>1378.42</v>
      </c>
      <c r="AD179" s="39">
        <v>672870</v>
      </c>
      <c r="AF179" s="50">
        <v>1001531.92</v>
      </c>
      <c r="AI179" s="50">
        <v>24860</v>
      </c>
      <c r="AJ179" s="50">
        <v>568880.22</v>
      </c>
      <c r="AK179" s="50">
        <v>149176.06</v>
      </c>
      <c r="AN179" s="50">
        <v>950</v>
      </c>
    </row>
    <row r="180" spans="1:40">
      <c r="A180" s="34" t="s">
        <v>637</v>
      </c>
      <c r="B180" s="34" t="s">
        <v>342</v>
      </c>
      <c r="C180" s="34">
        <v>2228</v>
      </c>
      <c r="D180" s="34" t="s">
        <v>302</v>
      </c>
      <c r="E180" s="137" t="s">
        <v>302</v>
      </c>
      <c r="F180" s="38">
        <v>262391.31</v>
      </c>
      <c r="G180" s="38">
        <v>80217</v>
      </c>
      <c r="H180" s="38">
        <v>68428.899999999994</v>
      </c>
      <c r="K180" s="137">
        <v>826923.88</v>
      </c>
      <c r="L180" s="137">
        <v>230413.77</v>
      </c>
      <c r="N180" s="62">
        <v>3500</v>
      </c>
      <c r="O180" s="62">
        <v>56700</v>
      </c>
      <c r="Q180" s="62"/>
      <c r="R180" s="62"/>
      <c r="S180" s="137"/>
      <c r="T180" s="137"/>
      <c r="W180" s="137">
        <v>-966624.52</v>
      </c>
      <c r="X180" s="137">
        <v>2583494.75</v>
      </c>
      <c r="Z180" s="39">
        <v>689967.97</v>
      </c>
      <c r="AB180" s="39">
        <v>696.39</v>
      </c>
      <c r="AD180" s="39">
        <v>261750</v>
      </c>
      <c r="AF180" s="50">
        <v>637604</v>
      </c>
      <c r="AI180" s="50">
        <v>32026</v>
      </c>
      <c r="AJ180" s="50">
        <v>375165.34</v>
      </c>
      <c r="AK180" s="50">
        <v>114424.39</v>
      </c>
      <c r="AN180" s="50">
        <v>1890</v>
      </c>
    </row>
    <row r="181" spans="1:40">
      <c r="A181" s="34" t="s">
        <v>637</v>
      </c>
      <c r="B181" s="34" t="s">
        <v>342</v>
      </c>
      <c r="C181" s="34">
        <v>1378</v>
      </c>
      <c r="D181" s="34" t="s">
        <v>314</v>
      </c>
      <c r="E181" s="137" t="s">
        <v>314</v>
      </c>
      <c r="F181" s="38">
        <v>276086.71000000002</v>
      </c>
      <c r="G181" s="38">
        <v>14666.34</v>
      </c>
      <c r="H181" s="38">
        <v>41622.239999999998</v>
      </c>
      <c r="K181" s="137">
        <v>1435966.51</v>
      </c>
      <c r="L181" s="137">
        <v>196533.04</v>
      </c>
      <c r="N181" s="62">
        <v>2000</v>
      </c>
      <c r="O181" s="62">
        <v>60365.7</v>
      </c>
      <c r="Q181" s="62"/>
      <c r="R181" s="62"/>
      <c r="S181" s="137"/>
      <c r="T181" s="137"/>
      <c r="W181" s="137">
        <v>-945523.86</v>
      </c>
      <c r="X181" s="137">
        <v>2913433.4</v>
      </c>
      <c r="Z181" s="39">
        <v>576196.46</v>
      </c>
      <c r="AA181" s="39">
        <v>132202</v>
      </c>
      <c r="AB181" s="39">
        <v>341.69</v>
      </c>
      <c r="AD181" s="39">
        <v>551350</v>
      </c>
      <c r="AF181" s="50">
        <v>755412</v>
      </c>
      <c r="AI181" s="50">
        <v>23000</v>
      </c>
      <c r="AJ181" s="50">
        <v>354106.12</v>
      </c>
      <c r="AK181" s="50">
        <v>190860.43</v>
      </c>
      <c r="AN181" s="50">
        <v>2112</v>
      </c>
    </row>
    <row r="182" spans="1:40">
      <c r="A182" s="34" t="s">
        <v>638</v>
      </c>
      <c r="B182" s="34" t="s">
        <v>343</v>
      </c>
      <c r="C182" s="34">
        <v>8608</v>
      </c>
      <c r="D182" s="34" t="s">
        <v>252</v>
      </c>
      <c r="E182" s="137" t="s">
        <v>252</v>
      </c>
      <c r="F182" s="38">
        <v>1029930.77</v>
      </c>
      <c r="G182" s="38">
        <v>53900</v>
      </c>
      <c r="H182" s="38">
        <v>136916.98000000001</v>
      </c>
      <c r="K182" s="137">
        <v>1258541.71</v>
      </c>
      <c r="L182" s="137">
        <v>615052.91</v>
      </c>
      <c r="N182" s="62">
        <v>3160</v>
      </c>
      <c r="O182" s="62">
        <v>84141.759999999995</v>
      </c>
      <c r="Q182" s="62">
        <v>42010</v>
      </c>
      <c r="R182" s="62">
        <v>157.9</v>
      </c>
      <c r="S182" s="137"/>
      <c r="T182" s="137"/>
      <c r="W182" s="137">
        <v>893693.76</v>
      </c>
      <c r="X182" s="137">
        <v>2535471.5499999998</v>
      </c>
      <c r="Z182" s="39">
        <v>2198801.09</v>
      </c>
      <c r="AB182" s="39">
        <v>2363.31</v>
      </c>
      <c r="AD182" s="39">
        <v>1294044</v>
      </c>
      <c r="AE182" s="39">
        <v>135117</v>
      </c>
      <c r="AF182" s="50">
        <v>2284981</v>
      </c>
      <c r="AH182" s="50">
        <v>23884</v>
      </c>
      <c r="AJ182" s="50">
        <v>1556919.05</v>
      </c>
      <c r="AK182" s="50">
        <v>228833.95</v>
      </c>
    </row>
    <row r="183" spans="1:40">
      <c r="A183" s="34" t="s">
        <v>638</v>
      </c>
      <c r="B183" s="34" t="s">
        <v>343</v>
      </c>
      <c r="C183" s="34">
        <v>3729</v>
      </c>
      <c r="D183" s="34" t="s">
        <v>253</v>
      </c>
      <c r="E183" s="137" t="s">
        <v>253</v>
      </c>
      <c r="F183" s="38">
        <v>157287.88</v>
      </c>
      <c r="G183" s="38">
        <v>91835.27</v>
      </c>
      <c r="H183" s="38">
        <v>379865.49</v>
      </c>
      <c r="K183" s="137">
        <v>2005889.64</v>
      </c>
      <c r="L183" s="137">
        <v>332817.31</v>
      </c>
      <c r="N183" s="62">
        <v>4000</v>
      </c>
      <c r="O183" s="62">
        <v>78869.48</v>
      </c>
      <c r="Q183" s="62">
        <v>56400</v>
      </c>
      <c r="R183" s="62">
        <v>19.489999999999998</v>
      </c>
      <c r="S183" s="137"/>
      <c r="T183" s="137"/>
      <c r="W183" s="137">
        <v>-610209.76</v>
      </c>
      <c r="X183" s="137">
        <v>3491897.05</v>
      </c>
      <c r="Z183" s="39">
        <v>1243543.28</v>
      </c>
      <c r="AB183" s="39">
        <v>587.09</v>
      </c>
      <c r="AD183" s="39">
        <v>1031342</v>
      </c>
      <c r="AE183" s="39">
        <v>75074</v>
      </c>
      <c r="AF183" s="50">
        <v>1628497</v>
      </c>
      <c r="AH183" s="50">
        <v>16064</v>
      </c>
      <c r="AJ183" s="50">
        <v>647507</v>
      </c>
      <c r="AK183" s="50">
        <v>111759.03999999999</v>
      </c>
    </row>
    <row r="184" spans="1:40">
      <c r="A184" s="49" t="s">
        <v>638</v>
      </c>
      <c r="B184" s="49" t="s">
        <v>343</v>
      </c>
      <c r="C184" s="49">
        <v>4790</v>
      </c>
      <c r="D184" s="49" t="s">
        <v>254</v>
      </c>
      <c r="E184" s="137" t="s">
        <v>254</v>
      </c>
      <c r="F184" s="38">
        <v>524408.55000000005</v>
      </c>
      <c r="G184" s="38">
        <v>19717.03</v>
      </c>
      <c r="H184" s="38">
        <v>132335.97</v>
      </c>
      <c r="K184" s="137">
        <v>10574448.91</v>
      </c>
      <c r="L184" s="137">
        <v>3854037.19</v>
      </c>
      <c r="N184" s="62">
        <v>10400</v>
      </c>
      <c r="O184" s="62">
        <v>58129.47</v>
      </c>
      <c r="Q184" s="62"/>
      <c r="R184" s="62">
        <v>668.78</v>
      </c>
      <c r="S184" s="137"/>
      <c r="T184" s="137"/>
      <c r="W184" s="137">
        <v>11009257.470000001</v>
      </c>
      <c r="X184" s="137">
        <v>2917750.69</v>
      </c>
      <c r="Z184" s="39">
        <v>1119866.95</v>
      </c>
      <c r="AA184" s="39">
        <v>4483809.41</v>
      </c>
      <c r="AB184" s="39">
        <v>1460.28</v>
      </c>
      <c r="AD184" s="39">
        <v>1593003.6</v>
      </c>
      <c r="AE184" s="39">
        <v>38598.25</v>
      </c>
      <c r="AF184" s="50">
        <v>3096649.6</v>
      </c>
      <c r="AH184" s="50">
        <v>83766</v>
      </c>
      <c r="AJ184" s="50">
        <v>1462726.95</v>
      </c>
      <c r="AK184" s="50">
        <v>1484854.7</v>
      </c>
    </row>
    <row r="185" spans="1:40">
      <c r="A185" s="34" t="s">
        <v>638</v>
      </c>
      <c r="B185" s="34" t="s">
        <v>343</v>
      </c>
      <c r="C185" s="34">
        <v>4417</v>
      </c>
      <c r="D185" s="34" t="s">
        <v>255</v>
      </c>
      <c r="E185" s="137" t="s">
        <v>255</v>
      </c>
      <c r="F185" s="38">
        <v>78325.19</v>
      </c>
      <c r="G185" s="38">
        <v>31722.1</v>
      </c>
      <c r="H185" s="38">
        <v>88570.87</v>
      </c>
      <c r="K185" s="137">
        <v>425068.79</v>
      </c>
      <c r="L185" s="137">
        <v>385403.05</v>
      </c>
      <c r="O185" s="62">
        <v>146837.69</v>
      </c>
      <c r="Q185" s="62">
        <v>65000</v>
      </c>
      <c r="R185" s="62">
        <v>73144</v>
      </c>
      <c r="S185" s="137"/>
      <c r="T185" s="137"/>
      <c r="U185" s="137">
        <v>215000</v>
      </c>
      <c r="W185" s="137">
        <v>-2293768.31</v>
      </c>
      <c r="X185" s="137">
        <v>3101018.9</v>
      </c>
      <c r="Z185" s="39">
        <v>1328716.8</v>
      </c>
      <c r="AB185" s="39">
        <v>449.59</v>
      </c>
      <c r="AD185" s="39">
        <v>551407.5</v>
      </c>
      <c r="AE185" s="39">
        <v>57715</v>
      </c>
      <c r="AF185" s="50">
        <v>1274909.5</v>
      </c>
      <c r="AJ185" s="50">
        <v>786231.4</v>
      </c>
      <c r="AK185" s="50">
        <v>175290.27</v>
      </c>
    </row>
    <row r="186" spans="1:40">
      <c r="A186" s="34" t="s">
        <v>638</v>
      </c>
      <c r="B186" s="34" t="s">
        <v>343</v>
      </c>
      <c r="C186" s="34">
        <v>5171</v>
      </c>
      <c r="D186" s="34" t="s">
        <v>256</v>
      </c>
      <c r="E186" s="137" t="s">
        <v>256</v>
      </c>
      <c r="F186" s="38">
        <v>222342.91</v>
      </c>
      <c r="G186" s="38">
        <v>53796.77</v>
      </c>
      <c r="H186" s="38">
        <v>119463.31</v>
      </c>
      <c r="K186" s="137">
        <v>417391</v>
      </c>
      <c r="L186" s="137">
        <v>379891.47</v>
      </c>
      <c r="N186" s="62">
        <v>0</v>
      </c>
      <c r="O186" s="62">
        <v>44073.82</v>
      </c>
      <c r="Q186" s="62"/>
      <c r="R186" s="62">
        <v>2503</v>
      </c>
      <c r="S186" s="137"/>
      <c r="T186" s="137"/>
      <c r="W186" s="137">
        <v>1415937.29</v>
      </c>
      <c r="X186" s="137">
        <v>254405.43</v>
      </c>
      <c r="Z186" s="39">
        <v>1291827.77</v>
      </c>
      <c r="AB186" s="39">
        <v>724.89</v>
      </c>
      <c r="AD186" s="39">
        <v>1654717</v>
      </c>
      <c r="AE186" s="39">
        <v>104908</v>
      </c>
      <c r="AF186" s="50">
        <v>2233166</v>
      </c>
      <c r="AH186" s="50">
        <v>8907</v>
      </c>
      <c r="AJ186" s="50">
        <v>1060700.74</v>
      </c>
      <c r="AK186" s="50">
        <v>273438</v>
      </c>
    </row>
    <row r="187" spans="1:40">
      <c r="A187" s="34" t="s">
        <v>638</v>
      </c>
      <c r="B187" s="34" t="s">
        <v>343</v>
      </c>
      <c r="C187" s="34">
        <v>5853</v>
      </c>
      <c r="D187" s="34" t="s">
        <v>257</v>
      </c>
      <c r="E187" s="137" t="s">
        <v>257</v>
      </c>
      <c r="F187" s="38">
        <v>294938.68</v>
      </c>
      <c r="G187" s="38">
        <v>27325</v>
      </c>
      <c r="H187" s="38">
        <v>167154</v>
      </c>
      <c r="K187" s="137">
        <v>1072410.17</v>
      </c>
      <c r="L187" s="137">
        <v>358619.13</v>
      </c>
      <c r="N187" s="62">
        <v>150000</v>
      </c>
      <c r="O187" s="62">
        <v>185816.79</v>
      </c>
      <c r="Q187" s="62">
        <v>60475</v>
      </c>
      <c r="R187" s="62">
        <v>4339.7700000000004</v>
      </c>
      <c r="S187" s="137"/>
      <c r="T187" s="137"/>
      <c r="W187" s="137">
        <v>-2430504.96</v>
      </c>
      <c r="X187" s="137">
        <v>4470863.96</v>
      </c>
      <c r="Z187" s="39">
        <v>1500877.72</v>
      </c>
      <c r="AB187" s="39">
        <v>465.13</v>
      </c>
      <c r="AD187" s="39">
        <v>1255362</v>
      </c>
      <c r="AE187" s="39">
        <v>11928</v>
      </c>
      <c r="AF187" s="50">
        <v>1992111</v>
      </c>
      <c r="AH187" s="50">
        <v>5760</v>
      </c>
      <c r="AJ187" s="50">
        <v>1094308.33</v>
      </c>
      <c r="AK187" s="50">
        <v>196676.54</v>
      </c>
      <c r="AN187" s="50">
        <v>320.56</v>
      </c>
    </row>
    <row r="188" spans="1:40">
      <c r="A188" s="34" t="s">
        <v>638</v>
      </c>
      <c r="B188" s="34" t="s">
        <v>343</v>
      </c>
      <c r="C188" s="34">
        <v>5293</v>
      </c>
      <c r="D188" s="34" t="s">
        <v>258</v>
      </c>
      <c r="E188" s="137" t="s">
        <v>258</v>
      </c>
      <c r="F188" s="38">
        <v>353960.58</v>
      </c>
      <c r="G188" s="38">
        <v>49275.75</v>
      </c>
      <c r="H188" s="38">
        <v>122015.31</v>
      </c>
      <c r="K188" s="137">
        <v>247851.85</v>
      </c>
      <c r="L188" s="137">
        <v>587946.82999999996</v>
      </c>
      <c r="N188" s="62">
        <v>4090</v>
      </c>
      <c r="O188" s="62">
        <v>111535.77</v>
      </c>
      <c r="Q188" s="62"/>
      <c r="R188" s="62">
        <v>5489.67</v>
      </c>
      <c r="S188" s="137"/>
      <c r="T188" s="137"/>
      <c r="W188" s="137">
        <v>175302.15</v>
      </c>
      <c r="X188" s="137">
        <v>1315785.06</v>
      </c>
      <c r="Z188" s="39">
        <v>1246521.8</v>
      </c>
      <c r="AB188" s="39">
        <v>944.92</v>
      </c>
      <c r="AD188" s="39">
        <v>1844978.1</v>
      </c>
      <c r="AE188" s="39">
        <v>316123</v>
      </c>
      <c r="AF188" s="50">
        <v>2481122.1</v>
      </c>
      <c r="AH188" s="50">
        <v>27244</v>
      </c>
      <c r="AJ188" s="50">
        <v>991454.55</v>
      </c>
      <c r="AK188" s="50">
        <v>159899.5</v>
      </c>
    </row>
    <row r="189" spans="1:40">
      <c r="A189" s="34" t="s">
        <v>638</v>
      </c>
      <c r="B189" s="34" t="s">
        <v>343</v>
      </c>
      <c r="C189" s="34">
        <v>6642</v>
      </c>
      <c r="D189" s="34" t="s">
        <v>259</v>
      </c>
      <c r="E189" s="137" t="s">
        <v>259</v>
      </c>
      <c r="F189" s="38">
        <v>211561.94</v>
      </c>
      <c r="G189" s="38">
        <v>4887.25</v>
      </c>
      <c r="H189" s="38">
        <v>224024.18</v>
      </c>
      <c r="K189" s="137">
        <v>317731.34999999998</v>
      </c>
      <c r="L189" s="137">
        <v>1239804.2</v>
      </c>
      <c r="N189" s="62">
        <v>5650</v>
      </c>
      <c r="O189" s="62">
        <v>125837.73</v>
      </c>
      <c r="Q189" s="62">
        <v>96690</v>
      </c>
      <c r="R189" s="62">
        <v>101006.6</v>
      </c>
      <c r="S189" s="137"/>
      <c r="T189" s="137"/>
      <c r="W189" s="137">
        <v>874570.29</v>
      </c>
      <c r="X189" s="137">
        <v>1137972.49</v>
      </c>
      <c r="Z189" s="39">
        <v>2361482.5699999998</v>
      </c>
      <c r="AA189" s="39">
        <v>170270</v>
      </c>
      <c r="AB189" s="39">
        <v>1311.52</v>
      </c>
      <c r="AD189" s="39">
        <v>1396953.9</v>
      </c>
      <c r="AE189" s="39">
        <v>123109</v>
      </c>
      <c r="AF189" s="50">
        <v>2222641.9</v>
      </c>
      <c r="AH189" s="50">
        <v>40172</v>
      </c>
      <c r="AJ189" s="50">
        <v>2014818.09</v>
      </c>
      <c r="AK189" s="50">
        <v>119213.19</v>
      </c>
    </row>
    <row r="190" spans="1:40">
      <c r="A190" s="34" t="s">
        <v>638</v>
      </c>
      <c r="B190" s="34" t="s">
        <v>343</v>
      </c>
      <c r="C190" s="34">
        <v>8336</v>
      </c>
      <c r="D190" s="34" t="s">
        <v>260</v>
      </c>
      <c r="E190" s="137" t="s">
        <v>260</v>
      </c>
      <c r="F190" s="38">
        <v>635011.44999999995</v>
      </c>
      <c r="G190" s="38">
        <v>24476.7</v>
      </c>
      <c r="H190" s="38">
        <v>173945.51</v>
      </c>
      <c r="K190" s="137">
        <v>1083547.1499999999</v>
      </c>
      <c r="L190" s="137">
        <v>428086.64</v>
      </c>
      <c r="N190" s="62">
        <v>4500</v>
      </c>
      <c r="O190" s="62">
        <v>109733.47</v>
      </c>
      <c r="Q190" s="62">
        <v>239445</v>
      </c>
      <c r="R190" s="62">
        <v>4777</v>
      </c>
      <c r="S190" s="137"/>
      <c r="T190" s="137"/>
      <c r="W190" s="137">
        <v>886694.91</v>
      </c>
      <c r="X190" s="137">
        <v>1899168.01</v>
      </c>
      <c r="Z190" s="39">
        <v>2691714.14</v>
      </c>
      <c r="AA190" s="39">
        <v>6000</v>
      </c>
      <c r="AB190" s="39">
        <v>1326.37</v>
      </c>
      <c r="AD190" s="39">
        <v>951430.5</v>
      </c>
      <c r="AE190" s="39">
        <v>141770</v>
      </c>
      <c r="AF190" s="50">
        <v>1912768.5</v>
      </c>
      <c r="AH190" s="50">
        <v>23460</v>
      </c>
      <c r="AJ190" s="50">
        <v>2349174.4700000002</v>
      </c>
      <c r="AK190" s="50">
        <v>306088.98</v>
      </c>
    </row>
    <row r="191" spans="1:40">
      <c r="A191" s="34" t="s">
        <v>638</v>
      </c>
      <c r="B191" s="34" t="s">
        <v>343</v>
      </c>
      <c r="C191" s="34">
        <v>4698</v>
      </c>
      <c r="D191" s="34" t="s">
        <v>261</v>
      </c>
      <c r="E191" s="137" t="s">
        <v>261</v>
      </c>
      <c r="F191" s="38">
        <v>292915.71000000002</v>
      </c>
      <c r="G191" s="38">
        <v>18530.599999999999</v>
      </c>
      <c r="H191" s="38">
        <v>112602.96</v>
      </c>
      <c r="K191" s="137">
        <v>993112.16</v>
      </c>
      <c r="L191" s="137">
        <v>439729.93</v>
      </c>
      <c r="N191" s="62">
        <v>11300</v>
      </c>
      <c r="O191" s="62">
        <v>134724.03</v>
      </c>
      <c r="Q191" s="62">
        <v>120000</v>
      </c>
      <c r="R191" s="62">
        <v>2448</v>
      </c>
      <c r="S191" s="137"/>
      <c r="T191" s="137"/>
      <c r="W191" s="137">
        <v>-2153374.52</v>
      </c>
      <c r="X191" s="137">
        <v>4128965.53</v>
      </c>
      <c r="Z191" s="39">
        <v>1235347.92</v>
      </c>
      <c r="AB191" s="39">
        <v>681.11</v>
      </c>
      <c r="AD191" s="39">
        <v>663665.09</v>
      </c>
      <c r="AE191" s="39">
        <v>61033</v>
      </c>
      <c r="AF191" s="50">
        <v>1232190.0900000001</v>
      </c>
      <c r="AH191" s="50">
        <v>52434</v>
      </c>
      <c r="AJ191" s="50">
        <v>838554.61</v>
      </c>
      <c r="AK191" s="50">
        <v>224720.1</v>
      </c>
    </row>
    <row r="192" spans="1:40">
      <c r="A192" s="34" t="s">
        <v>638</v>
      </c>
      <c r="B192" s="34" t="s">
        <v>343</v>
      </c>
      <c r="C192" s="34">
        <v>5658</v>
      </c>
      <c r="D192" s="34" t="s">
        <v>262</v>
      </c>
      <c r="E192" s="137" t="s">
        <v>262</v>
      </c>
      <c r="F192" s="38">
        <v>57545.83</v>
      </c>
      <c r="G192" s="38">
        <v>13522</v>
      </c>
      <c r="H192" s="38">
        <v>212670.06</v>
      </c>
      <c r="K192" s="137">
        <v>425751.37</v>
      </c>
      <c r="L192" s="137">
        <v>272233.11</v>
      </c>
      <c r="N192" s="62">
        <v>400</v>
      </c>
      <c r="O192" s="62">
        <v>157948.6</v>
      </c>
      <c r="Q192" s="62">
        <v>21720</v>
      </c>
      <c r="R192" s="62">
        <v>2485.87</v>
      </c>
      <c r="S192" s="137"/>
      <c r="T192" s="137"/>
      <c r="W192" s="137">
        <v>-561925.02</v>
      </c>
      <c r="X192" s="137">
        <v>1898710.57</v>
      </c>
      <c r="Z192" s="39">
        <v>1517310.33</v>
      </c>
      <c r="AA192" s="39">
        <v>51000</v>
      </c>
      <c r="AB192" s="39">
        <v>641.15</v>
      </c>
      <c r="AD192" s="39">
        <v>1462160.5</v>
      </c>
      <c r="AE192" s="39">
        <v>18604</v>
      </c>
      <c r="AF192" s="50">
        <v>2067190.5</v>
      </c>
      <c r="AH192" s="50">
        <v>19034</v>
      </c>
      <c r="AJ192" s="50">
        <v>1220751.5</v>
      </c>
      <c r="AK192" s="50">
        <v>280357.63</v>
      </c>
    </row>
    <row r="193" spans="1:40">
      <c r="A193" s="34" t="s">
        <v>638</v>
      </c>
      <c r="B193" s="34" t="s">
        <v>343</v>
      </c>
      <c r="C193" s="34">
        <v>4763</v>
      </c>
      <c r="D193" s="34" t="s">
        <v>263</v>
      </c>
      <c r="E193" s="137" t="s">
        <v>263</v>
      </c>
      <c r="F193" s="38">
        <v>25664.03</v>
      </c>
      <c r="G193" s="38">
        <v>40024.54</v>
      </c>
      <c r="H193" s="38">
        <v>31997.82</v>
      </c>
      <c r="K193" s="137">
        <v>367883.09</v>
      </c>
      <c r="L193" s="137">
        <v>746932.6</v>
      </c>
      <c r="N193" s="62">
        <v>16500</v>
      </c>
      <c r="O193" s="62">
        <v>108857</v>
      </c>
      <c r="Q193" s="62"/>
      <c r="R193" s="62">
        <v>2502</v>
      </c>
      <c r="S193" s="137"/>
      <c r="T193" s="137"/>
      <c r="W193" s="137">
        <v>-744282.45</v>
      </c>
      <c r="X193" s="137">
        <v>2242933.0699999998</v>
      </c>
      <c r="Z193" s="39">
        <v>1042895.63</v>
      </c>
      <c r="AB193" s="39">
        <v>448.32</v>
      </c>
      <c r="AD193" s="39">
        <v>1441685</v>
      </c>
      <c r="AE193" s="39">
        <v>77459</v>
      </c>
      <c r="AF193" s="50">
        <v>2069691</v>
      </c>
      <c r="AH193" s="50">
        <v>22464</v>
      </c>
      <c r="AJ193" s="50">
        <v>710266.3</v>
      </c>
      <c r="AK193" s="50">
        <v>174074.19</v>
      </c>
    </row>
    <row r="194" spans="1:40">
      <c r="A194" s="34" t="s">
        <v>638</v>
      </c>
      <c r="B194" s="34" t="s">
        <v>343</v>
      </c>
      <c r="C194" s="34">
        <v>3299</v>
      </c>
      <c r="D194" s="34" t="s">
        <v>306</v>
      </c>
      <c r="E194" s="137" t="s">
        <v>306</v>
      </c>
      <c r="F194" s="38">
        <v>297535.34999999998</v>
      </c>
      <c r="G194" s="38">
        <v>21484.75</v>
      </c>
      <c r="H194" s="38">
        <v>148101.75</v>
      </c>
      <c r="K194" s="137">
        <v>885476.09</v>
      </c>
      <c r="L194" s="137">
        <v>614277.62</v>
      </c>
      <c r="N194" s="62">
        <v>24704</v>
      </c>
      <c r="O194" s="62">
        <v>71374.990000000005</v>
      </c>
      <c r="Q194" s="62"/>
      <c r="R194" s="62">
        <v>3156.1</v>
      </c>
      <c r="S194" s="137"/>
      <c r="T194" s="137"/>
      <c r="W194" s="137">
        <v>-1583286.71</v>
      </c>
      <c r="X194" s="137">
        <v>3605471.06</v>
      </c>
      <c r="Z194" s="39">
        <v>1253105.42</v>
      </c>
      <c r="AB194" s="39">
        <v>1123.01</v>
      </c>
      <c r="AD194" s="39">
        <v>838030</v>
      </c>
      <c r="AE194" s="39">
        <v>38680</v>
      </c>
      <c r="AF194" s="50">
        <v>1432062</v>
      </c>
      <c r="AH194" s="50">
        <v>13944</v>
      </c>
      <c r="AJ194" s="50">
        <v>576940.14</v>
      </c>
      <c r="AK194" s="50">
        <v>262536.17</v>
      </c>
    </row>
    <row r="195" spans="1:40">
      <c r="A195" s="41" t="s">
        <v>638</v>
      </c>
      <c r="B195" s="41" t="s">
        <v>343</v>
      </c>
      <c r="C195" s="41">
        <v>6443</v>
      </c>
      <c r="D195" s="41" t="s">
        <v>315</v>
      </c>
      <c r="E195" s="137" t="s">
        <v>315</v>
      </c>
      <c r="F195" s="38">
        <v>138625.43</v>
      </c>
      <c r="G195" s="38">
        <v>251919.8</v>
      </c>
      <c r="H195" s="38">
        <v>234991.15</v>
      </c>
      <c r="K195" s="137">
        <v>2552477.25</v>
      </c>
      <c r="L195" s="137">
        <v>411719.59</v>
      </c>
      <c r="N195" s="62">
        <v>3500</v>
      </c>
      <c r="O195" s="62">
        <v>73911.88</v>
      </c>
      <c r="Q195" s="62"/>
      <c r="R195" s="62">
        <v>49328</v>
      </c>
      <c r="S195" s="137"/>
      <c r="T195" s="137"/>
      <c r="W195" s="137">
        <v>593197.43999999994</v>
      </c>
      <c r="X195" s="137">
        <v>3600900</v>
      </c>
      <c r="Z195" s="39">
        <v>1105752.0900000001</v>
      </c>
      <c r="AB195" s="39">
        <v>900.92</v>
      </c>
      <c r="AD195" s="39">
        <v>1049814.5</v>
      </c>
      <c r="AE195" s="39">
        <v>72536</v>
      </c>
      <c r="AF195" s="50">
        <v>1670720.5</v>
      </c>
      <c r="AH195" s="50">
        <v>20284</v>
      </c>
      <c r="AJ195" s="50">
        <v>891179.73</v>
      </c>
      <c r="AK195" s="50">
        <v>377923.38</v>
      </c>
    </row>
    <row r="196" spans="1:40">
      <c r="A196" s="34" t="s">
        <v>639</v>
      </c>
      <c r="B196" s="34" t="s">
        <v>344</v>
      </c>
      <c r="C196" s="34">
        <v>2592</v>
      </c>
      <c r="D196" s="34" t="s">
        <v>264</v>
      </c>
      <c r="E196" s="137" t="s">
        <v>264</v>
      </c>
      <c r="F196" s="38">
        <v>299202.3</v>
      </c>
      <c r="G196" s="38">
        <v>13883</v>
      </c>
      <c r="H196" s="38">
        <v>136210.22</v>
      </c>
      <c r="K196" s="137">
        <v>1086258.1499999999</v>
      </c>
      <c r="L196" s="137">
        <v>76882.69</v>
      </c>
      <c r="N196" s="62">
        <v>0</v>
      </c>
      <c r="O196" s="62">
        <v>78097</v>
      </c>
      <c r="Q196" s="62">
        <v>5000</v>
      </c>
      <c r="R196" s="62">
        <v>1883.56</v>
      </c>
      <c r="S196" s="137"/>
      <c r="T196" s="137"/>
      <c r="W196" s="137">
        <v>-1241993.56</v>
      </c>
      <c r="X196" s="137">
        <v>2938659.03</v>
      </c>
      <c r="Z196" s="39">
        <v>1164493.18</v>
      </c>
      <c r="AA196" s="39">
        <v>320070</v>
      </c>
      <c r="AB196" s="39">
        <v>655.25</v>
      </c>
      <c r="AD196" s="39">
        <v>1073876.1200000001</v>
      </c>
      <c r="AE196" s="39">
        <v>27800</v>
      </c>
      <c r="AF196" s="50">
        <v>1516322.12</v>
      </c>
      <c r="AH196" s="50">
        <v>23360</v>
      </c>
      <c r="AJ196" s="50">
        <v>919707.51</v>
      </c>
      <c r="AK196" s="50">
        <v>294314.59000000003</v>
      </c>
      <c r="AN196" s="50">
        <v>2400</v>
      </c>
    </row>
    <row r="197" spans="1:40">
      <c r="A197" s="34" t="s">
        <v>639</v>
      </c>
      <c r="B197" s="34" t="s">
        <v>344</v>
      </c>
      <c r="C197" s="34">
        <v>3070</v>
      </c>
      <c r="D197" s="34" t="s">
        <v>265</v>
      </c>
      <c r="E197" s="137" t="s">
        <v>265</v>
      </c>
      <c r="F197" s="38">
        <v>305059.42</v>
      </c>
      <c r="G197" s="38">
        <v>19504</v>
      </c>
      <c r="H197" s="38">
        <v>145654.81</v>
      </c>
      <c r="K197" s="137">
        <v>1823674.13</v>
      </c>
      <c r="L197" s="137">
        <v>572005.93999999994</v>
      </c>
      <c r="O197" s="62">
        <v>92746.4</v>
      </c>
      <c r="Q197" s="62"/>
      <c r="R197" s="62">
        <v>527.55999999999995</v>
      </c>
      <c r="S197" s="137"/>
      <c r="T197" s="137"/>
      <c r="W197" s="137">
        <v>2203771.14</v>
      </c>
      <c r="X197" s="137">
        <v>309271.51</v>
      </c>
      <c r="Z197" s="39">
        <v>1148902.77</v>
      </c>
      <c r="AB197" s="39">
        <v>644.30999999999995</v>
      </c>
      <c r="AD197" s="39">
        <v>1253385.2</v>
      </c>
      <c r="AE197" s="39">
        <v>13650</v>
      </c>
      <c r="AF197" s="50">
        <v>1632837.2</v>
      </c>
      <c r="AI197" s="50">
        <v>7710</v>
      </c>
      <c r="AJ197" s="50">
        <v>485080.69</v>
      </c>
      <c r="AK197" s="50">
        <v>31372.7</v>
      </c>
    </row>
    <row r="198" spans="1:40">
      <c r="A198" s="34" t="s">
        <v>639</v>
      </c>
      <c r="B198" s="34" t="s">
        <v>344</v>
      </c>
      <c r="C198" s="34">
        <v>5551</v>
      </c>
      <c r="D198" s="34" t="s">
        <v>266</v>
      </c>
      <c r="E198" s="137" t="s">
        <v>266</v>
      </c>
      <c r="F198" s="38">
        <v>683430.97</v>
      </c>
      <c r="G198" s="38">
        <v>0</v>
      </c>
      <c r="H198" s="38">
        <v>120385.11</v>
      </c>
      <c r="K198" s="137">
        <v>3113915.94</v>
      </c>
      <c r="L198" s="137">
        <v>527481.36</v>
      </c>
      <c r="N198" s="62">
        <v>0</v>
      </c>
      <c r="O198" s="62">
        <v>122699.11</v>
      </c>
      <c r="Q198" s="62"/>
      <c r="R198" s="62">
        <v>0</v>
      </c>
      <c r="S198" s="137"/>
      <c r="T198" s="137"/>
      <c r="W198" s="137">
        <v>1329986.49</v>
      </c>
      <c r="X198" s="137">
        <v>2920045.89</v>
      </c>
      <c r="Z198" s="39">
        <v>1493364.52</v>
      </c>
      <c r="AA198" s="39">
        <v>440200</v>
      </c>
      <c r="AB198" s="39">
        <v>657</v>
      </c>
      <c r="AD198" s="39">
        <v>1475223.25</v>
      </c>
      <c r="AE198" s="39">
        <v>55740</v>
      </c>
      <c r="AF198" s="50">
        <v>2156865.25</v>
      </c>
      <c r="AI198" s="50">
        <v>20558</v>
      </c>
      <c r="AJ198" s="50">
        <v>850373.87</v>
      </c>
      <c r="AK198" s="50">
        <v>362505.76</v>
      </c>
      <c r="AN198" s="50">
        <v>2400</v>
      </c>
    </row>
    <row r="199" spans="1:40">
      <c r="A199" s="34" t="s">
        <v>639</v>
      </c>
      <c r="B199" s="34" t="s">
        <v>344</v>
      </c>
      <c r="C199" s="34">
        <v>1856</v>
      </c>
      <c r="D199" s="34" t="s">
        <v>267</v>
      </c>
      <c r="E199" s="137" t="s">
        <v>267</v>
      </c>
      <c r="F199" s="38">
        <v>495327.52</v>
      </c>
      <c r="G199" s="38">
        <v>65147</v>
      </c>
      <c r="H199" s="38">
        <v>88494.14</v>
      </c>
      <c r="K199" s="137">
        <v>629443.9</v>
      </c>
      <c r="L199" s="137">
        <v>387804.59</v>
      </c>
      <c r="N199" s="62">
        <v>8620</v>
      </c>
      <c r="O199" s="62">
        <v>144263.84</v>
      </c>
      <c r="Q199" s="62">
        <v>2181.13</v>
      </c>
      <c r="R199" s="62">
        <v>5189.62</v>
      </c>
      <c r="S199" s="137"/>
      <c r="T199" s="137"/>
      <c r="W199" s="137">
        <v>-1137352.55</v>
      </c>
      <c r="X199" s="137">
        <v>2662416.9900000002</v>
      </c>
      <c r="Z199" s="39">
        <v>1027435.15</v>
      </c>
      <c r="AB199" s="39">
        <v>876.21</v>
      </c>
      <c r="AD199" s="39">
        <v>620959.5</v>
      </c>
      <c r="AE199" s="39">
        <v>99800</v>
      </c>
      <c r="AF199" s="50">
        <v>966751.5</v>
      </c>
      <c r="AH199" s="50">
        <v>6140</v>
      </c>
      <c r="AI199" s="50">
        <v>24056</v>
      </c>
      <c r="AJ199" s="50">
        <v>647291.77</v>
      </c>
      <c r="AK199" s="50">
        <v>121533.47</v>
      </c>
      <c r="AN199" s="50">
        <v>2400</v>
      </c>
    </row>
    <row r="200" spans="1:40">
      <c r="A200" s="34" t="s">
        <v>639</v>
      </c>
      <c r="B200" s="34" t="s">
        <v>344</v>
      </c>
      <c r="C200" s="34">
        <v>3255</v>
      </c>
      <c r="D200" s="34" t="s">
        <v>268</v>
      </c>
      <c r="E200" s="137" t="s">
        <v>268</v>
      </c>
      <c r="F200" s="38">
        <v>958247.34</v>
      </c>
      <c r="G200" s="38">
        <v>0</v>
      </c>
      <c r="H200" s="38">
        <v>110802.85</v>
      </c>
      <c r="K200" s="137">
        <v>527756.66</v>
      </c>
      <c r="L200" s="137">
        <v>168403.79</v>
      </c>
      <c r="N200" s="62">
        <v>0</v>
      </c>
      <c r="O200" s="62">
        <v>99784.3</v>
      </c>
      <c r="Q200" s="62">
        <v>13318</v>
      </c>
      <c r="R200" s="62">
        <v>630.15</v>
      </c>
      <c r="S200" s="137"/>
      <c r="T200" s="137"/>
      <c r="W200" s="137">
        <v>-1051796.29</v>
      </c>
      <c r="X200" s="137">
        <v>2577037.9500000002</v>
      </c>
      <c r="Z200" s="39">
        <v>1234477.24</v>
      </c>
      <c r="AB200" s="39">
        <v>2926.46</v>
      </c>
      <c r="AD200" s="39">
        <v>749381.7</v>
      </c>
      <c r="AE200" s="39">
        <v>34200</v>
      </c>
      <c r="AF200" s="50">
        <v>1207082.7</v>
      </c>
      <c r="AI200" s="50">
        <v>8756</v>
      </c>
      <c r="AJ200" s="50">
        <v>544618.87</v>
      </c>
      <c r="AK200" s="50">
        <v>134291.29999999999</v>
      </c>
    </row>
    <row r="201" spans="1:40">
      <c r="A201" s="34" t="s">
        <v>647</v>
      </c>
      <c r="B201" s="34" t="s">
        <v>345</v>
      </c>
      <c r="C201" s="34">
        <v>3370</v>
      </c>
      <c r="D201" s="34" t="s">
        <v>269</v>
      </c>
      <c r="E201" s="137" t="s">
        <v>269</v>
      </c>
      <c r="F201" s="38">
        <v>930472.83</v>
      </c>
      <c r="G201" s="38">
        <v>90467</v>
      </c>
      <c r="H201" s="38">
        <v>40528.32</v>
      </c>
      <c r="K201" s="137">
        <v>1069756.04</v>
      </c>
      <c r="L201" s="137">
        <v>894819.81</v>
      </c>
      <c r="N201" s="62">
        <v>0</v>
      </c>
      <c r="O201" s="62">
        <v>30875</v>
      </c>
      <c r="Q201" s="62"/>
      <c r="R201" s="62">
        <v>47747.24</v>
      </c>
      <c r="S201" s="137"/>
      <c r="T201" s="137"/>
      <c r="W201" s="137">
        <v>-82463.75</v>
      </c>
      <c r="X201" s="137">
        <v>2987149.95</v>
      </c>
      <c r="Z201" s="39">
        <v>1502823.25</v>
      </c>
      <c r="AB201" s="39">
        <v>2026.45</v>
      </c>
      <c r="AD201" s="39">
        <v>1258317</v>
      </c>
      <c r="AF201" s="50">
        <v>1669725</v>
      </c>
      <c r="AH201" s="50">
        <v>30540</v>
      </c>
      <c r="AI201" s="50">
        <v>784</v>
      </c>
      <c r="AJ201" s="50">
        <v>747190.83</v>
      </c>
      <c r="AK201" s="50">
        <v>272191.31</v>
      </c>
    </row>
    <row r="202" spans="1:40">
      <c r="A202" s="34" t="s">
        <v>647</v>
      </c>
      <c r="B202" s="34" t="s">
        <v>345</v>
      </c>
      <c r="C202" s="34">
        <v>2669</v>
      </c>
      <c r="D202" s="34" t="s">
        <v>270</v>
      </c>
      <c r="E202" s="137" t="s">
        <v>270</v>
      </c>
      <c r="F202" s="38">
        <v>952225.81</v>
      </c>
      <c r="G202" s="38">
        <v>31593.06</v>
      </c>
      <c r="H202" s="38">
        <v>151310.62</v>
      </c>
      <c r="K202" s="137">
        <v>3323669.63</v>
      </c>
      <c r="L202" s="137">
        <v>259790.53</v>
      </c>
      <c r="N202" s="62">
        <v>0</v>
      </c>
      <c r="O202" s="62">
        <v>14250</v>
      </c>
      <c r="Q202" s="62"/>
      <c r="R202" s="62"/>
      <c r="S202" s="137"/>
      <c r="T202" s="137"/>
      <c r="W202" s="137">
        <v>1375112.46</v>
      </c>
      <c r="X202" s="137">
        <v>2987149.95</v>
      </c>
      <c r="Z202" s="39">
        <v>987710.17</v>
      </c>
      <c r="AB202" s="39">
        <v>1358.12</v>
      </c>
      <c r="AD202" s="39">
        <v>1144350</v>
      </c>
      <c r="AF202" s="50">
        <v>1322410</v>
      </c>
      <c r="AH202" s="50">
        <v>13750</v>
      </c>
      <c r="AJ202" s="50">
        <v>449622.66</v>
      </c>
      <c r="AK202" s="50">
        <v>5558.39</v>
      </c>
    </row>
    <row r="203" spans="1:40">
      <c r="A203" s="34" t="s">
        <v>647</v>
      </c>
      <c r="B203" s="34" t="s">
        <v>345</v>
      </c>
      <c r="C203" s="34">
        <v>3178</v>
      </c>
      <c r="D203" s="34" t="s">
        <v>271</v>
      </c>
      <c r="E203" s="137" t="s">
        <v>271</v>
      </c>
      <c r="F203" s="38">
        <v>665477.88</v>
      </c>
      <c r="G203" s="38">
        <v>458058.56</v>
      </c>
      <c r="H203" s="38">
        <v>44032.66</v>
      </c>
      <c r="K203" s="137">
        <v>910549.08</v>
      </c>
      <c r="L203" s="137">
        <v>360086.36</v>
      </c>
      <c r="N203" s="62">
        <v>0</v>
      </c>
      <c r="O203" s="62">
        <v>48309</v>
      </c>
      <c r="Q203" s="62"/>
      <c r="R203" s="62">
        <v>0</v>
      </c>
      <c r="S203" s="137"/>
      <c r="T203" s="137"/>
      <c r="W203" s="137">
        <v>170735.83</v>
      </c>
      <c r="X203" s="137">
        <v>2090614.96</v>
      </c>
      <c r="Z203" s="39">
        <v>1222457.7</v>
      </c>
      <c r="AB203" s="39">
        <v>1365.33</v>
      </c>
      <c r="AD203" s="39">
        <v>1561327.6</v>
      </c>
      <c r="AE203" s="39">
        <v>56950</v>
      </c>
      <c r="AF203" s="50">
        <v>1897845.6</v>
      </c>
      <c r="AH203" s="50">
        <v>31690</v>
      </c>
      <c r="AI203" s="50">
        <v>3000</v>
      </c>
      <c r="AJ203" s="50">
        <v>598940.34</v>
      </c>
      <c r="AK203" s="50">
        <v>181609.94</v>
      </c>
      <c r="AL203" s="50">
        <v>470</v>
      </c>
    </row>
    <row r="204" spans="1:40">
      <c r="A204" s="34" t="s">
        <v>647</v>
      </c>
      <c r="B204" s="34" t="s">
        <v>345</v>
      </c>
      <c r="C204" s="34">
        <v>4910</v>
      </c>
      <c r="D204" s="34" t="s">
        <v>272</v>
      </c>
      <c r="E204" s="137" t="s">
        <v>272</v>
      </c>
      <c r="F204" s="38">
        <v>770971.37</v>
      </c>
      <c r="G204" s="38">
        <v>85602.34</v>
      </c>
      <c r="H204" s="38">
        <v>71836.149999999994</v>
      </c>
      <c r="K204" s="137">
        <v>672402.49</v>
      </c>
      <c r="L204" s="137">
        <v>592609</v>
      </c>
      <c r="O204" s="62">
        <v>19335</v>
      </c>
      <c r="Q204" s="62"/>
      <c r="R204" s="62">
        <v>837.8</v>
      </c>
      <c r="S204" s="137"/>
      <c r="T204" s="137"/>
      <c r="W204" s="137">
        <v>1603192.84</v>
      </c>
      <c r="X204" s="137">
        <v>433496.95</v>
      </c>
      <c r="Z204" s="39">
        <v>1702496.97</v>
      </c>
      <c r="AB204" s="39">
        <v>1706.49</v>
      </c>
      <c r="AD204" s="39">
        <v>1139940</v>
      </c>
      <c r="AF204" s="50">
        <v>1481694</v>
      </c>
      <c r="AH204" s="50">
        <v>18000</v>
      </c>
      <c r="AI204" s="50">
        <v>15069</v>
      </c>
      <c r="AJ204" s="50">
        <v>1108816.1599999999</v>
      </c>
      <c r="AK204" s="50">
        <v>84005.54</v>
      </c>
    </row>
    <row r="205" spans="1:40">
      <c r="A205" s="34" t="s">
        <v>650</v>
      </c>
      <c r="B205" s="34" t="s">
        <v>346</v>
      </c>
      <c r="C205" s="34">
        <v>3364</v>
      </c>
      <c r="D205" s="34" t="s">
        <v>273</v>
      </c>
      <c r="E205" s="137" t="s">
        <v>273</v>
      </c>
      <c r="F205" s="38">
        <v>741685.3</v>
      </c>
      <c r="G205" s="38">
        <v>4967.45</v>
      </c>
      <c r="H205" s="38">
        <v>89309.42</v>
      </c>
      <c r="I205" s="38">
        <v>4817</v>
      </c>
      <c r="K205" s="137">
        <v>1021518.73</v>
      </c>
      <c r="L205" s="137">
        <v>429906.39</v>
      </c>
      <c r="N205" s="62">
        <v>3500</v>
      </c>
      <c r="O205" s="62">
        <v>-156728.34</v>
      </c>
      <c r="Q205" s="62">
        <v>7640</v>
      </c>
      <c r="R205" s="62">
        <v>-227</v>
      </c>
      <c r="S205" s="137"/>
      <c r="T205" s="137"/>
      <c r="W205" s="137">
        <v>-1705109.49</v>
      </c>
      <c r="X205" s="137">
        <v>4047651.72</v>
      </c>
      <c r="Z205" s="39">
        <v>729330.06</v>
      </c>
      <c r="AA205" s="39">
        <v>157710</v>
      </c>
      <c r="AB205" s="39">
        <v>1036.3800000000001</v>
      </c>
      <c r="AF205" s="50">
        <v>278632</v>
      </c>
      <c r="AH205" s="50">
        <v>11944</v>
      </c>
      <c r="AI205" s="50">
        <v>9228</v>
      </c>
      <c r="AJ205" s="50">
        <v>437722</v>
      </c>
      <c r="AK205" s="50">
        <v>55073.04</v>
      </c>
    </row>
    <row r="206" spans="1:40">
      <c r="A206" s="34" t="s">
        <v>650</v>
      </c>
      <c r="B206" s="34" t="s">
        <v>346</v>
      </c>
      <c r="C206" s="34">
        <v>2488</v>
      </c>
      <c r="D206" s="34" t="s">
        <v>274</v>
      </c>
      <c r="E206" s="137" t="s">
        <v>274</v>
      </c>
      <c r="F206" s="38">
        <v>565570.19999999995</v>
      </c>
      <c r="G206" s="38">
        <v>0</v>
      </c>
      <c r="H206" s="38">
        <v>52585.919999999998</v>
      </c>
      <c r="K206" s="137">
        <v>1001760.6</v>
      </c>
      <c r="L206" s="137">
        <v>303909.03999999998</v>
      </c>
      <c r="O206" s="62">
        <v>31600.73</v>
      </c>
      <c r="Q206" s="62"/>
      <c r="R206" s="62">
        <v>0</v>
      </c>
      <c r="S206" s="137"/>
      <c r="T206" s="137"/>
      <c r="W206" s="137">
        <v>901527.25</v>
      </c>
      <c r="X206" s="137">
        <v>769808.6</v>
      </c>
      <c r="Z206" s="39">
        <v>1079991.1599999999</v>
      </c>
      <c r="AA206" s="39">
        <v>30350</v>
      </c>
      <c r="AB206" s="39">
        <v>657.58</v>
      </c>
      <c r="AD206" s="39">
        <v>743550.5</v>
      </c>
      <c r="AE206" s="39">
        <v>13343</v>
      </c>
      <c r="AF206" s="50">
        <v>916466.5</v>
      </c>
      <c r="AH206" s="50">
        <v>26880</v>
      </c>
      <c r="AJ206" s="50">
        <v>559540.43999999994</v>
      </c>
      <c r="AK206" s="50">
        <v>142226.12</v>
      </c>
      <c r="AN206" s="50">
        <v>1890</v>
      </c>
    </row>
    <row r="207" spans="1:40">
      <c r="A207" s="34" t="s">
        <v>650</v>
      </c>
      <c r="B207" s="34" t="s">
        <v>346</v>
      </c>
      <c r="C207" s="34">
        <v>3183</v>
      </c>
      <c r="D207" s="34" t="s">
        <v>275</v>
      </c>
      <c r="E207" s="137" t="s">
        <v>275</v>
      </c>
      <c r="F207" s="38">
        <v>380018.2</v>
      </c>
      <c r="G207" s="38">
        <v>131869.68</v>
      </c>
      <c r="H207" s="38">
        <v>66247.350000000006</v>
      </c>
      <c r="I207" s="38">
        <v>-11900</v>
      </c>
      <c r="K207" s="137">
        <v>1185864.44</v>
      </c>
      <c r="L207" s="137">
        <v>252284.74</v>
      </c>
      <c r="N207" s="62">
        <v>8000</v>
      </c>
      <c r="O207" s="62">
        <v>75861.42</v>
      </c>
      <c r="Q207" s="62">
        <v>57679</v>
      </c>
      <c r="R207" s="62">
        <v>2696</v>
      </c>
      <c r="S207" s="137"/>
      <c r="T207" s="137"/>
      <c r="W207" s="137">
        <v>1844710.63</v>
      </c>
      <c r="Z207" s="39">
        <v>987790.87</v>
      </c>
      <c r="AA207" s="39">
        <v>25500</v>
      </c>
      <c r="AB207" s="39">
        <v>609.82000000000005</v>
      </c>
      <c r="AD207" s="39">
        <v>920556</v>
      </c>
      <c r="AE207" s="39">
        <v>8500</v>
      </c>
      <c r="AF207" s="50">
        <v>1105409</v>
      </c>
      <c r="AH207" s="50">
        <v>25840</v>
      </c>
      <c r="AJ207" s="50">
        <v>674425.57</v>
      </c>
      <c r="AK207" s="50">
        <v>121844.76</v>
      </c>
    </row>
    <row r="208" spans="1:40">
      <c r="A208" s="34" t="s">
        <v>650</v>
      </c>
      <c r="B208" s="34" t="s">
        <v>346</v>
      </c>
      <c r="C208" s="34">
        <v>1336</v>
      </c>
      <c r="D208" s="34" t="s">
        <v>276</v>
      </c>
      <c r="E208" s="137" t="s">
        <v>276</v>
      </c>
      <c r="F208" s="38">
        <v>272311.37</v>
      </c>
      <c r="G208" s="38">
        <v>25905.57</v>
      </c>
      <c r="H208" s="38">
        <v>25924.36</v>
      </c>
      <c r="I208" s="38">
        <v>0</v>
      </c>
      <c r="K208" s="137">
        <v>977781.91</v>
      </c>
      <c r="L208" s="137">
        <v>652846.48</v>
      </c>
      <c r="N208" s="62">
        <v>3500</v>
      </c>
      <c r="O208" s="62">
        <v>45232.1</v>
      </c>
      <c r="Q208" s="62"/>
      <c r="R208" s="62">
        <v>0</v>
      </c>
      <c r="S208" s="137"/>
      <c r="T208" s="137"/>
      <c r="W208" s="137">
        <v>-402342.97</v>
      </c>
      <c r="X208" s="137">
        <v>2464354.4300000002</v>
      </c>
      <c r="Z208" s="39">
        <v>819983.87</v>
      </c>
      <c r="AB208" s="39">
        <v>250.86</v>
      </c>
      <c r="AD208" s="39">
        <v>637339.5</v>
      </c>
      <c r="AE208" s="39">
        <v>63000</v>
      </c>
      <c r="AF208" s="50">
        <v>1039990.5</v>
      </c>
      <c r="AH208" s="50">
        <v>640</v>
      </c>
      <c r="AI208" s="50">
        <v>34592</v>
      </c>
      <c r="AJ208" s="50">
        <v>341523.99</v>
      </c>
      <c r="AK208" s="50">
        <v>259801.61</v>
      </c>
    </row>
    <row r="209" spans="1:40">
      <c r="A209" s="34" t="s">
        <v>650</v>
      </c>
      <c r="B209" s="34" t="s">
        <v>346</v>
      </c>
      <c r="C209" s="34">
        <v>1938</v>
      </c>
      <c r="D209" s="34" t="s">
        <v>277</v>
      </c>
      <c r="E209" s="137" t="s">
        <v>277</v>
      </c>
      <c r="F209" s="38">
        <v>520324.24</v>
      </c>
      <c r="G209" s="38">
        <v>0</v>
      </c>
      <c r="H209" s="38">
        <v>30798.27</v>
      </c>
      <c r="K209" s="137">
        <v>1567219.98</v>
      </c>
      <c r="L209" s="137">
        <v>604732.78</v>
      </c>
      <c r="N209" s="62">
        <v>10400</v>
      </c>
      <c r="O209" s="62">
        <v>20582</v>
      </c>
      <c r="Q209" s="62"/>
      <c r="R209" s="62">
        <v>0</v>
      </c>
      <c r="S209" s="137"/>
      <c r="T209" s="137"/>
      <c r="W209" s="137">
        <v>1352477.09</v>
      </c>
      <c r="X209" s="137">
        <v>1488605.78</v>
      </c>
      <c r="Z209" s="39">
        <v>805185.45</v>
      </c>
      <c r="AB209" s="39">
        <v>620.46</v>
      </c>
      <c r="AD209" s="39">
        <v>1079289</v>
      </c>
      <c r="AE209" s="39">
        <v>10000</v>
      </c>
      <c r="AF209" s="50">
        <v>1318214</v>
      </c>
      <c r="AH209" s="50">
        <v>24370</v>
      </c>
      <c r="AJ209" s="50">
        <v>418642.22</v>
      </c>
      <c r="AK209" s="50">
        <v>282858.28999999998</v>
      </c>
    </row>
    <row r="210" spans="1:40">
      <c r="A210" s="34" t="s">
        <v>650</v>
      </c>
      <c r="B210" s="34" t="s">
        <v>346</v>
      </c>
      <c r="C210" s="34">
        <v>1099</v>
      </c>
      <c r="D210" s="34" t="s">
        <v>278</v>
      </c>
      <c r="E210" s="137" t="s">
        <v>278</v>
      </c>
      <c r="F210" s="38">
        <v>296922.63</v>
      </c>
      <c r="G210" s="38">
        <v>3044.53</v>
      </c>
      <c r="H210" s="38">
        <v>12002.8</v>
      </c>
      <c r="K210" s="137">
        <v>413128.57</v>
      </c>
      <c r="L210" s="137">
        <v>207228.62</v>
      </c>
      <c r="N210" s="62">
        <v>20646</v>
      </c>
      <c r="O210" s="62">
        <v>-18374</v>
      </c>
      <c r="Q210" s="62"/>
      <c r="R210" s="62">
        <v>698</v>
      </c>
      <c r="S210" s="137"/>
      <c r="T210" s="137"/>
      <c r="W210" s="137">
        <v>-1394976.45</v>
      </c>
      <c r="X210" s="137">
        <v>2328715.77</v>
      </c>
      <c r="Z210" s="39">
        <v>619943.26</v>
      </c>
      <c r="AB210" s="39">
        <v>221.57</v>
      </c>
      <c r="AD210" s="39">
        <v>851161.5</v>
      </c>
      <c r="AF210" s="50">
        <v>918676.5</v>
      </c>
      <c r="AH210" s="50">
        <v>44562</v>
      </c>
      <c r="AJ210" s="50">
        <v>356594.45</v>
      </c>
      <c r="AK210" s="50">
        <v>155875.54999999999</v>
      </c>
    </row>
    <row r="211" spans="1:40">
      <c r="A211" s="34" t="s">
        <v>650</v>
      </c>
      <c r="B211" s="34" t="s">
        <v>346</v>
      </c>
      <c r="C211" s="34">
        <v>3571</v>
      </c>
      <c r="D211" s="34" t="s">
        <v>279</v>
      </c>
      <c r="E211" s="137" t="s">
        <v>279</v>
      </c>
      <c r="F211" s="38">
        <v>929992.02</v>
      </c>
      <c r="G211" s="38">
        <v>18452.759999999998</v>
      </c>
      <c r="H211" s="38">
        <v>210259.59</v>
      </c>
      <c r="I211" s="38">
        <v>0</v>
      </c>
      <c r="K211" s="137">
        <v>2340511.73</v>
      </c>
      <c r="L211" s="137">
        <v>611936.42000000004</v>
      </c>
      <c r="O211" s="62">
        <v>297160</v>
      </c>
      <c r="Q211" s="62"/>
      <c r="R211" s="62">
        <v>0</v>
      </c>
      <c r="S211" s="137"/>
      <c r="T211" s="137"/>
      <c r="W211" s="137">
        <v>-671123.1</v>
      </c>
      <c r="X211" s="137">
        <v>4119895.74</v>
      </c>
      <c r="Z211" s="39">
        <v>1751276.35</v>
      </c>
      <c r="AA211" s="39">
        <v>1162.2</v>
      </c>
      <c r="AC211" s="39">
        <v>1120500</v>
      </c>
      <c r="AD211" s="39">
        <v>59592</v>
      </c>
      <c r="AE211" s="39">
        <v>-1105500</v>
      </c>
      <c r="AF211" s="50">
        <v>628081</v>
      </c>
      <c r="AI211" s="50">
        <v>4069</v>
      </c>
      <c r="AJ211" s="50">
        <v>653748.97</v>
      </c>
      <c r="AK211" s="50">
        <v>135586.70000000001</v>
      </c>
      <c r="AN211" s="50">
        <v>40325</v>
      </c>
    </row>
    <row r="212" spans="1:40">
      <c r="A212" s="34" t="s">
        <v>650</v>
      </c>
      <c r="B212" s="34" t="s">
        <v>346</v>
      </c>
      <c r="C212" s="34">
        <v>2682</v>
      </c>
      <c r="D212" s="34" t="s">
        <v>303</v>
      </c>
      <c r="E212" s="137" t="s">
        <v>303</v>
      </c>
      <c r="F212" s="38">
        <v>872725.31</v>
      </c>
      <c r="G212" s="38">
        <v>2354.59</v>
      </c>
      <c r="H212" s="38">
        <v>29953.43</v>
      </c>
      <c r="I212" s="38">
        <v>0</v>
      </c>
      <c r="K212" s="137">
        <v>938111.46</v>
      </c>
      <c r="L212" s="137">
        <v>201637.58</v>
      </c>
      <c r="N212" s="62">
        <v>9100</v>
      </c>
      <c r="O212" s="62">
        <v>30725.46</v>
      </c>
      <c r="Q212" s="62"/>
      <c r="R212" s="62">
        <v>15328</v>
      </c>
      <c r="S212" s="137"/>
      <c r="T212" s="137"/>
      <c r="W212" s="137">
        <v>-1115523.68</v>
      </c>
      <c r="X212" s="137">
        <v>2992215.82</v>
      </c>
      <c r="Z212" s="39">
        <v>939513.7</v>
      </c>
      <c r="AA212" s="39">
        <v>234510</v>
      </c>
      <c r="AB212" s="39">
        <v>823.16</v>
      </c>
      <c r="AD212" s="39">
        <v>896175</v>
      </c>
      <c r="AF212" s="50">
        <v>1223980</v>
      </c>
      <c r="AH212" s="50">
        <v>19110</v>
      </c>
      <c r="AJ212" s="50">
        <v>513275.66</v>
      </c>
      <c r="AK212" s="50">
        <v>201719.43</v>
      </c>
    </row>
    <row r="213" spans="1:40" s="277" customFormat="1">
      <c r="A213" s="275" t="s">
        <v>650</v>
      </c>
      <c r="B213" s="275" t="s">
        <v>346</v>
      </c>
      <c r="C213" s="275">
        <v>961</v>
      </c>
      <c r="D213" s="275" t="s">
        <v>316</v>
      </c>
      <c r="E213" s="275" t="s">
        <v>316</v>
      </c>
      <c r="F213" s="276">
        <v>0</v>
      </c>
      <c r="G213" s="276">
        <v>0</v>
      </c>
      <c r="H213" s="276">
        <v>0</v>
      </c>
      <c r="I213" s="276">
        <v>0</v>
      </c>
      <c r="J213" s="276">
        <v>0</v>
      </c>
      <c r="K213" s="276">
        <v>0</v>
      </c>
      <c r="L213" s="276">
        <v>0</v>
      </c>
      <c r="M213" s="276">
        <v>0</v>
      </c>
      <c r="N213" s="276">
        <v>0</v>
      </c>
      <c r="O213" s="276">
        <v>0</v>
      </c>
      <c r="P213" s="276">
        <v>0</v>
      </c>
      <c r="Q213" s="276">
        <v>0</v>
      </c>
      <c r="R213" s="276">
        <v>0</v>
      </c>
      <c r="Y213" s="280"/>
      <c r="Z213" s="280"/>
      <c r="AA213" s="280"/>
      <c r="AB213" s="280"/>
      <c r="AC213" s="280"/>
      <c r="AD213" s="280"/>
      <c r="AE213" s="280"/>
      <c r="AF213" s="283"/>
      <c r="AG213" s="283"/>
      <c r="AH213" s="283"/>
      <c r="AI213" s="283"/>
      <c r="AJ213" s="283"/>
      <c r="AK213" s="283"/>
      <c r="AL213" s="283"/>
      <c r="AM213" s="283"/>
      <c r="AN213" s="283"/>
    </row>
    <row r="214" spans="1:40">
      <c r="A214" s="34" t="s">
        <v>330</v>
      </c>
      <c r="B214" s="34" t="s">
        <v>331</v>
      </c>
      <c r="C214" s="34">
        <v>3472</v>
      </c>
      <c r="D214" s="34" t="s">
        <v>280</v>
      </c>
      <c r="E214" s="137" t="s">
        <v>280</v>
      </c>
      <c r="F214" s="38">
        <v>808994.45</v>
      </c>
      <c r="G214" s="38">
        <v>12830</v>
      </c>
      <c r="H214" s="38">
        <v>58932.45</v>
      </c>
      <c r="K214" s="137">
        <v>2047101.75</v>
      </c>
      <c r="L214" s="137">
        <v>567367.04</v>
      </c>
      <c r="N214" s="62">
        <v>0</v>
      </c>
      <c r="O214" s="62">
        <v>-3743.76</v>
      </c>
      <c r="Q214" s="62">
        <v>108596.19</v>
      </c>
      <c r="R214" s="62">
        <v>1060</v>
      </c>
      <c r="S214" s="137"/>
      <c r="T214" s="137"/>
      <c r="W214" s="137">
        <v>2848406.17</v>
      </c>
      <c r="X214" s="137">
        <v>574807.30000000005</v>
      </c>
      <c r="Z214" s="39">
        <v>952306.45</v>
      </c>
      <c r="AB214" s="39">
        <v>1305.21</v>
      </c>
      <c r="AD214" s="39">
        <v>1604880</v>
      </c>
      <c r="AF214" s="50">
        <v>1817570</v>
      </c>
      <c r="AH214" s="50">
        <v>20304</v>
      </c>
      <c r="AI214" s="50">
        <v>12776</v>
      </c>
      <c r="AJ214" s="50">
        <v>498496.39</v>
      </c>
      <c r="AK214" s="50">
        <v>243245.48</v>
      </c>
    </row>
    <row r="215" spans="1:40">
      <c r="A215" s="34" t="s">
        <v>330</v>
      </c>
      <c r="B215" s="34" t="s">
        <v>331</v>
      </c>
      <c r="C215" s="34">
        <v>3053</v>
      </c>
      <c r="D215" s="34" t="s">
        <v>281</v>
      </c>
      <c r="E215" s="137" t="s">
        <v>281</v>
      </c>
      <c r="F215" s="38">
        <v>358869.15</v>
      </c>
      <c r="G215" s="38">
        <v>270246</v>
      </c>
      <c r="H215" s="38">
        <v>213334.66</v>
      </c>
      <c r="K215" s="137">
        <v>1377888.88</v>
      </c>
      <c r="L215" s="137">
        <v>-31498.73</v>
      </c>
      <c r="N215" s="62">
        <v>59978</v>
      </c>
      <c r="O215" s="62">
        <v>99777.3</v>
      </c>
      <c r="Q215" s="62">
        <v>101280</v>
      </c>
      <c r="R215" s="62">
        <v>0</v>
      </c>
      <c r="S215" s="268"/>
      <c r="T215" s="137"/>
      <c r="W215" s="137">
        <v>-237655.82</v>
      </c>
      <c r="X215" s="137">
        <v>2085517.75</v>
      </c>
      <c r="Z215" s="39">
        <v>1092367.21</v>
      </c>
      <c r="AF215" s="50">
        <v>457883</v>
      </c>
      <c r="AH215" s="50">
        <v>21048</v>
      </c>
      <c r="AJ215" s="50">
        <v>380131.32</v>
      </c>
      <c r="AK215" s="50">
        <v>153362.16</v>
      </c>
    </row>
    <row r="216" spans="1:40">
      <c r="A216" s="34" t="s">
        <v>330</v>
      </c>
      <c r="B216" s="34" t="s">
        <v>331</v>
      </c>
      <c r="C216" s="34">
        <v>5440</v>
      </c>
      <c r="D216" s="34" t="s">
        <v>282</v>
      </c>
      <c r="E216" s="137" t="s">
        <v>282</v>
      </c>
      <c r="F216" s="38">
        <v>1097612.3700000001</v>
      </c>
      <c r="G216" s="38">
        <v>66350</v>
      </c>
      <c r="H216" s="38">
        <v>132943.87</v>
      </c>
      <c r="K216" s="137">
        <v>1008235.88</v>
      </c>
      <c r="L216" s="137">
        <v>712507.33</v>
      </c>
      <c r="N216" s="62">
        <v>2000</v>
      </c>
      <c r="O216" s="62">
        <v>204847.84</v>
      </c>
      <c r="Q216" s="62"/>
      <c r="R216" s="62">
        <v>0</v>
      </c>
      <c r="S216" s="137"/>
      <c r="T216" s="137"/>
      <c r="U216" s="137">
        <v>25985</v>
      </c>
      <c r="W216" s="137">
        <v>-290165.94</v>
      </c>
      <c r="X216" s="137">
        <v>2982894.62</v>
      </c>
      <c r="Z216" s="39">
        <v>1594813.5</v>
      </c>
      <c r="AB216" s="39">
        <v>1509.87</v>
      </c>
      <c r="AD216" s="39">
        <v>1448603.4</v>
      </c>
      <c r="AE216" s="39">
        <v>16500</v>
      </c>
      <c r="AF216" s="50">
        <v>2058222.4</v>
      </c>
      <c r="AH216" s="50">
        <v>28128</v>
      </c>
      <c r="AJ216" s="50">
        <v>677570.63</v>
      </c>
      <c r="AK216" s="50">
        <v>205417.81</v>
      </c>
    </row>
    <row r="217" spans="1:40">
      <c r="A217" s="34" t="s">
        <v>330</v>
      </c>
      <c r="B217" s="34" t="s">
        <v>331</v>
      </c>
      <c r="C217" s="34">
        <v>3137</v>
      </c>
      <c r="D217" s="34" t="s">
        <v>307</v>
      </c>
      <c r="E217" s="137" t="s">
        <v>307</v>
      </c>
      <c r="F217" s="38">
        <v>779765.98</v>
      </c>
      <c r="G217" s="38">
        <v>10080</v>
      </c>
      <c r="H217" s="38">
        <v>64801.87</v>
      </c>
      <c r="K217" s="137">
        <v>2279822.75</v>
      </c>
      <c r="L217" s="137">
        <v>384493.49</v>
      </c>
      <c r="N217" s="62">
        <v>0</v>
      </c>
      <c r="O217" s="62">
        <v>108955.16</v>
      </c>
      <c r="Q217" s="62">
        <v>260392.38</v>
      </c>
      <c r="R217" s="62">
        <v>1378</v>
      </c>
      <c r="S217" s="137"/>
      <c r="T217" s="137"/>
      <c r="W217" s="137">
        <v>1017417.76</v>
      </c>
      <c r="X217" s="137">
        <v>2454994.11</v>
      </c>
      <c r="Z217" s="39">
        <v>757494.79</v>
      </c>
      <c r="AB217" s="39">
        <v>1133.3800000000001</v>
      </c>
      <c r="AD217" s="39">
        <v>577060</v>
      </c>
      <c r="AF217" s="50">
        <v>919944</v>
      </c>
      <c r="AH217" s="50">
        <v>18008</v>
      </c>
      <c r="AI217" s="50">
        <v>1152</v>
      </c>
      <c r="AJ217" s="50">
        <v>427790.03</v>
      </c>
      <c r="AK217" s="50">
        <v>292967.46000000002</v>
      </c>
    </row>
    <row r="218" spans="1:40">
      <c r="A218" s="34" t="s">
        <v>659</v>
      </c>
      <c r="B218" s="34" t="s">
        <v>347</v>
      </c>
      <c r="C218" s="34">
        <v>3937</v>
      </c>
      <c r="D218" s="34" t="s">
        <v>283</v>
      </c>
      <c r="E218" s="137" t="s">
        <v>283</v>
      </c>
      <c r="F218" s="38">
        <v>1487052.26</v>
      </c>
      <c r="G218" s="38">
        <v>103313</v>
      </c>
      <c r="H218" s="38">
        <v>137297</v>
      </c>
      <c r="K218" s="137">
        <v>1703772</v>
      </c>
      <c r="L218" s="137">
        <v>436329.64</v>
      </c>
      <c r="N218" s="62">
        <v>3500</v>
      </c>
      <c r="O218" s="62">
        <v>41710.870000000003</v>
      </c>
      <c r="Q218" s="62">
        <v>17760</v>
      </c>
      <c r="R218" s="62">
        <v>104179</v>
      </c>
      <c r="S218" s="137"/>
      <c r="T218" s="137"/>
      <c r="W218" s="137">
        <v>1362789.45</v>
      </c>
      <c r="X218" s="137">
        <v>2233992.59</v>
      </c>
      <c r="Z218" s="39">
        <v>1606453.93</v>
      </c>
      <c r="AA218" s="39">
        <v>80800</v>
      </c>
      <c r="AB218" s="39">
        <v>2569.5700000000002</v>
      </c>
      <c r="AD218" s="39">
        <v>1014390</v>
      </c>
      <c r="AE218" s="39">
        <v>90490</v>
      </c>
      <c r="AF218" s="50">
        <v>1357491</v>
      </c>
      <c r="AH218" s="50">
        <v>28469</v>
      </c>
      <c r="AJ218" s="50">
        <v>1118788.28</v>
      </c>
      <c r="AK218" s="50">
        <v>186123.23</v>
      </c>
    </row>
    <row r="219" spans="1:40">
      <c r="A219" s="34" t="s">
        <v>659</v>
      </c>
      <c r="B219" s="34" t="s">
        <v>347</v>
      </c>
      <c r="C219" s="34">
        <v>3379</v>
      </c>
      <c r="D219" s="34" t="s">
        <v>284</v>
      </c>
      <c r="E219" s="137" t="s">
        <v>284</v>
      </c>
      <c r="F219" s="38">
        <v>632916.57999999996</v>
      </c>
      <c r="G219" s="38">
        <v>39432</v>
      </c>
      <c r="H219" s="38">
        <v>190098.24</v>
      </c>
      <c r="K219" s="137">
        <v>846520.7</v>
      </c>
      <c r="L219" s="137">
        <v>364934.01</v>
      </c>
      <c r="O219" s="62">
        <v>65395</v>
      </c>
      <c r="Q219" s="62"/>
      <c r="R219" s="62">
        <v>20800</v>
      </c>
      <c r="S219" s="137"/>
      <c r="T219" s="137"/>
      <c r="W219" s="137">
        <v>1981397.68</v>
      </c>
      <c r="Z219" s="39">
        <v>161756.51</v>
      </c>
      <c r="AB219" s="39">
        <v>943.64</v>
      </c>
      <c r="AD219" s="39">
        <v>743580</v>
      </c>
      <c r="AE219" s="39">
        <v>1000506.02</v>
      </c>
      <c r="AF219" s="50">
        <v>1126493</v>
      </c>
      <c r="AH219" s="50">
        <v>8600</v>
      </c>
      <c r="AJ219" s="50">
        <v>632713.51</v>
      </c>
      <c r="AK219" s="50">
        <v>128970.81</v>
      </c>
      <c r="AN219" s="50">
        <v>3700</v>
      </c>
    </row>
    <row r="220" spans="1:40">
      <c r="A220" s="34" t="s">
        <v>659</v>
      </c>
      <c r="B220" s="34" t="s">
        <v>347</v>
      </c>
      <c r="C220" s="34">
        <v>2677</v>
      </c>
      <c r="D220" s="34" t="s">
        <v>285</v>
      </c>
      <c r="E220" s="137" t="s">
        <v>285</v>
      </c>
      <c r="F220" s="38">
        <v>908549.1</v>
      </c>
      <c r="G220" s="38">
        <v>57474</v>
      </c>
      <c r="H220" s="38">
        <v>104587.97</v>
      </c>
      <c r="K220" s="137">
        <v>3659869.51</v>
      </c>
      <c r="L220" s="137">
        <v>133582.16</v>
      </c>
      <c r="N220" s="62">
        <v>3800</v>
      </c>
      <c r="O220" s="62">
        <v>67126</v>
      </c>
      <c r="Q220" s="62"/>
      <c r="R220" s="288">
        <v>3168</v>
      </c>
      <c r="S220" s="137"/>
      <c r="T220" s="137"/>
      <c r="W220" s="137">
        <v>-8546</v>
      </c>
      <c r="X220" s="137">
        <v>4545147.6900000004</v>
      </c>
      <c r="Z220" s="39">
        <v>992277.44</v>
      </c>
      <c r="AA220" s="39">
        <v>60000</v>
      </c>
      <c r="AC220" s="39">
        <v>1469.63</v>
      </c>
      <c r="AD220" s="39">
        <v>592060</v>
      </c>
      <c r="AE220" s="39">
        <v>43643.47</v>
      </c>
      <c r="AF220" s="50">
        <v>931325</v>
      </c>
      <c r="AH220" s="50">
        <v>8656</v>
      </c>
      <c r="AI220" s="50">
        <v>13480</v>
      </c>
      <c r="AJ220" s="50">
        <v>446522.79</v>
      </c>
      <c r="AK220" s="50">
        <v>36099.699999999997</v>
      </c>
    </row>
    <row r="221" spans="1:40">
      <c r="A221" s="34" t="s">
        <v>659</v>
      </c>
      <c r="B221" s="34" t="s">
        <v>347</v>
      </c>
      <c r="C221" s="34">
        <v>5725</v>
      </c>
      <c r="D221" s="34" t="s">
        <v>286</v>
      </c>
      <c r="E221" s="137" t="s">
        <v>286</v>
      </c>
      <c r="F221" s="38">
        <v>1890832.46</v>
      </c>
      <c r="G221" s="38">
        <v>99858.33</v>
      </c>
      <c r="H221" s="38">
        <v>122110.96</v>
      </c>
      <c r="K221" s="137">
        <v>2068822.35</v>
      </c>
      <c r="L221" s="137">
        <v>1053661.18</v>
      </c>
      <c r="N221" s="62">
        <v>40786.86</v>
      </c>
      <c r="O221" s="62">
        <v>93550.77</v>
      </c>
      <c r="Q221" s="62"/>
      <c r="R221" s="62">
        <v>2546.7399999999998</v>
      </c>
      <c r="S221" s="137"/>
      <c r="T221" s="137"/>
      <c r="W221" s="137">
        <v>-282615.44</v>
      </c>
      <c r="X221" s="137">
        <v>5050758.04</v>
      </c>
      <c r="Z221" s="39">
        <v>2319292.0499999998</v>
      </c>
      <c r="AA221" s="39">
        <v>207440</v>
      </c>
      <c r="AB221" s="39">
        <v>2832.17</v>
      </c>
      <c r="AC221" s="39">
        <v>305</v>
      </c>
      <c r="AD221" s="39">
        <v>1364500</v>
      </c>
      <c r="AE221" s="39">
        <v>90</v>
      </c>
      <c r="AF221" s="50">
        <v>2035110</v>
      </c>
      <c r="AI221" s="50">
        <v>37030</v>
      </c>
      <c r="AJ221" s="50">
        <v>1167373.1399999999</v>
      </c>
      <c r="AK221" s="50">
        <v>321612.77</v>
      </c>
      <c r="AN221" s="50">
        <v>3075</v>
      </c>
    </row>
    <row r="222" spans="1:40">
      <c r="A222" s="34" t="s">
        <v>659</v>
      </c>
      <c r="B222" s="34" t="s">
        <v>347</v>
      </c>
      <c r="C222" s="34">
        <v>1534</v>
      </c>
      <c r="D222" s="34" t="s">
        <v>308</v>
      </c>
      <c r="E222" s="137" t="s">
        <v>308</v>
      </c>
      <c r="F222" s="38">
        <v>625998.99</v>
      </c>
      <c r="G222" s="38">
        <v>52111</v>
      </c>
      <c r="H222" s="38">
        <v>80972.78</v>
      </c>
      <c r="K222" s="137">
        <v>303131.64</v>
      </c>
      <c r="L222" s="137">
        <v>532649.41</v>
      </c>
      <c r="N222" s="62">
        <v>4000</v>
      </c>
      <c r="O222" s="62">
        <v>45408</v>
      </c>
      <c r="Q222" s="62"/>
      <c r="R222" s="62">
        <v>9.4</v>
      </c>
      <c r="S222" s="137"/>
      <c r="T222" s="137"/>
      <c r="V222" s="137">
        <v>5360.35</v>
      </c>
      <c r="W222" s="137">
        <v>-727339.5</v>
      </c>
      <c r="X222" s="137">
        <v>2173373.37</v>
      </c>
      <c r="Z222" s="39">
        <v>922301.61</v>
      </c>
      <c r="AB222" s="39">
        <v>997.36</v>
      </c>
      <c r="AD222" s="39">
        <v>698170</v>
      </c>
      <c r="AE222" s="39">
        <v>171165</v>
      </c>
      <c r="AF222" s="50">
        <v>1005359</v>
      </c>
      <c r="AH222" s="50">
        <v>20238</v>
      </c>
      <c r="AJ222" s="50">
        <v>536692.05000000005</v>
      </c>
      <c r="AK222" s="50">
        <v>135812.72</v>
      </c>
      <c r="AN222" s="50">
        <v>480</v>
      </c>
    </row>
    <row r="223" spans="1:40">
      <c r="A223" s="34" t="s">
        <v>662</v>
      </c>
      <c r="B223" s="34" t="s">
        <v>336</v>
      </c>
      <c r="C223" s="34">
        <v>5579</v>
      </c>
      <c r="D223" s="34" t="s">
        <v>152</v>
      </c>
      <c r="E223" s="137" t="s">
        <v>152</v>
      </c>
      <c r="F223" s="38">
        <v>282980.88</v>
      </c>
      <c r="G223" s="38">
        <v>48840.25</v>
      </c>
      <c r="H223" s="38">
        <v>16514.349999999999</v>
      </c>
      <c r="K223" s="137">
        <v>397945.95</v>
      </c>
      <c r="L223" s="137">
        <v>296775.02</v>
      </c>
      <c r="N223" s="62">
        <v>2535</v>
      </c>
      <c r="O223" s="62">
        <v>73924.800000000003</v>
      </c>
      <c r="Q223" s="62"/>
      <c r="R223" s="62">
        <v>4455.6000000000004</v>
      </c>
      <c r="S223" s="137"/>
      <c r="T223" s="137"/>
      <c r="W223" s="137">
        <v>-2768608.84</v>
      </c>
      <c r="X223" s="137">
        <v>3760347.17</v>
      </c>
      <c r="Z223" s="39">
        <v>1641202.37</v>
      </c>
      <c r="AA223" s="39">
        <v>369690</v>
      </c>
      <c r="AB223" s="39">
        <v>44.42</v>
      </c>
      <c r="AD223" s="39">
        <v>1298782.3999999999</v>
      </c>
      <c r="AE223" s="39">
        <v>13600</v>
      </c>
      <c r="AF223" s="50">
        <v>1638786.4</v>
      </c>
      <c r="AH223" s="50">
        <v>640</v>
      </c>
      <c r="AJ223" s="50">
        <v>1513092.51</v>
      </c>
      <c r="AK223" s="50">
        <v>200397.56</v>
      </c>
    </row>
    <row r="224" spans="1:40">
      <c r="A224" s="34" t="s">
        <v>662</v>
      </c>
      <c r="B224" s="34" t="s">
        <v>336</v>
      </c>
      <c r="C224" s="34">
        <v>2312</v>
      </c>
      <c r="D224" s="34" t="s">
        <v>155</v>
      </c>
      <c r="E224" s="137" t="s">
        <v>155</v>
      </c>
      <c r="F224" s="38">
        <v>204104.15</v>
      </c>
      <c r="G224" s="38">
        <v>28600</v>
      </c>
      <c r="H224" s="38">
        <v>102298.79</v>
      </c>
      <c r="K224" s="137">
        <v>251465.96</v>
      </c>
      <c r="L224" s="137">
        <v>146876.03</v>
      </c>
      <c r="N224" s="62">
        <v>4866</v>
      </c>
      <c r="O224" s="62">
        <v>48960</v>
      </c>
      <c r="Q224" s="62">
        <v>7500</v>
      </c>
      <c r="R224" s="62">
        <v>315.27</v>
      </c>
      <c r="S224" s="137"/>
      <c r="T224" s="137"/>
      <c r="W224" s="137">
        <v>-1745101.46</v>
      </c>
      <c r="X224" s="137">
        <v>2267172.48</v>
      </c>
      <c r="Z224" s="39">
        <v>1143577.1499999999</v>
      </c>
      <c r="AA224" s="39">
        <v>102130.68</v>
      </c>
      <c r="AB224" s="39">
        <v>352.82</v>
      </c>
      <c r="AD224" s="39">
        <v>1017090</v>
      </c>
      <c r="AE224" s="39">
        <v>23500</v>
      </c>
      <c r="AF224" s="50">
        <v>1357590.15</v>
      </c>
      <c r="AH224" s="50">
        <v>14256</v>
      </c>
      <c r="AJ224" s="50">
        <v>651089.12</v>
      </c>
      <c r="AK224" s="50">
        <v>114082.74</v>
      </c>
    </row>
    <row r="225" spans="1:40">
      <c r="A225" s="34" t="s">
        <v>662</v>
      </c>
      <c r="B225" s="34" t="s">
        <v>336</v>
      </c>
      <c r="C225" s="34">
        <v>2557</v>
      </c>
      <c r="D225" s="34" t="s">
        <v>156</v>
      </c>
      <c r="E225" s="137" t="s">
        <v>156</v>
      </c>
      <c r="F225" s="38">
        <v>243539.87</v>
      </c>
      <c r="G225" s="38">
        <v>8425.75</v>
      </c>
      <c r="H225" s="38">
        <v>74982.89</v>
      </c>
      <c r="K225" s="137">
        <v>404452.08</v>
      </c>
      <c r="L225" s="137">
        <v>377100.82</v>
      </c>
      <c r="O225" s="62">
        <v>55899.82</v>
      </c>
      <c r="Q225" s="62">
        <v>10000</v>
      </c>
      <c r="R225" s="62">
        <v>545.85</v>
      </c>
      <c r="S225" s="137"/>
      <c r="T225" s="137"/>
      <c r="V225" s="137">
        <v>-81450.33</v>
      </c>
      <c r="W225" s="137">
        <v>-861882.03</v>
      </c>
      <c r="X225" s="137">
        <v>1773271.96</v>
      </c>
      <c r="Z225" s="39">
        <v>1161792.3400000001</v>
      </c>
      <c r="AA225" s="39">
        <v>101790</v>
      </c>
      <c r="AB225" s="39">
        <v>428.55</v>
      </c>
      <c r="AD225" s="39">
        <v>986135.8</v>
      </c>
      <c r="AE225" s="39">
        <v>15500</v>
      </c>
      <c r="AF225" s="50">
        <v>1153147.8</v>
      </c>
      <c r="AH225" s="50">
        <v>11880</v>
      </c>
      <c r="AJ225" s="50">
        <v>754095.76</v>
      </c>
      <c r="AK225" s="50">
        <v>134406.99</v>
      </c>
    </row>
    <row r="226" spans="1:40">
      <c r="A226" s="34" t="s">
        <v>662</v>
      </c>
      <c r="B226" s="34" t="s">
        <v>336</v>
      </c>
      <c r="C226" s="34">
        <v>7098</v>
      </c>
      <c r="D226" s="34" t="s">
        <v>160</v>
      </c>
      <c r="E226" s="137" t="s">
        <v>160</v>
      </c>
      <c r="F226" s="38">
        <v>1042906.59</v>
      </c>
      <c r="G226" s="38">
        <v>124027.96</v>
      </c>
      <c r="H226" s="38">
        <v>61500</v>
      </c>
      <c r="K226" s="137">
        <v>1055071.32</v>
      </c>
      <c r="L226" s="137">
        <v>467685.67</v>
      </c>
      <c r="N226" s="62">
        <v>3500</v>
      </c>
      <c r="O226" s="62">
        <v>153722.81</v>
      </c>
      <c r="Q226" s="62">
        <v>20000</v>
      </c>
      <c r="R226" s="62">
        <v>55159.54</v>
      </c>
      <c r="S226" s="137"/>
      <c r="T226" s="137"/>
      <c r="U226" s="137">
        <v>5200</v>
      </c>
      <c r="W226" s="137">
        <v>-2131917.81</v>
      </c>
      <c r="X226" s="137">
        <v>4524693.96</v>
      </c>
      <c r="Z226" s="39">
        <v>2746532.79</v>
      </c>
      <c r="AA226" s="39">
        <v>221500</v>
      </c>
      <c r="AB226" s="39">
        <v>1567.8</v>
      </c>
      <c r="AD226" s="39">
        <v>1293249.76</v>
      </c>
      <c r="AE226" s="39">
        <v>94000</v>
      </c>
      <c r="AF226" s="50">
        <v>2158516.27</v>
      </c>
      <c r="AH226" s="50">
        <v>70052</v>
      </c>
      <c r="AJ226" s="50">
        <v>1587993.26</v>
      </c>
      <c r="AK226" s="50">
        <v>419455.78</v>
      </c>
    </row>
    <row r="227" spans="1:40">
      <c r="A227" s="137"/>
      <c r="B227" s="137"/>
      <c r="C227" s="137"/>
      <c r="D227" s="34" t="s">
        <v>304</v>
      </c>
      <c r="E227" s="137" t="s">
        <v>304</v>
      </c>
      <c r="F227" s="38">
        <v>38162.29</v>
      </c>
      <c r="H227" s="38">
        <v>0</v>
      </c>
      <c r="L227" s="137">
        <v>16902.009999999998</v>
      </c>
      <c r="N227" s="62">
        <v>0</v>
      </c>
      <c r="O227" s="62">
        <v>0</v>
      </c>
      <c r="Q227" s="62"/>
      <c r="R227" s="62">
        <v>20400</v>
      </c>
      <c r="S227" s="137"/>
      <c r="T227" s="137"/>
      <c r="W227" s="137">
        <v>-8797.39</v>
      </c>
      <c r="X227" s="137">
        <v>38702.339999999997</v>
      </c>
      <c r="Z227" s="39">
        <v>75000</v>
      </c>
      <c r="AB227" s="39">
        <v>239.17</v>
      </c>
      <c r="AD227" s="39">
        <v>1191162.5</v>
      </c>
      <c r="AE227" s="39">
        <v>607095.87</v>
      </c>
      <c r="AF227" s="50">
        <v>1357477.5</v>
      </c>
      <c r="AH227" s="50">
        <v>7257</v>
      </c>
      <c r="AJ227" s="50">
        <v>335353.68</v>
      </c>
      <c r="AK227" s="50">
        <v>8450.01</v>
      </c>
      <c r="AN227" s="50">
        <v>160200</v>
      </c>
    </row>
    <row r="228" spans="1:40">
      <c r="D228" s="34" t="s">
        <v>319</v>
      </c>
      <c r="E228" s="137" t="s">
        <v>319</v>
      </c>
      <c r="F228" s="38">
        <v>1379167.98</v>
      </c>
      <c r="I228" s="38">
        <v>44120</v>
      </c>
      <c r="K228" s="137">
        <v>1</v>
      </c>
      <c r="L228" s="137">
        <v>2</v>
      </c>
      <c r="O228" s="62">
        <v>62737.919999999998</v>
      </c>
      <c r="Q228" s="62"/>
      <c r="R228" s="62">
        <v>1129200</v>
      </c>
      <c r="S228" s="137"/>
      <c r="T228" s="137"/>
      <c r="W228" s="137">
        <v>137083.92000000001</v>
      </c>
      <c r="X228" s="137">
        <v>180573.14</v>
      </c>
      <c r="AH228" s="50">
        <v>4350</v>
      </c>
      <c r="AJ228" s="50">
        <v>81954</v>
      </c>
    </row>
    <row r="229" spans="1:40">
      <c r="E229" s="137" t="s">
        <v>1688</v>
      </c>
      <c r="F229" s="38">
        <v>279403.06</v>
      </c>
      <c r="K229" s="137">
        <v>1</v>
      </c>
      <c r="L229" s="137">
        <v>2</v>
      </c>
      <c r="Q229" s="62"/>
      <c r="R229" s="62">
        <v>-5092</v>
      </c>
      <c r="S229" s="137"/>
      <c r="T229" s="137"/>
      <c r="W229" s="137">
        <v>-2628773.2599999998</v>
      </c>
      <c r="X229" s="137">
        <v>2928622.32</v>
      </c>
      <c r="Y229" s="39">
        <v>1004.43</v>
      </c>
      <c r="Z229" s="39">
        <v>25181</v>
      </c>
      <c r="AA229" s="39">
        <v>39999</v>
      </c>
      <c r="AB229" s="39">
        <v>89.16</v>
      </c>
      <c r="AD229" s="39">
        <v>5869688.4000000004</v>
      </c>
      <c r="AE229" s="39">
        <v>526253.48</v>
      </c>
      <c r="AF229" s="50">
        <v>6320532.4000000004</v>
      </c>
      <c r="AJ229" s="50">
        <v>157034.07</v>
      </c>
    </row>
    <row r="230" spans="1:40">
      <c r="E230" s="137" t="s">
        <v>1689</v>
      </c>
      <c r="F230" s="38">
        <v>35564.15</v>
      </c>
      <c r="H230" s="38">
        <v>0</v>
      </c>
      <c r="K230" s="137">
        <v>2638881.5499999998</v>
      </c>
      <c r="L230" s="137">
        <v>40056.300000000003</v>
      </c>
      <c r="N230" s="62">
        <v>600</v>
      </c>
      <c r="Q230" s="62"/>
      <c r="R230" s="62"/>
      <c r="S230" s="137"/>
      <c r="T230" s="137"/>
      <c r="W230" s="137">
        <v>-279830.55</v>
      </c>
      <c r="X230" s="137">
        <v>3133069.93</v>
      </c>
      <c r="AB230" s="39">
        <v>41.57</v>
      </c>
      <c r="AD230" s="39">
        <v>1929804.6</v>
      </c>
      <c r="AE230" s="39">
        <v>382177</v>
      </c>
      <c r="AF230" s="50">
        <v>1975124.6</v>
      </c>
      <c r="AH230" s="50">
        <v>2055</v>
      </c>
      <c r="AJ230" s="50">
        <v>307703</v>
      </c>
      <c r="AK230" s="50">
        <v>166477.95000000001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C000"/>
  </sheetPr>
  <dimension ref="A1:AU230"/>
  <sheetViews>
    <sheetView workbookViewId="0">
      <pane xSplit="4" ySplit="3" topLeftCell="AP166" activePane="bottomRight" state="frozen"/>
      <selection activeCell="B12" sqref="B12"/>
      <selection pane="topRight" activeCell="B12" sqref="B12"/>
      <selection pane="bottomLeft" activeCell="B12" sqref="B12"/>
      <selection pane="bottomRight" activeCell="AQ16" sqref="AQ16"/>
    </sheetView>
  </sheetViews>
  <sheetFormatPr defaultRowHeight="14.25"/>
  <cols>
    <col min="1" max="1" width="7.125" style="34" bestFit="1" customWidth="1"/>
    <col min="2" max="2" width="16.125" style="34" customWidth="1"/>
    <col min="3" max="3" width="10.375" style="34" bestFit="1" customWidth="1"/>
    <col min="4" max="4" width="41.75" style="34" customWidth="1"/>
    <col min="5" max="5" width="39.125" style="34" customWidth="1"/>
    <col min="6" max="6" width="16.125" style="38" customWidth="1"/>
    <col min="7" max="7" width="14.125" style="38" bestFit="1" customWidth="1"/>
    <col min="8" max="8" width="25" style="38" customWidth="1"/>
    <col min="9" max="9" width="18" style="38" customWidth="1"/>
    <col min="10" max="10" width="16.125" style="137" customWidth="1"/>
    <col min="11" max="11" width="15.125" style="137" bestFit="1" customWidth="1"/>
    <col min="12" max="12" width="20" style="137" customWidth="1"/>
    <col min="13" max="13" width="17.5" style="137" customWidth="1"/>
    <col min="14" max="14" width="15.375" style="62" customWidth="1"/>
    <col min="15" max="15" width="14.875" style="62" customWidth="1"/>
    <col min="16" max="16" width="20.75" style="62" customWidth="1"/>
    <col min="17" max="17" width="23.75" style="285" customWidth="1"/>
    <col min="18" max="18" width="22" style="285" customWidth="1"/>
    <col min="19" max="19" width="19.875" style="273" customWidth="1"/>
    <col min="20" max="20" width="15.25" style="273" customWidth="1"/>
    <col min="21" max="21" width="19.25" style="137" bestFit="1" customWidth="1"/>
    <col min="22" max="22" width="19.5" style="137" customWidth="1"/>
    <col min="23" max="23" width="22.75" style="137" bestFit="1" customWidth="1"/>
    <col min="24" max="24" width="18" style="137" bestFit="1" customWidth="1"/>
    <col min="25" max="25" width="19.875" style="39" bestFit="1" customWidth="1"/>
    <col min="26" max="28" width="15.25" style="39" bestFit="1" customWidth="1"/>
    <col min="29" max="30" width="20.625" style="39" bestFit="1" customWidth="1"/>
    <col min="31" max="31" width="16.875" style="39" bestFit="1" customWidth="1"/>
    <col min="32" max="33" width="19.125" style="50" bestFit="1" customWidth="1"/>
    <col min="34" max="34" width="26" style="50" bestFit="1" customWidth="1"/>
    <col min="35" max="35" width="18.5" style="50" bestFit="1" customWidth="1"/>
    <col min="36" max="36" width="20.375" style="50" bestFit="1" customWidth="1"/>
    <col min="37" max="37" width="20.125" style="50" customWidth="1"/>
    <col min="38" max="38" width="16" style="50" customWidth="1"/>
    <col min="39" max="39" width="14" style="50" customWidth="1"/>
    <col min="40" max="40" width="22.625" style="50" bestFit="1" customWidth="1"/>
    <col min="41" max="41" width="18" style="256" bestFit="1" customWidth="1"/>
    <col min="42" max="42" width="15.375" style="40" bestFit="1" customWidth="1"/>
    <col min="43" max="43" width="15.5" style="56" bestFit="1" customWidth="1"/>
    <col min="44" max="44" width="15.625" style="50" bestFit="1" customWidth="1"/>
    <col min="45" max="45" width="16.75" style="41" bestFit="1" customWidth="1"/>
    <col min="46" max="46" width="17.25" style="56" bestFit="1" customWidth="1"/>
    <col min="47" max="47" width="19.375" style="34" customWidth="1"/>
    <col min="48" max="16384" width="9" style="34"/>
  </cols>
  <sheetData>
    <row r="1" spans="1:46">
      <c r="D1" s="34" t="s">
        <v>1413</v>
      </c>
      <c r="E1" s="35" t="s">
        <v>1413</v>
      </c>
      <c r="F1" s="38" t="s">
        <v>1597</v>
      </c>
      <c r="G1" s="38" t="s">
        <v>1599</v>
      </c>
      <c r="H1" s="38" t="s">
        <v>1601</v>
      </c>
      <c r="I1" s="38" t="s">
        <v>1662</v>
      </c>
      <c r="J1" s="137" t="s">
        <v>1664</v>
      </c>
      <c r="K1" s="137" t="s">
        <v>1603</v>
      </c>
      <c r="L1" s="137" t="s">
        <v>1605</v>
      </c>
      <c r="M1" s="137" t="s">
        <v>1607</v>
      </c>
      <c r="N1" s="62" t="s">
        <v>1611</v>
      </c>
      <c r="O1" s="62" t="s">
        <v>1613</v>
      </c>
      <c r="P1" s="62" t="s">
        <v>1654</v>
      </c>
      <c r="Q1" s="285" t="s">
        <v>1615</v>
      </c>
      <c r="R1" s="285" t="s">
        <v>1617</v>
      </c>
      <c r="S1" s="273" t="s">
        <v>1690</v>
      </c>
      <c r="T1" s="273" t="s">
        <v>1692</v>
      </c>
      <c r="U1" s="137" t="s">
        <v>1619</v>
      </c>
      <c r="V1" s="137" t="s">
        <v>90</v>
      </c>
      <c r="W1" s="137" t="s">
        <v>1621</v>
      </c>
      <c r="X1" s="137" t="s">
        <v>1623</v>
      </c>
      <c r="Y1" s="39" t="s">
        <v>1626</v>
      </c>
      <c r="Z1" s="39" t="s">
        <v>1628</v>
      </c>
      <c r="AA1" s="39" t="s">
        <v>1630</v>
      </c>
      <c r="AB1" s="39" t="s">
        <v>1632</v>
      </c>
      <c r="AC1" s="39" t="s">
        <v>1634</v>
      </c>
      <c r="AD1" s="39" t="s">
        <v>1636</v>
      </c>
      <c r="AE1" s="39" t="s">
        <v>1638</v>
      </c>
      <c r="AF1" s="50" t="s">
        <v>1640</v>
      </c>
      <c r="AG1" s="50" t="s">
        <v>1666</v>
      </c>
      <c r="AH1" s="50" t="s">
        <v>1642</v>
      </c>
      <c r="AI1" s="50" t="s">
        <v>1644</v>
      </c>
      <c r="AJ1" s="50" t="s">
        <v>1646</v>
      </c>
      <c r="AK1" s="50" t="s">
        <v>1648</v>
      </c>
      <c r="AL1" s="50" t="s">
        <v>1650</v>
      </c>
      <c r="AM1" s="50" t="s">
        <v>1658</v>
      </c>
      <c r="AN1" s="50" t="s">
        <v>1652</v>
      </c>
      <c r="AO1" s="255" t="s">
        <v>91</v>
      </c>
      <c r="AP1" s="43" t="s">
        <v>92</v>
      </c>
      <c r="AQ1" s="36" t="s">
        <v>93</v>
      </c>
      <c r="AR1" s="45" t="s">
        <v>94</v>
      </c>
      <c r="AS1" s="46" t="s">
        <v>95</v>
      </c>
      <c r="AT1" s="247" t="s">
        <v>96</v>
      </c>
    </row>
    <row r="2" spans="1:46">
      <c r="D2" s="34" t="s">
        <v>1414</v>
      </c>
      <c r="E2" s="35" t="s">
        <v>1414</v>
      </c>
      <c r="F2" s="38" t="s">
        <v>1598</v>
      </c>
      <c r="G2" s="38" t="s">
        <v>1600</v>
      </c>
      <c r="H2" s="38" t="s">
        <v>1602</v>
      </c>
      <c r="I2" s="38" t="s">
        <v>1663</v>
      </c>
      <c r="J2" s="137" t="s">
        <v>1665</v>
      </c>
      <c r="K2" s="137" t="s">
        <v>1604</v>
      </c>
      <c r="L2" s="137" t="s">
        <v>1606</v>
      </c>
      <c r="M2" s="137" t="s">
        <v>1608</v>
      </c>
      <c r="N2" s="62" t="s">
        <v>1612</v>
      </c>
      <c r="O2" s="62" t="s">
        <v>1614</v>
      </c>
      <c r="P2" s="62" t="s">
        <v>1655</v>
      </c>
      <c r="Q2" s="285" t="s">
        <v>1616</v>
      </c>
      <c r="R2" s="285" t="s">
        <v>1618</v>
      </c>
      <c r="S2" s="273" t="s">
        <v>1691</v>
      </c>
      <c r="T2" s="273" t="s">
        <v>1693</v>
      </c>
      <c r="U2" s="137" t="s">
        <v>1620</v>
      </c>
      <c r="V2" s="137" t="s">
        <v>97</v>
      </c>
      <c r="W2" s="137" t="s">
        <v>1622</v>
      </c>
      <c r="X2" s="137" t="s">
        <v>0</v>
      </c>
      <c r="Y2" s="39" t="s">
        <v>1627</v>
      </c>
      <c r="Z2" s="39" t="s">
        <v>1629</v>
      </c>
      <c r="AA2" s="39" t="s">
        <v>1631</v>
      </c>
      <c r="AB2" s="39" t="s">
        <v>1633</v>
      </c>
      <c r="AC2" s="39" t="s">
        <v>1635</v>
      </c>
      <c r="AD2" s="39" t="s">
        <v>1637</v>
      </c>
      <c r="AE2" s="39" t="s">
        <v>1639</v>
      </c>
      <c r="AF2" s="50" t="s">
        <v>1641</v>
      </c>
      <c r="AG2" s="50" t="s">
        <v>1667</v>
      </c>
      <c r="AH2" s="50" t="s">
        <v>1643</v>
      </c>
      <c r="AI2" s="50" t="s">
        <v>1645</v>
      </c>
      <c r="AJ2" s="50" t="s">
        <v>1647</v>
      </c>
      <c r="AK2" s="50" t="s">
        <v>1649</v>
      </c>
      <c r="AL2" s="50" t="s">
        <v>1651</v>
      </c>
      <c r="AM2" s="50" t="s">
        <v>1659</v>
      </c>
      <c r="AN2" s="50" t="s">
        <v>1653</v>
      </c>
      <c r="AO2" s="255"/>
      <c r="AP2" s="43"/>
      <c r="AQ2" s="36"/>
      <c r="AR2" s="47"/>
      <c r="AS2" s="48"/>
      <c r="AT2" s="36"/>
    </row>
    <row r="3" spans="1:46">
      <c r="B3" s="34" t="s">
        <v>348</v>
      </c>
      <c r="C3" s="34" t="s">
        <v>470</v>
      </c>
      <c r="D3" s="34" t="s">
        <v>1415</v>
      </c>
      <c r="E3" s="34" t="s">
        <v>1415</v>
      </c>
      <c r="F3" s="38">
        <v>132267271.83</v>
      </c>
      <c r="G3" s="38">
        <v>19893054.309999999</v>
      </c>
      <c r="H3" s="38">
        <v>30613613.07</v>
      </c>
      <c r="I3" s="38">
        <v>81157</v>
      </c>
      <c r="J3" s="137">
        <v>5228.91</v>
      </c>
      <c r="K3" s="137">
        <v>227454407.97999999</v>
      </c>
      <c r="L3" s="137">
        <v>95740392.560000002</v>
      </c>
      <c r="M3" s="137">
        <v>0</v>
      </c>
      <c r="N3" s="62">
        <v>1853993.37</v>
      </c>
      <c r="O3" s="62">
        <v>21188082.649999999</v>
      </c>
      <c r="P3" s="62">
        <v>234803.94</v>
      </c>
      <c r="Q3" s="285">
        <v>3453640.55</v>
      </c>
      <c r="R3" s="285">
        <v>1642028.3</v>
      </c>
      <c r="S3" s="273">
        <v>-435689.78</v>
      </c>
      <c r="T3" s="273">
        <v>683833.07</v>
      </c>
      <c r="U3" s="137">
        <v>1829541.53</v>
      </c>
      <c r="V3" s="137">
        <v>-3020341.29</v>
      </c>
      <c r="W3" s="137">
        <v>-32378621.969999999</v>
      </c>
      <c r="X3" s="137">
        <v>527160215.88999999</v>
      </c>
      <c r="Y3" s="39">
        <v>3148.8</v>
      </c>
      <c r="Z3" s="39">
        <v>278705692.56</v>
      </c>
      <c r="AA3" s="39">
        <v>20214488.579999998</v>
      </c>
      <c r="AB3" s="39">
        <v>239594.84</v>
      </c>
      <c r="AC3" s="39">
        <v>1123309.96</v>
      </c>
      <c r="AD3" s="39">
        <v>304828735.54000002</v>
      </c>
      <c r="AE3" s="39">
        <v>35880108.289999999</v>
      </c>
      <c r="AF3" s="50">
        <v>420891993.66000003</v>
      </c>
      <c r="AG3" s="50">
        <v>96851.25</v>
      </c>
      <c r="AH3" s="50">
        <v>4347390.66</v>
      </c>
      <c r="AI3" s="50">
        <v>1552323</v>
      </c>
      <c r="AJ3" s="50">
        <v>184099162.15000001</v>
      </c>
      <c r="AK3" s="50">
        <v>42003141.020000003</v>
      </c>
      <c r="AL3" s="50">
        <v>470</v>
      </c>
      <c r="AM3" s="50">
        <v>1</v>
      </c>
      <c r="AN3" s="50">
        <v>4160106.43</v>
      </c>
      <c r="AO3" s="256">
        <f t="shared" ref="AO3:AT3" si="0">SUM(AO4:AO228)</f>
        <v>181116841.02000004</v>
      </c>
      <c r="AP3" s="40">
        <f t="shared" si="0"/>
        <v>27185102.890000008</v>
      </c>
      <c r="AQ3" s="56">
        <f t="shared" si="0"/>
        <v>153931738.12999994</v>
      </c>
      <c r="AR3" s="50">
        <f t="shared" si="0"/>
        <v>632220839.93000019</v>
      </c>
      <c r="AS3" s="41">
        <f t="shared" si="0"/>
        <v>648136208.14999962</v>
      </c>
      <c r="AT3" s="56">
        <f t="shared" si="0"/>
        <v>-15915368.220000016</v>
      </c>
    </row>
    <row r="4" spans="1:46">
      <c r="D4" s="34" t="s">
        <v>98</v>
      </c>
      <c r="E4" s="34" t="s">
        <v>98</v>
      </c>
      <c r="F4" s="38">
        <v>71876.91</v>
      </c>
      <c r="G4" s="38">
        <v>2045002.7</v>
      </c>
      <c r="H4" s="38">
        <v>131399</v>
      </c>
      <c r="K4" s="137">
        <v>92501</v>
      </c>
      <c r="L4" s="137">
        <v>39001</v>
      </c>
      <c r="P4" s="62">
        <v>234803.94</v>
      </c>
      <c r="Q4" s="62"/>
      <c r="R4" s="62">
        <v>2409110</v>
      </c>
      <c r="S4" s="137">
        <v>-435689.78</v>
      </c>
      <c r="T4" s="137">
        <v>683833.07</v>
      </c>
      <c r="U4" s="137">
        <v>226784.55</v>
      </c>
      <c r="W4" s="137">
        <v>-453091.17</v>
      </c>
      <c r="AD4" s="39">
        <v>45199635.07</v>
      </c>
      <c r="AE4" s="39">
        <v>1294632</v>
      </c>
      <c r="AF4" s="50">
        <v>46494267.07</v>
      </c>
      <c r="AJ4" s="50">
        <v>285970</v>
      </c>
      <c r="AO4" s="256">
        <f>SUM(F4:I4)</f>
        <v>2248278.61</v>
      </c>
      <c r="AP4" s="40">
        <f>SUM(N4:R4)</f>
        <v>2643913.94</v>
      </c>
      <c r="AQ4" s="56">
        <f>AO4-AP4</f>
        <v>-395635.33000000007</v>
      </c>
      <c r="AR4" s="50">
        <f>SUM(Y4:AE4)</f>
        <v>46494267.07</v>
      </c>
      <c r="AS4" s="41">
        <f>SUM(AF4:AN4)</f>
        <v>46780237.07</v>
      </c>
      <c r="AT4" s="56">
        <f>AR4-AS4</f>
        <v>-285970</v>
      </c>
    </row>
    <row r="5" spans="1:46">
      <c r="D5" s="34" t="s">
        <v>99</v>
      </c>
      <c r="E5" s="34" t="s">
        <v>99</v>
      </c>
      <c r="F5" s="38">
        <v>42394.6</v>
      </c>
      <c r="H5" s="38">
        <v>41000</v>
      </c>
      <c r="K5" s="137">
        <v>343979.02</v>
      </c>
      <c r="L5" s="137">
        <v>4</v>
      </c>
      <c r="N5" s="62">
        <v>90860</v>
      </c>
      <c r="O5" s="62">
        <v>2429.56</v>
      </c>
      <c r="Q5" s="62"/>
      <c r="R5" s="62">
        <v>0</v>
      </c>
      <c r="S5" s="137"/>
      <c r="T5" s="137"/>
      <c r="W5" s="137">
        <v>-1271104.67</v>
      </c>
      <c r="X5" s="137">
        <v>1728083.33</v>
      </c>
      <c r="AB5" s="39">
        <v>340.66</v>
      </c>
      <c r="AD5" s="39">
        <v>1003117.32</v>
      </c>
      <c r="AE5" s="39">
        <v>1494349.63</v>
      </c>
      <c r="AF5" s="50">
        <v>1945297.32</v>
      </c>
      <c r="AJ5" s="50">
        <v>574332.94999999995</v>
      </c>
      <c r="AK5" s="50">
        <v>65867.94</v>
      </c>
      <c r="AN5" s="50">
        <v>35200</v>
      </c>
      <c r="AO5" s="256">
        <f t="shared" ref="AO5:AO68" si="1">SUM(F5:I5)</f>
        <v>83394.600000000006</v>
      </c>
      <c r="AP5" s="40">
        <f t="shared" ref="AP5:AP68" si="2">SUM(N5:R5)</f>
        <v>93289.56</v>
      </c>
      <c r="AQ5" s="56">
        <f t="shared" ref="AQ5:AQ68" si="3">AO5-AP5</f>
        <v>-9894.9599999999919</v>
      </c>
      <c r="AR5" s="50">
        <f t="shared" ref="AR5:AR68" si="4">SUM(Y5:AE5)</f>
        <v>2497807.61</v>
      </c>
      <c r="AS5" s="41">
        <f t="shared" ref="AS5:AS68" si="5">SUM(AF5:AN5)</f>
        <v>2620698.21</v>
      </c>
      <c r="AT5" s="56">
        <f t="shared" ref="AT5:AT68" si="6">AR5-AS5</f>
        <v>-122890.60000000009</v>
      </c>
    </row>
    <row r="6" spans="1:46">
      <c r="D6" s="34" t="s">
        <v>100</v>
      </c>
      <c r="E6" s="34" t="s">
        <v>100</v>
      </c>
      <c r="F6" s="38">
        <v>86185.05</v>
      </c>
      <c r="H6" s="38">
        <v>15563</v>
      </c>
      <c r="L6" s="137">
        <v>3</v>
      </c>
      <c r="Q6" s="62"/>
      <c r="R6" s="62">
        <v>0</v>
      </c>
      <c r="S6" s="137"/>
      <c r="T6" s="137"/>
      <c r="W6" s="137">
        <v>109239.05</v>
      </c>
      <c r="X6" s="137">
        <v>1</v>
      </c>
      <c r="AD6" s="39">
        <v>532940</v>
      </c>
      <c r="AE6" s="39">
        <v>237645.33</v>
      </c>
      <c r="AF6" s="50">
        <v>554040</v>
      </c>
      <c r="AJ6" s="50">
        <v>224034.33</v>
      </c>
      <c r="AO6" s="256">
        <f t="shared" si="1"/>
        <v>101748.05</v>
      </c>
      <c r="AP6" s="40">
        <f t="shared" si="2"/>
        <v>0</v>
      </c>
      <c r="AQ6" s="56">
        <f t="shared" si="3"/>
        <v>101748.05</v>
      </c>
      <c r="AR6" s="50">
        <f t="shared" si="4"/>
        <v>770585.33</v>
      </c>
      <c r="AS6" s="41">
        <f t="shared" si="5"/>
        <v>778074.33</v>
      </c>
      <c r="AT6" s="56">
        <f t="shared" si="6"/>
        <v>-7489</v>
      </c>
    </row>
    <row r="7" spans="1:46">
      <c r="D7" s="34" t="s">
        <v>101</v>
      </c>
      <c r="E7" s="34" t="s">
        <v>101</v>
      </c>
      <c r="Q7" s="62"/>
      <c r="R7" s="62"/>
      <c r="S7" s="137"/>
      <c r="T7" s="137"/>
      <c r="AO7" s="256">
        <f t="shared" si="1"/>
        <v>0</v>
      </c>
      <c r="AP7" s="40">
        <f t="shared" si="2"/>
        <v>0</v>
      </c>
      <c r="AQ7" s="56">
        <f t="shared" si="3"/>
        <v>0</v>
      </c>
      <c r="AR7" s="50">
        <f t="shared" si="4"/>
        <v>0</v>
      </c>
      <c r="AS7" s="41">
        <f t="shared" si="5"/>
        <v>0</v>
      </c>
      <c r="AT7" s="56">
        <f t="shared" si="6"/>
        <v>0</v>
      </c>
    </row>
    <row r="8" spans="1:46">
      <c r="D8" s="34" t="s">
        <v>102</v>
      </c>
      <c r="E8" s="34" t="s">
        <v>102</v>
      </c>
      <c r="F8" s="38">
        <v>6697.76</v>
      </c>
      <c r="H8" s="38">
        <v>2700</v>
      </c>
      <c r="K8" s="137">
        <v>637124.38</v>
      </c>
      <c r="L8" s="137">
        <v>612144.84</v>
      </c>
      <c r="Q8" s="62"/>
      <c r="R8" s="62"/>
      <c r="S8" s="137"/>
      <c r="T8" s="137"/>
      <c r="W8" s="137">
        <v>-790646.1</v>
      </c>
      <c r="X8" s="137">
        <v>2280907.04</v>
      </c>
      <c r="AB8" s="39">
        <v>13.33</v>
      </c>
      <c r="AD8" s="39">
        <v>1420576.5</v>
      </c>
      <c r="AE8" s="39">
        <v>186682.31</v>
      </c>
      <c r="AF8" s="50">
        <v>1445277.5</v>
      </c>
      <c r="AG8" s="50">
        <v>6541.25</v>
      </c>
      <c r="AH8" s="50">
        <v>22646</v>
      </c>
      <c r="AJ8" s="50">
        <v>124477.06</v>
      </c>
      <c r="AK8" s="50">
        <v>239924.29</v>
      </c>
      <c r="AO8" s="256">
        <f t="shared" si="1"/>
        <v>9397.76</v>
      </c>
      <c r="AP8" s="40">
        <f t="shared" si="2"/>
        <v>0</v>
      </c>
      <c r="AQ8" s="56">
        <f t="shared" si="3"/>
        <v>9397.76</v>
      </c>
      <c r="AR8" s="50">
        <f t="shared" si="4"/>
        <v>1607272.1400000001</v>
      </c>
      <c r="AS8" s="41">
        <f t="shared" si="5"/>
        <v>1838866.1</v>
      </c>
      <c r="AT8" s="56">
        <f t="shared" si="6"/>
        <v>-231593.95999999996</v>
      </c>
    </row>
    <row r="9" spans="1:46">
      <c r="D9" s="34" t="s">
        <v>103</v>
      </c>
      <c r="E9" s="34" t="s">
        <v>103</v>
      </c>
      <c r="F9" s="38">
        <v>3211.28</v>
      </c>
      <c r="H9" s="38">
        <v>0</v>
      </c>
      <c r="I9" s="38">
        <v>0</v>
      </c>
      <c r="K9" s="137">
        <v>3785917.61</v>
      </c>
      <c r="L9" s="137">
        <v>13568.54</v>
      </c>
      <c r="N9" s="62">
        <v>14480</v>
      </c>
      <c r="O9" s="62">
        <v>4188.7</v>
      </c>
      <c r="Q9" s="62"/>
      <c r="R9" s="62">
        <v>0</v>
      </c>
      <c r="S9" s="137"/>
      <c r="T9" s="137"/>
      <c r="W9" s="137">
        <v>-1000387.37</v>
      </c>
      <c r="X9" s="137">
        <v>4905540</v>
      </c>
      <c r="AB9" s="39">
        <v>109.8</v>
      </c>
      <c r="AD9" s="39">
        <v>797040</v>
      </c>
      <c r="AE9" s="39">
        <v>382440.28</v>
      </c>
      <c r="AF9" s="50">
        <v>797340</v>
      </c>
      <c r="AG9" s="50">
        <v>18525</v>
      </c>
      <c r="AJ9" s="50">
        <v>354048.92</v>
      </c>
      <c r="AK9" s="50">
        <v>130800.06</v>
      </c>
      <c r="AO9" s="256">
        <f t="shared" si="1"/>
        <v>3211.28</v>
      </c>
      <c r="AP9" s="40">
        <f t="shared" si="2"/>
        <v>18668.7</v>
      </c>
      <c r="AQ9" s="56">
        <f t="shared" si="3"/>
        <v>-15457.42</v>
      </c>
      <c r="AR9" s="50">
        <f t="shared" si="4"/>
        <v>1179590.08</v>
      </c>
      <c r="AS9" s="41">
        <f t="shared" si="5"/>
        <v>1300713.98</v>
      </c>
      <c r="AT9" s="56">
        <f t="shared" si="6"/>
        <v>-121123.89999999991</v>
      </c>
    </row>
    <row r="10" spans="1:46">
      <c r="D10" s="34" t="s">
        <v>104</v>
      </c>
      <c r="E10" s="34" t="s">
        <v>1584</v>
      </c>
      <c r="F10" s="38">
        <v>51911.67</v>
      </c>
      <c r="G10" s="38">
        <v>9720</v>
      </c>
      <c r="H10" s="38">
        <v>73230</v>
      </c>
      <c r="K10" s="137">
        <v>1</v>
      </c>
      <c r="L10" s="137">
        <v>37401.07</v>
      </c>
      <c r="Q10" s="62"/>
      <c r="R10" s="62">
        <v>2600</v>
      </c>
      <c r="S10" s="137"/>
      <c r="T10" s="137"/>
      <c r="V10" s="137">
        <v>605625.62</v>
      </c>
      <c r="W10" s="137">
        <v>-492383.3</v>
      </c>
      <c r="X10" s="137">
        <v>2</v>
      </c>
      <c r="Z10" s="39">
        <v>268600</v>
      </c>
      <c r="AB10" s="39">
        <v>117.35</v>
      </c>
      <c r="AD10" s="39">
        <v>13413333.99</v>
      </c>
      <c r="AE10" s="39">
        <v>59740</v>
      </c>
      <c r="AF10" s="50">
        <v>13415455</v>
      </c>
      <c r="AI10" s="50">
        <v>35434</v>
      </c>
      <c r="AJ10" s="50">
        <v>217416.28</v>
      </c>
      <c r="AK10" s="50">
        <v>9066.64</v>
      </c>
      <c r="AN10" s="50">
        <v>8000</v>
      </c>
      <c r="AO10" s="256">
        <f t="shared" si="1"/>
        <v>134861.66999999998</v>
      </c>
      <c r="AP10" s="40">
        <f t="shared" si="2"/>
        <v>2600</v>
      </c>
      <c r="AQ10" s="56">
        <f t="shared" si="3"/>
        <v>132261.66999999998</v>
      </c>
      <c r="AR10" s="50">
        <f t="shared" si="4"/>
        <v>13741791.34</v>
      </c>
      <c r="AS10" s="41">
        <f t="shared" si="5"/>
        <v>13685371.92</v>
      </c>
      <c r="AT10" s="56">
        <f t="shared" si="6"/>
        <v>56419.419999999925</v>
      </c>
    </row>
    <row r="11" spans="1:46">
      <c r="D11" s="34" t="s">
        <v>105</v>
      </c>
      <c r="E11" s="34" t="s">
        <v>105</v>
      </c>
      <c r="F11" s="38">
        <v>18394.419999999998</v>
      </c>
      <c r="H11" s="38">
        <v>0</v>
      </c>
      <c r="K11" s="137">
        <v>808351.64</v>
      </c>
      <c r="L11" s="137">
        <v>738014.56</v>
      </c>
      <c r="N11" s="62">
        <v>-44720</v>
      </c>
      <c r="O11" s="62">
        <v>3072.87</v>
      </c>
      <c r="Q11" s="62"/>
      <c r="R11" s="62">
        <v>53160</v>
      </c>
      <c r="S11" s="137"/>
      <c r="T11" s="137"/>
      <c r="W11" s="137">
        <v>-2107295.5</v>
      </c>
      <c r="X11" s="137">
        <v>3116375.39</v>
      </c>
      <c r="AD11" s="39">
        <v>1089463.99</v>
      </c>
      <c r="AE11" s="39">
        <v>970696.73</v>
      </c>
      <c r="AF11" s="50">
        <v>1070728</v>
      </c>
      <c r="AG11" s="50">
        <v>66443</v>
      </c>
      <c r="AJ11" s="50">
        <v>154705.10999999999</v>
      </c>
      <c r="AK11" s="50">
        <v>224116.75</v>
      </c>
      <c r="AO11" s="256">
        <f t="shared" si="1"/>
        <v>18394.419999999998</v>
      </c>
      <c r="AP11" s="40">
        <f t="shared" si="2"/>
        <v>11512.870000000003</v>
      </c>
      <c r="AQ11" s="56">
        <f t="shared" si="3"/>
        <v>6881.5499999999956</v>
      </c>
      <c r="AR11" s="50">
        <f t="shared" si="4"/>
        <v>2060160.72</v>
      </c>
      <c r="AS11" s="41">
        <f t="shared" si="5"/>
        <v>1515992.8599999999</v>
      </c>
      <c r="AT11" s="56">
        <f t="shared" si="6"/>
        <v>544167.8600000001</v>
      </c>
    </row>
    <row r="12" spans="1:46">
      <c r="D12" s="34" t="s">
        <v>106</v>
      </c>
      <c r="E12" s="34" t="s">
        <v>106</v>
      </c>
      <c r="F12" s="38">
        <v>1390593.05</v>
      </c>
      <c r="H12" s="38">
        <v>95365</v>
      </c>
      <c r="K12" s="137">
        <v>346988.61</v>
      </c>
      <c r="L12" s="137">
        <v>524668.04</v>
      </c>
      <c r="Q12" s="62"/>
      <c r="R12" s="62">
        <v>-4575166</v>
      </c>
      <c r="S12" s="137"/>
      <c r="T12" s="137"/>
      <c r="W12" s="137">
        <v>2351172.4700000002</v>
      </c>
      <c r="X12" s="137">
        <v>2450442</v>
      </c>
      <c r="AB12" s="39">
        <v>365.95</v>
      </c>
      <c r="AD12" s="39">
        <v>1011181.5</v>
      </c>
      <c r="AE12" s="39">
        <v>2758377.94</v>
      </c>
      <c r="AF12" s="50">
        <v>1148057</v>
      </c>
      <c r="AJ12" s="50">
        <v>295852.07</v>
      </c>
      <c r="AK12" s="50">
        <v>194850.09</v>
      </c>
      <c r="AO12" s="256">
        <f t="shared" si="1"/>
        <v>1485958.05</v>
      </c>
      <c r="AP12" s="40">
        <f t="shared" si="2"/>
        <v>-4575166</v>
      </c>
      <c r="AQ12" s="56">
        <f t="shared" si="3"/>
        <v>6061124.0499999998</v>
      </c>
      <c r="AR12" s="50">
        <f t="shared" si="4"/>
        <v>3769925.3899999997</v>
      </c>
      <c r="AS12" s="41">
        <f t="shared" si="5"/>
        <v>1638759.1600000001</v>
      </c>
      <c r="AT12" s="56">
        <f t="shared" si="6"/>
        <v>2131166.2299999995</v>
      </c>
    </row>
    <row r="13" spans="1:46">
      <c r="D13" s="34" t="s">
        <v>107</v>
      </c>
      <c r="E13" s="34" t="s">
        <v>107</v>
      </c>
      <c r="F13" s="276">
        <v>0</v>
      </c>
      <c r="G13" s="276">
        <v>0</v>
      </c>
      <c r="H13" s="276">
        <v>0</v>
      </c>
      <c r="I13" s="276">
        <v>0</v>
      </c>
      <c r="J13" s="276">
        <v>0</v>
      </c>
      <c r="K13" s="276">
        <v>0</v>
      </c>
      <c r="L13" s="276">
        <v>0</v>
      </c>
      <c r="M13" s="276">
        <v>0</v>
      </c>
      <c r="N13" s="276">
        <v>0</v>
      </c>
      <c r="O13" s="276">
        <v>0</v>
      </c>
      <c r="P13" s="276">
        <v>0</v>
      </c>
      <c r="Q13" s="276">
        <v>0</v>
      </c>
      <c r="R13" s="276">
        <v>0</v>
      </c>
      <c r="S13" s="276">
        <v>0</v>
      </c>
      <c r="T13" s="276">
        <v>0</v>
      </c>
      <c r="U13" s="276">
        <v>0</v>
      </c>
      <c r="V13" s="276">
        <v>0</v>
      </c>
      <c r="W13" s="276">
        <v>0</v>
      </c>
      <c r="X13" s="276">
        <v>0</v>
      </c>
      <c r="Y13" s="276">
        <v>0</v>
      </c>
      <c r="Z13" s="276">
        <v>0</v>
      </c>
      <c r="AA13" s="276">
        <v>0</v>
      </c>
      <c r="AB13" s="276">
        <v>0</v>
      </c>
      <c r="AC13" s="276">
        <v>0</v>
      </c>
      <c r="AD13" s="276">
        <v>0</v>
      </c>
      <c r="AE13" s="276">
        <v>0</v>
      </c>
      <c r="AF13" s="276">
        <v>0</v>
      </c>
      <c r="AG13" s="276">
        <v>0</v>
      </c>
      <c r="AH13" s="276">
        <v>0</v>
      </c>
      <c r="AI13" s="276">
        <v>0</v>
      </c>
      <c r="AJ13" s="276">
        <v>0</v>
      </c>
      <c r="AK13" s="276">
        <v>0</v>
      </c>
      <c r="AL13" s="276">
        <v>0</v>
      </c>
      <c r="AM13" s="276">
        <v>0</v>
      </c>
      <c r="AN13" s="276">
        <v>0</v>
      </c>
      <c r="AO13" s="256">
        <f t="shared" si="1"/>
        <v>0</v>
      </c>
      <c r="AP13" s="40">
        <f t="shared" si="2"/>
        <v>0</v>
      </c>
      <c r="AQ13" s="56">
        <f t="shared" si="3"/>
        <v>0</v>
      </c>
      <c r="AR13" s="50">
        <f t="shared" si="4"/>
        <v>0</v>
      </c>
      <c r="AS13" s="41">
        <f t="shared" si="5"/>
        <v>0</v>
      </c>
      <c r="AT13" s="56">
        <f t="shared" si="6"/>
        <v>0</v>
      </c>
    </row>
    <row r="14" spans="1:46">
      <c r="D14" s="34" t="s">
        <v>108</v>
      </c>
      <c r="E14" s="34" t="s">
        <v>108</v>
      </c>
      <c r="F14" s="267">
        <v>0</v>
      </c>
      <c r="K14" s="137">
        <v>954328.2</v>
      </c>
      <c r="L14" s="137">
        <v>328751.59999999998</v>
      </c>
      <c r="O14" s="62">
        <v>0</v>
      </c>
      <c r="Q14" s="62"/>
      <c r="R14" s="62"/>
      <c r="S14" s="137"/>
      <c r="T14" s="137"/>
      <c r="W14" s="137">
        <v>-403706.75</v>
      </c>
      <c r="X14" s="137">
        <v>1686786.55</v>
      </c>
      <c r="AD14" s="39">
        <v>1255310.5</v>
      </c>
      <c r="AE14" s="39">
        <v>223982.12</v>
      </c>
      <c r="AF14" s="50">
        <v>1277940.5</v>
      </c>
      <c r="AI14" s="50">
        <v>2540</v>
      </c>
      <c r="AJ14" s="50">
        <v>198812.12</v>
      </c>
      <c r="AO14" s="256">
        <f t="shared" si="1"/>
        <v>0</v>
      </c>
      <c r="AP14" s="40">
        <f t="shared" si="2"/>
        <v>0</v>
      </c>
      <c r="AQ14" s="56">
        <f t="shared" si="3"/>
        <v>0</v>
      </c>
      <c r="AR14" s="50">
        <f t="shared" si="4"/>
        <v>1479292.62</v>
      </c>
      <c r="AS14" s="41">
        <f t="shared" si="5"/>
        <v>1479292.62</v>
      </c>
      <c r="AT14" s="56">
        <f t="shared" si="6"/>
        <v>0</v>
      </c>
    </row>
    <row r="15" spans="1:46">
      <c r="D15" s="34" t="s">
        <v>109</v>
      </c>
      <c r="E15" s="34" t="s">
        <v>109</v>
      </c>
      <c r="F15" s="38">
        <v>3010.76</v>
      </c>
      <c r="H15" s="38">
        <v>4000</v>
      </c>
      <c r="K15" s="137">
        <v>746667.6</v>
      </c>
      <c r="L15" s="137">
        <v>418605.27</v>
      </c>
      <c r="N15" s="62">
        <v>0</v>
      </c>
      <c r="O15" s="62">
        <v>0</v>
      </c>
      <c r="Q15" s="62"/>
      <c r="R15" s="62">
        <v>0</v>
      </c>
      <c r="S15" s="137"/>
      <c r="T15" s="137"/>
      <c r="W15" s="137">
        <v>904141.45</v>
      </c>
      <c r="X15" s="137">
        <v>412000</v>
      </c>
      <c r="AB15" s="39">
        <v>79.680000000000007</v>
      </c>
      <c r="AD15" s="39">
        <v>1638909</v>
      </c>
      <c r="AE15" s="39">
        <v>3323083</v>
      </c>
      <c r="AF15" s="50">
        <v>1663409</v>
      </c>
      <c r="AH15" s="50">
        <v>68400</v>
      </c>
      <c r="AI15" s="50">
        <v>78400</v>
      </c>
      <c r="AJ15" s="50">
        <v>310983</v>
      </c>
      <c r="AK15" s="50">
        <v>147937.5</v>
      </c>
      <c r="AN15" s="50">
        <v>2836800</v>
      </c>
      <c r="AO15" s="256">
        <f t="shared" si="1"/>
        <v>7010.76</v>
      </c>
      <c r="AP15" s="40">
        <f t="shared" si="2"/>
        <v>0</v>
      </c>
      <c r="AQ15" s="56">
        <f t="shared" si="3"/>
        <v>7010.76</v>
      </c>
      <c r="AR15" s="50">
        <f t="shared" si="4"/>
        <v>4962071.68</v>
      </c>
      <c r="AS15" s="41">
        <f t="shared" si="5"/>
        <v>5105929.5</v>
      </c>
      <c r="AT15" s="56">
        <f t="shared" si="6"/>
        <v>-143857.8200000003</v>
      </c>
    </row>
    <row r="16" spans="1:46">
      <c r="A16" s="34" t="s">
        <v>605</v>
      </c>
      <c r="B16" s="34" t="s">
        <v>334</v>
      </c>
      <c r="C16" s="34">
        <v>6904</v>
      </c>
      <c r="D16" s="34" t="s">
        <v>110</v>
      </c>
      <c r="E16" s="34" t="s">
        <v>110</v>
      </c>
      <c r="F16" s="38">
        <v>1143034.26</v>
      </c>
      <c r="G16" s="38">
        <v>74838.009999999995</v>
      </c>
      <c r="H16" s="38">
        <v>210584.95</v>
      </c>
      <c r="K16" s="137">
        <v>111322</v>
      </c>
      <c r="L16" s="137">
        <v>560957.35</v>
      </c>
      <c r="N16" s="62">
        <v>57000</v>
      </c>
      <c r="O16" s="62">
        <v>107932</v>
      </c>
      <c r="Q16" s="62">
        <v>8079.9</v>
      </c>
      <c r="R16" s="62">
        <v>0</v>
      </c>
      <c r="S16" s="137"/>
      <c r="T16" s="137"/>
      <c r="W16" s="137">
        <v>193931.42</v>
      </c>
      <c r="X16" s="137">
        <v>1691218.36</v>
      </c>
      <c r="Z16" s="39">
        <v>1481419.79</v>
      </c>
      <c r="AA16" s="39">
        <v>188375</v>
      </c>
      <c r="AB16" s="39">
        <v>1652.69</v>
      </c>
      <c r="AD16" s="39">
        <v>2692192</v>
      </c>
      <c r="AE16" s="39">
        <v>232778</v>
      </c>
      <c r="AF16" s="50">
        <v>3204976</v>
      </c>
      <c r="AH16" s="50">
        <v>17920</v>
      </c>
      <c r="AI16" s="50">
        <v>34263</v>
      </c>
      <c r="AJ16" s="50">
        <v>990547.44</v>
      </c>
      <c r="AK16" s="50">
        <v>306136.15000000002</v>
      </c>
      <c r="AO16" s="256">
        <f t="shared" si="1"/>
        <v>1428457.22</v>
      </c>
      <c r="AP16" s="40">
        <f t="shared" si="2"/>
        <v>173011.9</v>
      </c>
      <c r="AQ16" s="56">
        <f t="shared" si="3"/>
        <v>1255445.32</v>
      </c>
      <c r="AR16" s="50">
        <f t="shared" si="4"/>
        <v>4596417.4800000004</v>
      </c>
      <c r="AS16" s="41">
        <f t="shared" si="5"/>
        <v>4553842.59</v>
      </c>
      <c r="AT16" s="56">
        <f t="shared" si="6"/>
        <v>42574.890000000596</v>
      </c>
    </row>
    <row r="17" spans="1:46">
      <c r="A17" s="34" t="s">
        <v>605</v>
      </c>
      <c r="B17" s="34" t="s">
        <v>334</v>
      </c>
      <c r="C17" s="34">
        <v>7854</v>
      </c>
      <c r="D17" s="34" t="s">
        <v>111</v>
      </c>
      <c r="E17" s="34" t="s">
        <v>111</v>
      </c>
      <c r="F17" s="38">
        <v>1005635.73</v>
      </c>
      <c r="G17" s="38">
        <v>118759</v>
      </c>
      <c r="H17" s="38">
        <v>748641.16</v>
      </c>
      <c r="K17" s="137">
        <v>387232.34</v>
      </c>
      <c r="L17" s="137">
        <v>1025183.48</v>
      </c>
      <c r="O17" s="62">
        <v>603685.62</v>
      </c>
      <c r="Q17" s="62"/>
      <c r="R17" s="62">
        <v>0</v>
      </c>
      <c r="S17" s="137"/>
      <c r="T17" s="137"/>
      <c r="W17" s="137">
        <v>949789.04</v>
      </c>
      <c r="X17" s="137">
        <v>1534772.11</v>
      </c>
      <c r="Z17" s="39">
        <v>2146572.12</v>
      </c>
      <c r="AB17" s="39">
        <v>1346.18</v>
      </c>
      <c r="AD17" s="39">
        <v>1220982</v>
      </c>
      <c r="AE17" s="39">
        <v>156050</v>
      </c>
      <c r="AF17" s="50">
        <v>2226487</v>
      </c>
      <c r="AH17" s="50">
        <v>44730</v>
      </c>
      <c r="AI17" s="50">
        <v>1260</v>
      </c>
      <c r="AJ17" s="50">
        <v>941998.41</v>
      </c>
      <c r="AK17" s="50">
        <v>113269.95</v>
      </c>
      <c r="AO17" s="256">
        <f t="shared" si="1"/>
        <v>1873035.8900000001</v>
      </c>
      <c r="AP17" s="40">
        <f t="shared" si="2"/>
        <v>603685.62</v>
      </c>
      <c r="AQ17" s="56">
        <f t="shared" si="3"/>
        <v>1269350.27</v>
      </c>
      <c r="AR17" s="50">
        <f t="shared" si="4"/>
        <v>3524950.3000000003</v>
      </c>
      <c r="AS17" s="41">
        <f t="shared" si="5"/>
        <v>3327745.3600000003</v>
      </c>
      <c r="AT17" s="56">
        <f t="shared" si="6"/>
        <v>197204.93999999994</v>
      </c>
    </row>
    <row r="18" spans="1:46">
      <c r="A18" s="34" t="s">
        <v>605</v>
      </c>
      <c r="B18" s="34" t="s">
        <v>334</v>
      </c>
      <c r="C18" s="34">
        <v>11376</v>
      </c>
      <c r="D18" s="34" t="s">
        <v>112</v>
      </c>
      <c r="E18" s="34" t="s">
        <v>112</v>
      </c>
      <c r="F18" s="38">
        <v>4248676.47</v>
      </c>
      <c r="G18" s="38">
        <v>44702.06</v>
      </c>
      <c r="H18" s="38">
        <v>438342.55</v>
      </c>
      <c r="K18" s="137">
        <v>837509.99</v>
      </c>
      <c r="L18" s="137">
        <v>236975.66</v>
      </c>
      <c r="N18" s="62">
        <v>21910</v>
      </c>
      <c r="O18" s="62">
        <v>394134.14</v>
      </c>
      <c r="Q18" s="62"/>
      <c r="R18" s="62">
        <v>719.97</v>
      </c>
      <c r="S18" s="137"/>
      <c r="T18" s="137"/>
      <c r="W18" s="137">
        <v>3872216.14</v>
      </c>
      <c r="X18" s="137">
        <v>1567224.53</v>
      </c>
      <c r="Z18" s="39">
        <v>2601030.21</v>
      </c>
      <c r="AB18" s="39">
        <v>8319.2900000000009</v>
      </c>
      <c r="AD18" s="39">
        <v>1248382</v>
      </c>
      <c r="AE18" s="39">
        <v>237728</v>
      </c>
      <c r="AF18" s="50">
        <v>2295014.08</v>
      </c>
      <c r="AH18" s="50">
        <v>32266</v>
      </c>
      <c r="AI18" s="50">
        <v>25891</v>
      </c>
      <c r="AJ18" s="50">
        <v>1425608.25</v>
      </c>
      <c r="AK18" s="50">
        <v>326446.21999999997</v>
      </c>
      <c r="AN18" s="50">
        <v>40232</v>
      </c>
      <c r="AO18" s="256">
        <f t="shared" si="1"/>
        <v>4731721.0799999991</v>
      </c>
      <c r="AP18" s="40">
        <f t="shared" si="2"/>
        <v>416764.11</v>
      </c>
      <c r="AQ18" s="56">
        <f t="shared" si="3"/>
        <v>4314956.9699999988</v>
      </c>
      <c r="AR18" s="50">
        <f t="shared" si="4"/>
        <v>4095459.5</v>
      </c>
      <c r="AS18" s="41">
        <f t="shared" si="5"/>
        <v>4145457.55</v>
      </c>
      <c r="AT18" s="56">
        <f t="shared" si="6"/>
        <v>-49998.049999999814</v>
      </c>
    </row>
    <row r="19" spans="1:46">
      <c r="A19" s="34" t="s">
        <v>605</v>
      </c>
      <c r="B19" s="34" t="s">
        <v>334</v>
      </c>
      <c r="C19" s="34">
        <v>5535</v>
      </c>
      <c r="D19" s="34" t="s">
        <v>113</v>
      </c>
      <c r="E19" s="34" t="s">
        <v>113</v>
      </c>
      <c r="F19" s="38">
        <v>1541126.57</v>
      </c>
      <c r="G19" s="38">
        <v>39707.949999999997</v>
      </c>
      <c r="H19" s="38">
        <v>295485.62</v>
      </c>
      <c r="K19" s="137">
        <v>1615103.09</v>
      </c>
      <c r="L19" s="137">
        <v>873907.7</v>
      </c>
      <c r="N19" s="62">
        <v>20834</v>
      </c>
      <c r="O19" s="62">
        <v>122938.98</v>
      </c>
      <c r="Q19" s="62">
        <v>15000</v>
      </c>
      <c r="R19" s="62">
        <v>0</v>
      </c>
      <c r="S19" s="137"/>
      <c r="T19" s="137"/>
      <c r="W19" s="137">
        <v>3098985.87</v>
      </c>
      <c r="X19" s="137">
        <v>1097038.29</v>
      </c>
      <c r="Z19" s="39">
        <v>1582944.23</v>
      </c>
      <c r="AB19" s="39">
        <v>2577.7800000000002</v>
      </c>
      <c r="AD19" s="39">
        <v>1418069</v>
      </c>
      <c r="AE19" s="39">
        <v>199100</v>
      </c>
      <c r="AF19" s="50">
        <v>2058762</v>
      </c>
      <c r="AH19" s="50">
        <v>2000</v>
      </c>
      <c r="AI19" s="50">
        <v>32398</v>
      </c>
      <c r="AJ19" s="50">
        <v>722528.87</v>
      </c>
      <c r="AK19" s="50">
        <v>376468.35</v>
      </c>
      <c r="AO19" s="256">
        <f t="shared" si="1"/>
        <v>1876320.1400000001</v>
      </c>
      <c r="AP19" s="40">
        <f t="shared" si="2"/>
        <v>158772.97999999998</v>
      </c>
      <c r="AQ19" s="56">
        <f t="shared" si="3"/>
        <v>1717547.1600000001</v>
      </c>
      <c r="AR19" s="50">
        <f t="shared" si="4"/>
        <v>3202691.01</v>
      </c>
      <c r="AS19" s="41">
        <f t="shared" si="5"/>
        <v>3192157.22</v>
      </c>
      <c r="AT19" s="56">
        <f t="shared" si="6"/>
        <v>10533.789999999572</v>
      </c>
    </row>
    <row r="20" spans="1:46">
      <c r="A20" s="34" t="s">
        <v>605</v>
      </c>
      <c r="B20" s="34" t="s">
        <v>334</v>
      </c>
      <c r="C20" s="34">
        <v>4498</v>
      </c>
      <c r="D20" s="34" t="s">
        <v>114</v>
      </c>
      <c r="E20" s="34" t="s">
        <v>114</v>
      </c>
      <c r="F20" s="38">
        <v>713504.2</v>
      </c>
      <c r="G20" s="38">
        <v>38608.9</v>
      </c>
      <c r="H20" s="38">
        <v>147371.35</v>
      </c>
      <c r="K20" s="137">
        <v>2252983.41</v>
      </c>
      <c r="L20" s="137">
        <v>1044156.6</v>
      </c>
      <c r="N20" s="62">
        <v>68860</v>
      </c>
      <c r="O20" s="62">
        <v>181575.32</v>
      </c>
      <c r="Q20" s="62">
        <v>16768.8</v>
      </c>
      <c r="R20" s="62">
        <v>0</v>
      </c>
      <c r="S20" s="137"/>
      <c r="T20" s="137"/>
      <c r="W20" s="137">
        <v>2499232.6800000002</v>
      </c>
      <c r="X20" s="137">
        <v>1718005.94</v>
      </c>
      <c r="Z20" s="39">
        <v>1185969.6599999999</v>
      </c>
      <c r="AB20" s="39">
        <v>1120.9000000000001</v>
      </c>
      <c r="AD20" s="39">
        <v>1043452.5</v>
      </c>
      <c r="AE20" s="39">
        <v>151100</v>
      </c>
      <c r="AF20" s="50">
        <v>1739454.5</v>
      </c>
      <c r="AH20" s="50">
        <v>43102</v>
      </c>
      <c r="AJ20" s="50">
        <v>724599.99</v>
      </c>
      <c r="AK20" s="50">
        <v>162304.85</v>
      </c>
      <c r="AO20" s="256">
        <f t="shared" si="1"/>
        <v>899484.45</v>
      </c>
      <c r="AP20" s="40">
        <f t="shared" si="2"/>
        <v>267204.12</v>
      </c>
      <c r="AQ20" s="56">
        <f t="shared" si="3"/>
        <v>632280.32999999996</v>
      </c>
      <c r="AR20" s="50">
        <f t="shared" si="4"/>
        <v>2381643.0599999996</v>
      </c>
      <c r="AS20" s="41">
        <f t="shared" si="5"/>
        <v>2669461.3400000003</v>
      </c>
      <c r="AT20" s="56">
        <f t="shared" si="6"/>
        <v>-287818.28000000073</v>
      </c>
    </row>
    <row r="21" spans="1:46">
      <c r="A21" s="34" t="s">
        <v>605</v>
      </c>
      <c r="B21" s="34" t="s">
        <v>334</v>
      </c>
      <c r="C21" s="34">
        <v>8085</v>
      </c>
      <c r="D21" s="34" t="s">
        <v>115</v>
      </c>
      <c r="E21" s="34" t="s">
        <v>115</v>
      </c>
      <c r="F21" s="38">
        <v>1632791.18</v>
      </c>
      <c r="G21" s="38">
        <v>31919.83</v>
      </c>
      <c r="H21" s="38">
        <v>1178878.27</v>
      </c>
      <c r="K21" s="137">
        <v>1650895.63</v>
      </c>
      <c r="L21" s="137">
        <v>1058143.99</v>
      </c>
      <c r="O21" s="62">
        <v>331246.15999999997</v>
      </c>
      <c r="Q21" s="62">
        <v>18709.2</v>
      </c>
      <c r="R21" s="62">
        <v>0</v>
      </c>
      <c r="S21" s="137"/>
      <c r="T21" s="137"/>
      <c r="W21" s="137">
        <v>880903.6</v>
      </c>
      <c r="X21" s="137">
        <v>3950541.16</v>
      </c>
      <c r="Z21" s="39">
        <v>3074506.16</v>
      </c>
      <c r="AA21" s="39">
        <v>82370</v>
      </c>
      <c r="AB21" s="39">
        <v>2319.09</v>
      </c>
      <c r="AD21" s="39">
        <v>1030351.5</v>
      </c>
      <c r="AE21" s="39">
        <v>132200</v>
      </c>
      <c r="AF21" s="50">
        <v>1700164.5</v>
      </c>
      <c r="AH21" s="50">
        <v>57926</v>
      </c>
      <c r="AJ21" s="50">
        <v>2004393.3</v>
      </c>
      <c r="AK21" s="50">
        <v>188034.17</v>
      </c>
      <c r="AO21" s="256">
        <f t="shared" si="1"/>
        <v>2843589.2800000003</v>
      </c>
      <c r="AP21" s="40">
        <f t="shared" si="2"/>
        <v>349955.36</v>
      </c>
      <c r="AQ21" s="56">
        <f t="shared" si="3"/>
        <v>2493633.9200000004</v>
      </c>
      <c r="AR21" s="50">
        <f t="shared" si="4"/>
        <v>4321746.75</v>
      </c>
      <c r="AS21" s="41">
        <f t="shared" si="5"/>
        <v>3950517.9699999997</v>
      </c>
      <c r="AT21" s="56">
        <f t="shared" si="6"/>
        <v>371228.78000000026</v>
      </c>
    </row>
    <row r="22" spans="1:46">
      <c r="A22" s="34" t="s">
        <v>605</v>
      </c>
      <c r="B22" s="34" t="s">
        <v>334</v>
      </c>
      <c r="C22" s="34">
        <v>8539</v>
      </c>
      <c r="D22" s="34" t="s">
        <v>116</v>
      </c>
      <c r="E22" s="34" t="s">
        <v>116</v>
      </c>
      <c r="F22" s="38">
        <v>2004470.16</v>
      </c>
      <c r="G22" s="38">
        <v>144677.34</v>
      </c>
      <c r="H22" s="38">
        <v>316009.84000000003</v>
      </c>
      <c r="K22" s="137">
        <v>1190151.25</v>
      </c>
      <c r="L22" s="137">
        <v>854142.97</v>
      </c>
      <c r="N22" s="62">
        <v>3000</v>
      </c>
      <c r="O22" s="62">
        <v>285548.24</v>
      </c>
      <c r="Q22" s="62">
        <v>15000</v>
      </c>
      <c r="R22" s="62">
        <v>1279.54</v>
      </c>
      <c r="S22" s="137"/>
      <c r="T22" s="137"/>
      <c r="W22" s="137">
        <v>1577536.92</v>
      </c>
      <c r="X22" s="137">
        <v>2643840</v>
      </c>
      <c r="Z22" s="39">
        <v>2504883.54</v>
      </c>
      <c r="AB22" s="39">
        <v>4160.13</v>
      </c>
      <c r="AD22" s="39">
        <v>1077090.3999999999</v>
      </c>
      <c r="AE22" s="39">
        <v>321629</v>
      </c>
      <c r="AF22" s="50">
        <v>2206565.4</v>
      </c>
      <c r="AH22" s="50">
        <v>48040</v>
      </c>
      <c r="AJ22" s="50">
        <v>1459774.91</v>
      </c>
      <c r="AK22" s="50">
        <v>206770.9</v>
      </c>
      <c r="AN22" s="50">
        <v>3365</v>
      </c>
      <c r="AO22" s="256">
        <f t="shared" si="1"/>
        <v>2465157.34</v>
      </c>
      <c r="AP22" s="40">
        <f t="shared" si="2"/>
        <v>304827.77999999997</v>
      </c>
      <c r="AQ22" s="56">
        <f t="shared" si="3"/>
        <v>2160329.56</v>
      </c>
      <c r="AR22" s="50">
        <f t="shared" si="4"/>
        <v>3907763.07</v>
      </c>
      <c r="AS22" s="41">
        <f t="shared" si="5"/>
        <v>3924516.2099999995</v>
      </c>
      <c r="AT22" s="56">
        <f t="shared" si="6"/>
        <v>-16753.139999999665</v>
      </c>
    </row>
    <row r="23" spans="1:46">
      <c r="A23" s="34" t="s">
        <v>605</v>
      </c>
      <c r="B23" s="34" t="s">
        <v>334</v>
      </c>
      <c r="C23" s="34">
        <v>4617</v>
      </c>
      <c r="D23" s="34" t="s">
        <v>117</v>
      </c>
      <c r="E23" s="34" t="s">
        <v>117</v>
      </c>
      <c r="F23" s="38">
        <v>924878.4</v>
      </c>
      <c r="G23" s="38">
        <v>19472.849999999999</v>
      </c>
      <c r="H23" s="38">
        <v>251923.55</v>
      </c>
      <c r="K23" s="137">
        <v>943815.91</v>
      </c>
      <c r="L23" s="137">
        <v>60827.94</v>
      </c>
      <c r="O23" s="62">
        <v>178630.46</v>
      </c>
      <c r="Q23" s="62"/>
      <c r="R23" s="62">
        <v>0</v>
      </c>
      <c r="S23" s="137"/>
      <c r="T23" s="137"/>
      <c r="W23" s="137">
        <v>-148302.35999999999</v>
      </c>
      <c r="X23" s="137">
        <v>2287723.02</v>
      </c>
      <c r="Z23" s="39">
        <v>1485916.04</v>
      </c>
      <c r="AB23" s="39">
        <v>1632.98</v>
      </c>
      <c r="AD23" s="39">
        <v>1862492</v>
      </c>
      <c r="AE23" s="39">
        <v>70020.5</v>
      </c>
      <c r="AF23" s="50">
        <v>2447813.5</v>
      </c>
      <c r="AH23" s="50">
        <v>53569.71</v>
      </c>
      <c r="AJ23" s="50">
        <v>869069.31</v>
      </c>
      <c r="AK23" s="50">
        <v>159793.96</v>
      </c>
      <c r="AN23" s="50">
        <v>6947.51</v>
      </c>
      <c r="AO23" s="256">
        <f t="shared" si="1"/>
        <v>1196274.8</v>
      </c>
      <c r="AP23" s="40">
        <f t="shared" si="2"/>
        <v>178630.46</v>
      </c>
      <c r="AQ23" s="56">
        <f t="shared" si="3"/>
        <v>1017644.3400000001</v>
      </c>
      <c r="AR23" s="50">
        <f t="shared" si="4"/>
        <v>3420061.52</v>
      </c>
      <c r="AS23" s="41">
        <f t="shared" si="5"/>
        <v>3537193.9899999998</v>
      </c>
      <c r="AT23" s="56">
        <f t="shared" si="6"/>
        <v>-117132.46999999974</v>
      </c>
    </row>
    <row r="24" spans="1:46">
      <c r="A24" s="34" t="s">
        <v>605</v>
      </c>
      <c r="B24" s="34" t="s">
        <v>334</v>
      </c>
      <c r="C24" s="34">
        <v>8025</v>
      </c>
      <c r="D24" s="34" t="s">
        <v>118</v>
      </c>
      <c r="E24" s="34" t="s">
        <v>118</v>
      </c>
      <c r="F24" s="38">
        <v>1694669.5</v>
      </c>
      <c r="G24" s="38">
        <v>133803</v>
      </c>
      <c r="H24" s="38">
        <v>407887.17</v>
      </c>
      <c r="K24" s="137">
        <v>753501.41</v>
      </c>
      <c r="L24" s="137">
        <v>488247.54</v>
      </c>
      <c r="N24" s="62">
        <v>4900</v>
      </c>
      <c r="O24" s="62">
        <v>187252.94</v>
      </c>
      <c r="Q24" s="62">
        <v>15000</v>
      </c>
      <c r="R24" s="62">
        <v>0</v>
      </c>
      <c r="S24" s="137"/>
      <c r="T24" s="137"/>
      <c r="W24" s="137">
        <v>664292.71</v>
      </c>
      <c r="X24" s="137">
        <v>2980228.7</v>
      </c>
      <c r="Z24" s="39">
        <v>1654933.88</v>
      </c>
      <c r="AA24" s="39">
        <v>20000</v>
      </c>
      <c r="AB24" s="39">
        <v>2956.69</v>
      </c>
      <c r="AD24" s="39">
        <v>2420091.2999999998</v>
      </c>
      <c r="AE24" s="39">
        <v>195128</v>
      </c>
      <c r="AF24" s="50">
        <v>3244406.3</v>
      </c>
      <c r="AH24" s="50">
        <v>41200</v>
      </c>
      <c r="AJ24" s="50">
        <v>1174674.49</v>
      </c>
      <c r="AK24" s="50">
        <v>205212.46</v>
      </c>
      <c r="AN24" s="50">
        <v>1182.3499999999999</v>
      </c>
      <c r="AO24" s="256">
        <f t="shared" si="1"/>
        <v>2236359.67</v>
      </c>
      <c r="AP24" s="40">
        <f t="shared" si="2"/>
        <v>207152.94</v>
      </c>
      <c r="AQ24" s="56">
        <f t="shared" si="3"/>
        <v>2029206.73</v>
      </c>
      <c r="AR24" s="50">
        <f t="shared" si="4"/>
        <v>4293109.8699999992</v>
      </c>
      <c r="AS24" s="41">
        <f t="shared" si="5"/>
        <v>4666675.5999999996</v>
      </c>
      <c r="AT24" s="56">
        <f t="shared" si="6"/>
        <v>-373565.73000000045</v>
      </c>
    </row>
    <row r="25" spans="1:46">
      <c r="A25" s="34" t="s">
        <v>605</v>
      </c>
      <c r="B25" s="34" t="s">
        <v>334</v>
      </c>
      <c r="C25" s="34">
        <v>9296</v>
      </c>
      <c r="D25" s="34" t="s">
        <v>119</v>
      </c>
      <c r="E25" s="34" t="s">
        <v>119</v>
      </c>
      <c r="F25" s="38">
        <v>2061052.45</v>
      </c>
      <c r="G25" s="38">
        <v>237103.46</v>
      </c>
      <c r="H25" s="38">
        <v>1032996.85</v>
      </c>
      <c r="K25" s="137">
        <v>399684.98</v>
      </c>
      <c r="L25" s="137">
        <v>777205.53</v>
      </c>
      <c r="O25" s="62">
        <v>367350.56</v>
      </c>
      <c r="Q25" s="62">
        <v>15000</v>
      </c>
      <c r="R25" s="62">
        <v>1370.06</v>
      </c>
      <c r="S25" s="137"/>
      <c r="T25" s="137"/>
      <c r="W25" s="137">
        <v>2798162.42</v>
      </c>
      <c r="X25" s="137">
        <v>928313.81</v>
      </c>
      <c r="Z25" s="39">
        <v>2601934.29</v>
      </c>
      <c r="AD25" s="39">
        <v>2247627</v>
      </c>
      <c r="AE25" s="39">
        <v>6470</v>
      </c>
      <c r="AF25" s="50">
        <v>3274411</v>
      </c>
      <c r="AH25" s="50">
        <v>38575</v>
      </c>
      <c r="AI25" s="50">
        <v>8170</v>
      </c>
      <c r="AJ25" s="50">
        <v>899156.08</v>
      </c>
      <c r="AK25" s="50">
        <v>231872.79</v>
      </c>
      <c r="AN25" s="50">
        <v>6000</v>
      </c>
      <c r="AO25" s="256">
        <f t="shared" si="1"/>
        <v>3331152.7600000002</v>
      </c>
      <c r="AP25" s="40">
        <f t="shared" si="2"/>
        <v>383720.62</v>
      </c>
      <c r="AQ25" s="56">
        <f t="shared" si="3"/>
        <v>2947432.14</v>
      </c>
      <c r="AR25" s="50">
        <f t="shared" si="4"/>
        <v>4856031.29</v>
      </c>
      <c r="AS25" s="41">
        <f t="shared" si="5"/>
        <v>4458184.87</v>
      </c>
      <c r="AT25" s="56">
        <f t="shared" si="6"/>
        <v>397846.41999999993</v>
      </c>
    </row>
    <row r="26" spans="1:46">
      <c r="A26" s="34" t="s">
        <v>605</v>
      </c>
      <c r="B26" s="34" t="s">
        <v>334</v>
      </c>
      <c r="C26" s="34">
        <v>6137</v>
      </c>
      <c r="D26" s="34" t="s">
        <v>120</v>
      </c>
      <c r="E26" s="34" t="s">
        <v>120</v>
      </c>
      <c r="F26" s="38">
        <v>1810540.52</v>
      </c>
      <c r="G26" s="38">
        <v>298007</v>
      </c>
      <c r="H26" s="38">
        <v>473505.06</v>
      </c>
      <c r="K26" s="137">
        <v>128260.98</v>
      </c>
      <c r="L26" s="137">
        <v>901779.25</v>
      </c>
      <c r="O26" s="62">
        <v>281554.99</v>
      </c>
      <c r="Q26" s="62"/>
      <c r="R26" s="62">
        <v>0</v>
      </c>
      <c r="S26" s="137"/>
      <c r="T26" s="137"/>
      <c r="W26" s="137">
        <v>1807343.41</v>
      </c>
      <c r="X26" s="137">
        <v>955989.15</v>
      </c>
      <c r="Z26" s="39">
        <v>2164494.94</v>
      </c>
      <c r="AB26" s="39">
        <v>3266.4</v>
      </c>
      <c r="AD26" s="39">
        <v>2214055.4</v>
      </c>
      <c r="AE26" s="39">
        <v>198720</v>
      </c>
      <c r="AF26" s="50">
        <v>2870832.4</v>
      </c>
      <c r="AH26" s="50">
        <v>2000</v>
      </c>
      <c r="AJ26" s="50">
        <v>964891.03</v>
      </c>
      <c r="AK26" s="50">
        <v>175608.05</v>
      </c>
      <c r="AO26" s="256">
        <f t="shared" si="1"/>
        <v>2582052.58</v>
      </c>
      <c r="AP26" s="40">
        <f t="shared" si="2"/>
        <v>281554.99</v>
      </c>
      <c r="AQ26" s="56">
        <f t="shared" si="3"/>
        <v>2300497.59</v>
      </c>
      <c r="AR26" s="50">
        <f t="shared" si="4"/>
        <v>4580536.74</v>
      </c>
      <c r="AS26" s="41">
        <f t="shared" si="5"/>
        <v>4013331.4799999995</v>
      </c>
      <c r="AT26" s="56">
        <f t="shared" si="6"/>
        <v>567205.26000000071</v>
      </c>
    </row>
    <row r="27" spans="1:46">
      <c r="A27" s="34" t="s">
        <v>605</v>
      </c>
      <c r="B27" s="34" t="s">
        <v>334</v>
      </c>
      <c r="C27" s="34">
        <v>5098</v>
      </c>
      <c r="D27" s="34" t="s">
        <v>121</v>
      </c>
      <c r="E27" s="34" t="s">
        <v>121</v>
      </c>
      <c r="F27" s="38">
        <v>694817.71</v>
      </c>
      <c r="G27" s="38">
        <v>105600</v>
      </c>
      <c r="H27" s="38">
        <v>341784.78</v>
      </c>
      <c r="K27" s="137">
        <v>1047980.21</v>
      </c>
      <c r="L27" s="137">
        <v>554192.97</v>
      </c>
      <c r="N27" s="62">
        <v>3500</v>
      </c>
      <c r="O27" s="62">
        <v>237491.89</v>
      </c>
      <c r="Q27" s="62"/>
      <c r="R27" s="62">
        <v>0</v>
      </c>
      <c r="S27" s="137"/>
      <c r="T27" s="137"/>
      <c r="W27" s="137">
        <v>1217688.32</v>
      </c>
      <c r="X27" s="137">
        <v>1540469.93</v>
      </c>
      <c r="Z27" s="39">
        <v>1690401.61</v>
      </c>
      <c r="AA27" s="39">
        <v>276925</v>
      </c>
      <c r="AB27" s="39">
        <v>1574.71</v>
      </c>
      <c r="AD27" s="39">
        <v>687894</v>
      </c>
      <c r="AE27" s="39">
        <v>126737</v>
      </c>
      <c r="AF27" s="50">
        <v>1466584</v>
      </c>
      <c r="AH27" s="50">
        <v>25188</v>
      </c>
      <c r="AJ27" s="50">
        <v>1253930.6399999999</v>
      </c>
      <c r="AK27" s="50">
        <v>292604.15000000002</v>
      </c>
      <c r="AO27" s="256">
        <f t="shared" si="1"/>
        <v>1142202.49</v>
      </c>
      <c r="AP27" s="40">
        <f t="shared" si="2"/>
        <v>240991.89</v>
      </c>
      <c r="AQ27" s="56">
        <f t="shared" si="3"/>
        <v>901210.6</v>
      </c>
      <c r="AR27" s="50">
        <f t="shared" si="4"/>
        <v>2783532.3200000003</v>
      </c>
      <c r="AS27" s="41">
        <f t="shared" si="5"/>
        <v>3038306.7899999996</v>
      </c>
      <c r="AT27" s="56">
        <f t="shared" si="6"/>
        <v>-254774.46999999927</v>
      </c>
    </row>
    <row r="28" spans="1:46">
      <c r="A28" s="34" t="s">
        <v>605</v>
      </c>
      <c r="B28" s="34" t="s">
        <v>334</v>
      </c>
      <c r="C28" s="34">
        <v>10388</v>
      </c>
      <c r="D28" s="34" t="s">
        <v>122</v>
      </c>
      <c r="E28" s="34" t="s">
        <v>122</v>
      </c>
      <c r="F28" s="38">
        <v>2706041.92</v>
      </c>
      <c r="G28" s="38">
        <v>95074</v>
      </c>
      <c r="H28" s="38">
        <v>391439.28</v>
      </c>
      <c r="K28" s="137">
        <v>243508.56</v>
      </c>
      <c r="L28" s="137">
        <v>569557.96</v>
      </c>
      <c r="O28" s="62">
        <v>373650</v>
      </c>
      <c r="Q28" s="62"/>
      <c r="R28" s="62">
        <v>0</v>
      </c>
      <c r="S28" s="137"/>
      <c r="T28" s="137"/>
      <c r="U28" s="137">
        <v>13322</v>
      </c>
      <c r="W28" s="137">
        <v>669817.43000000005</v>
      </c>
      <c r="X28" s="137">
        <v>2399548.4500000002</v>
      </c>
      <c r="Z28" s="39">
        <v>2633892.2999999998</v>
      </c>
      <c r="AA28" s="39">
        <v>53200</v>
      </c>
      <c r="AB28" s="39">
        <v>4078.78</v>
      </c>
      <c r="AD28" s="39">
        <v>2581845</v>
      </c>
      <c r="AE28" s="39">
        <v>243815</v>
      </c>
      <c r="AF28" s="50">
        <v>3791973.12</v>
      </c>
      <c r="AH28" s="50">
        <v>53298</v>
      </c>
      <c r="AI28" s="50">
        <v>18174</v>
      </c>
      <c r="AJ28" s="50">
        <v>1036365.31</v>
      </c>
      <c r="AK28" s="50">
        <v>67736.81</v>
      </c>
      <c r="AO28" s="256">
        <f t="shared" si="1"/>
        <v>3192555.2</v>
      </c>
      <c r="AP28" s="40">
        <f t="shared" si="2"/>
        <v>373650</v>
      </c>
      <c r="AQ28" s="56">
        <f t="shared" si="3"/>
        <v>2818905.2</v>
      </c>
      <c r="AR28" s="50">
        <f t="shared" si="4"/>
        <v>5516831.0800000001</v>
      </c>
      <c r="AS28" s="41">
        <f t="shared" si="5"/>
        <v>4967547.2399999993</v>
      </c>
      <c r="AT28" s="56">
        <f t="shared" si="6"/>
        <v>549283.84000000078</v>
      </c>
    </row>
    <row r="29" spans="1:46">
      <c r="A29" s="34" t="s">
        <v>605</v>
      </c>
      <c r="B29" s="34" t="s">
        <v>334</v>
      </c>
      <c r="C29" s="34">
        <v>8779</v>
      </c>
      <c r="D29" s="34" t="s">
        <v>123</v>
      </c>
      <c r="E29" s="34" t="s">
        <v>123</v>
      </c>
      <c r="F29" s="38">
        <v>847425.57</v>
      </c>
      <c r="G29" s="38">
        <v>50712.95</v>
      </c>
      <c r="H29" s="38">
        <v>414759.07</v>
      </c>
      <c r="K29" s="137">
        <v>1751178.93</v>
      </c>
      <c r="L29" s="137">
        <v>645345.74</v>
      </c>
      <c r="O29" s="62">
        <v>233781</v>
      </c>
      <c r="Q29" s="62">
        <v>37466</v>
      </c>
      <c r="R29" s="62">
        <v>0</v>
      </c>
      <c r="S29" s="137"/>
      <c r="T29" s="137"/>
      <c r="V29" s="137">
        <v>-583672.99</v>
      </c>
      <c r="W29" s="137">
        <v>334039.17</v>
      </c>
      <c r="X29" s="137">
        <v>3847094.62</v>
      </c>
      <c r="Z29" s="39">
        <v>2197329.39</v>
      </c>
      <c r="AD29" s="39">
        <v>2202947.5</v>
      </c>
      <c r="AE29" s="39">
        <v>145350</v>
      </c>
      <c r="AF29" s="50">
        <v>3082283.5</v>
      </c>
      <c r="AH29" s="50">
        <v>12428</v>
      </c>
      <c r="AJ29" s="50">
        <v>1429985.63</v>
      </c>
      <c r="AK29" s="50">
        <v>167019.29999999999</v>
      </c>
      <c r="AN29" s="50">
        <v>13196</v>
      </c>
      <c r="AO29" s="256">
        <f t="shared" si="1"/>
        <v>1312897.5899999999</v>
      </c>
      <c r="AP29" s="40">
        <f t="shared" si="2"/>
        <v>271247</v>
      </c>
      <c r="AQ29" s="56">
        <f t="shared" si="3"/>
        <v>1041650.5899999999</v>
      </c>
      <c r="AR29" s="50">
        <f t="shared" si="4"/>
        <v>4545626.8900000006</v>
      </c>
      <c r="AS29" s="41">
        <f t="shared" si="5"/>
        <v>4704912.43</v>
      </c>
      <c r="AT29" s="56">
        <f t="shared" si="6"/>
        <v>-159285.53999999911</v>
      </c>
    </row>
    <row r="30" spans="1:46">
      <c r="A30" s="34" t="s">
        <v>605</v>
      </c>
      <c r="B30" s="34" t="s">
        <v>334</v>
      </c>
      <c r="C30" s="34">
        <v>13821</v>
      </c>
      <c r="D30" s="34" t="s">
        <v>124</v>
      </c>
      <c r="E30" s="34" t="s">
        <v>124</v>
      </c>
      <c r="F30" s="38">
        <v>2720779.76</v>
      </c>
      <c r="G30" s="38">
        <v>77807.350000000006</v>
      </c>
      <c r="H30" s="38">
        <v>596944.06000000006</v>
      </c>
      <c r="K30" s="137">
        <v>4</v>
      </c>
      <c r="L30" s="137">
        <v>655757.05000000005</v>
      </c>
      <c r="N30" s="62">
        <v>4000</v>
      </c>
      <c r="O30" s="62">
        <v>346455.36</v>
      </c>
      <c r="Q30" s="62"/>
      <c r="R30" s="62">
        <v>0</v>
      </c>
      <c r="S30" s="137"/>
      <c r="T30" s="137"/>
      <c r="W30" s="137">
        <v>871242.21</v>
      </c>
      <c r="X30" s="137">
        <v>2781867.7</v>
      </c>
      <c r="Z30" s="39">
        <v>2679691.5</v>
      </c>
      <c r="AA30" s="39">
        <v>59125</v>
      </c>
      <c r="AB30" s="39">
        <v>4428.2700000000004</v>
      </c>
      <c r="AD30" s="39">
        <v>2886023.5</v>
      </c>
      <c r="AE30" s="39">
        <v>230578</v>
      </c>
      <c r="AF30" s="50">
        <v>4197142.5</v>
      </c>
      <c r="AH30" s="50">
        <v>62360</v>
      </c>
      <c r="AJ30" s="50">
        <v>1455607.99</v>
      </c>
      <c r="AK30" s="50">
        <v>97008.83</v>
      </c>
      <c r="AO30" s="256">
        <f t="shared" si="1"/>
        <v>3395531.17</v>
      </c>
      <c r="AP30" s="40">
        <f t="shared" si="2"/>
        <v>350455.36</v>
      </c>
      <c r="AQ30" s="56">
        <f t="shared" si="3"/>
        <v>3045075.81</v>
      </c>
      <c r="AR30" s="50">
        <f t="shared" si="4"/>
        <v>5859846.2699999996</v>
      </c>
      <c r="AS30" s="41">
        <f t="shared" si="5"/>
        <v>5812119.3200000003</v>
      </c>
      <c r="AT30" s="56">
        <f t="shared" si="6"/>
        <v>47726.949999999255</v>
      </c>
    </row>
    <row r="31" spans="1:46">
      <c r="A31" s="34" t="s">
        <v>605</v>
      </c>
      <c r="B31" s="34" t="s">
        <v>334</v>
      </c>
      <c r="C31" s="34">
        <v>6605</v>
      </c>
      <c r="D31" s="34" t="s">
        <v>125</v>
      </c>
      <c r="E31" s="34" t="s">
        <v>125</v>
      </c>
      <c r="F31" s="38">
        <v>1569826.7</v>
      </c>
      <c r="G31" s="38">
        <v>62764.53</v>
      </c>
      <c r="H31" s="38">
        <v>337546.55</v>
      </c>
      <c r="K31" s="137">
        <v>712320.39</v>
      </c>
      <c r="L31" s="137">
        <v>444389.94</v>
      </c>
      <c r="N31" s="62">
        <v>0</v>
      </c>
      <c r="O31" s="62">
        <v>118686.21</v>
      </c>
      <c r="Q31" s="62">
        <v>30065.279999999999</v>
      </c>
      <c r="R31" s="62">
        <v>0</v>
      </c>
      <c r="S31" s="137"/>
      <c r="T31" s="137"/>
      <c r="W31" s="137">
        <v>789105.82</v>
      </c>
      <c r="X31" s="137">
        <v>1887309.56</v>
      </c>
      <c r="Z31" s="39">
        <v>1620116.75</v>
      </c>
      <c r="AA31" s="39">
        <v>262550</v>
      </c>
      <c r="AB31" s="39">
        <v>2420.84</v>
      </c>
      <c r="AD31" s="39">
        <v>2673803</v>
      </c>
      <c r="AE31" s="39">
        <v>239212</v>
      </c>
      <c r="AF31" s="50">
        <v>3263500</v>
      </c>
      <c r="AI31" s="50">
        <v>44023</v>
      </c>
      <c r="AJ31" s="50">
        <v>1010162.02</v>
      </c>
      <c r="AK31" s="50">
        <v>178736.33</v>
      </c>
      <c r="AO31" s="256">
        <f t="shared" si="1"/>
        <v>1970137.78</v>
      </c>
      <c r="AP31" s="40">
        <f t="shared" si="2"/>
        <v>148751.49</v>
      </c>
      <c r="AQ31" s="56">
        <f t="shared" si="3"/>
        <v>1821386.29</v>
      </c>
      <c r="AR31" s="50">
        <f t="shared" si="4"/>
        <v>4798102.59</v>
      </c>
      <c r="AS31" s="41">
        <f t="shared" si="5"/>
        <v>4496421.3499999996</v>
      </c>
      <c r="AT31" s="56">
        <f t="shared" si="6"/>
        <v>301681.24000000022</v>
      </c>
    </row>
    <row r="32" spans="1:46">
      <c r="A32" s="34" t="s">
        <v>605</v>
      </c>
      <c r="B32" s="34" t="s">
        <v>334</v>
      </c>
      <c r="C32" s="34">
        <v>4845</v>
      </c>
      <c r="D32" s="34" t="s">
        <v>126</v>
      </c>
      <c r="E32" s="34" t="s">
        <v>126</v>
      </c>
      <c r="F32" s="38">
        <v>1349651.68</v>
      </c>
      <c r="G32" s="38">
        <v>53669.49</v>
      </c>
      <c r="H32" s="38">
        <v>80026.84</v>
      </c>
      <c r="K32" s="137">
        <v>514601.17</v>
      </c>
      <c r="L32" s="137">
        <v>188835.38</v>
      </c>
      <c r="N32" s="62">
        <v>0</v>
      </c>
      <c r="O32" s="62">
        <v>129041.92</v>
      </c>
      <c r="Q32" s="62">
        <v>16459.919999999998</v>
      </c>
      <c r="R32" s="62">
        <v>0</v>
      </c>
      <c r="S32" s="137"/>
      <c r="T32" s="137"/>
      <c r="W32" s="137">
        <v>-164244.96</v>
      </c>
      <c r="X32" s="137">
        <v>2302867.0299999998</v>
      </c>
      <c r="Z32" s="39">
        <v>1127218.94</v>
      </c>
      <c r="AA32" s="39">
        <v>209023</v>
      </c>
      <c r="AB32" s="39">
        <v>2306.4</v>
      </c>
      <c r="AD32" s="39">
        <v>1153876.5</v>
      </c>
      <c r="AE32" s="39">
        <v>46584</v>
      </c>
      <c r="AF32" s="50">
        <v>1558720.5</v>
      </c>
      <c r="AH32" s="50">
        <v>49598</v>
      </c>
      <c r="AI32" s="50">
        <v>5020</v>
      </c>
      <c r="AJ32" s="50">
        <v>874525.28</v>
      </c>
      <c r="AK32" s="50">
        <v>147354.41</v>
      </c>
      <c r="AN32" s="50">
        <v>1130</v>
      </c>
      <c r="AO32" s="256">
        <f t="shared" si="1"/>
        <v>1483348.01</v>
      </c>
      <c r="AP32" s="40">
        <f t="shared" si="2"/>
        <v>145501.84</v>
      </c>
      <c r="AQ32" s="56">
        <f t="shared" si="3"/>
        <v>1337846.17</v>
      </c>
      <c r="AR32" s="50">
        <f t="shared" si="4"/>
        <v>2539008.84</v>
      </c>
      <c r="AS32" s="41">
        <f t="shared" si="5"/>
        <v>2636348.1900000004</v>
      </c>
      <c r="AT32" s="56">
        <f t="shared" si="6"/>
        <v>-97339.350000000559</v>
      </c>
    </row>
    <row r="33" spans="1:46">
      <c r="A33" s="34" t="s">
        <v>605</v>
      </c>
      <c r="B33" s="34" t="s">
        <v>334</v>
      </c>
      <c r="C33" s="34">
        <v>5126</v>
      </c>
      <c r="D33" s="34" t="s">
        <v>127</v>
      </c>
      <c r="E33" s="34" t="s">
        <v>127</v>
      </c>
      <c r="F33" s="38">
        <v>1301398.74</v>
      </c>
      <c r="G33" s="38">
        <v>364920.05</v>
      </c>
      <c r="H33" s="38">
        <v>326117.90999999997</v>
      </c>
      <c r="K33" s="137">
        <v>3597840.76</v>
      </c>
      <c r="L33" s="137">
        <v>832777.32</v>
      </c>
      <c r="N33" s="62">
        <v>0</v>
      </c>
      <c r="O33" s="62">
        <v>221793</v>
      </c>
      <c r="Q33" s="62">
        <v>15465</v>
      </c>
      <c r="R33" s="62">
        <v>0</v>
      </c>
      <c r="S33" s="137"/>
      <c r="T33" s="137"/>
      <c r="W33" s="137">
        <v>5465107.9400000004</v>
      </c>
      <c r="X33" s="137">
        <v>1722667.58</v>
      </c>
      <c r="Z33" s="39">
        <v>1689422.12</v>
      </c>
      <c r="AB33" s="39">
        <v>2425.2399999999998</v>
      </c>
      <c r="AD33" s="39">
        <v>1067094</v>
      </c>
      <c r="AE33" s="39">
        <v>306200</v>
      </c>
      <c r="AF33" s="50">
        <v>1995081</v>
      </c>
      <c r="AH33" s="50">
        <v>2880</v>
      </c>
      <c r="AJ33" s="50">
        <v>1500508.6</v>
      </c>
      <c r="AK33" s="50">
        <v>568650.5</v>
      </c>
      <c r="AO33" s="256">
        <f t="shared" si="1"/>
        <v>1992436.7</v>
      </c>
      <c r="AP33" s="40">
        <f t="shared" si="2"/>
        <v>237258</v>
      </c>
      <c r="AQ33" s="56">
        <f t="shared" si="3"/>
        <v>1755178.7</v>
      </c>
      <c r="AR33" s="50">
        <f t="shared" si="4"/>
        <v>3065141.3600000003</v>
      </c>
      <c r="AS33" s="41">
        <f t="shared" si="5"/>
        <v>4067120.1</v>
      </c>
      <c r="AT33" s="56">
        <f t="shared" si="6"/>
        <v>-1001978.7399999998</v>
      </c>
    </row>
    <row r="34" spans="1:46">
      <c r="A34" s="34" t="s">
        <v>605</v>
      </c>
      <c r="B34" s="34" t="s">
        <v>334</v>
      </c>
      <c r="C34" s="34">
        <v>4886</v>
      </c>
      <c r="D34" s="34" t="s">
        <v>128</v>
      </c>
      <c r="E34" s="34" t="s">
        <v>128</v>
      </c>
      <c r="F34" s="38">
        <v>1595588.72</v>
      </c>
      <c r="G34" s="38">
        <v>79579.899999999994</v>
      </c>
      <c r="H34" s="38">
        <v>431560.04</v>
      </c>
      <c r="K34" s="137">
        <v>228495.77</v>
      </c>
      <c r="L34" s="137">
        <v>365331.11</v>
      </c>
      <c r="O34" s="62">
        <v>171931.36</v>
      </c>
      <c r="Q34" s="62">
        <v>9587</v>
      </c>
      <c r="R34" s="62">
        <v>0</v>
      </c>
      <c r="S34" s="137"/>
      <c r="T34" s="137"/>
      <c r="W34" s="137">
        <v>77806.52</v>
      </c>
      <c r="X34" s="137">
        <v>2074532.05</v>
      </c>
      <c r="Z34" s="39">
        <v>1567037.29</v>
      </c>
      <c r="AA34" s="39">
        <v>149944</v>
      </c>
      <c r="AB34" s="39">
        <v>2899.84</v>
      </c>
      <c r="AD34" s="39">
        <v>1708969.5</v>
      </c>
      <c r="AE34" s="39">
        <v>97178.94</v>
      </c>
      <c r="AF34" s="50">
        <v>2194744.5</v>
      </c>
      <c r="AH34" s="50">
        <v>38516</v>
      </c>
      <c r="AI34" s="50">
        <v>4000</v>
      </c>
      <c r="AJ34" s="50">
        <v>828379.43</v>
      </c>
      <c r="AK34" s="50">
        <v>92491.03</v>
      </c>
      <c r="AN34" s="50">
        <v>1200</v>
      </c>
      <c r="AO34" s="256">
        <f t="shared" si="1"/>
        <v>2106728.6599999997</v>
      </c>
      <c r="AP34" s="40">
        <f t="shared" si="2"/>
        <v>181518.36</v>
      </c>
      <c r="AQ34" s="56">
        <f t="shared" si="3"/>
        <v>1925210.2999999998</v>
      </c>
      <c r="AR34" s="50">
        <f t="shared" si="4"/>
        <v>3526029.57</v>
      </c>
      <c r="AS34" s="41">
        <f t="shared" si="5"/>
        <v>3159330.96</v>
      </c>
      <c r="AT34" s="56">
        <f t="shared" si="6"/>
        <v>366698.60999999987</v>
      </c>
    </row>
    <row r="35" spans="1:46">
      <c r="A35" s="34" t="s">
        <v>605</v>
      </c>
      <c r="B35" s="34" t="s">
        <v>334</v>
      </c>
      <c r="C35" s="34">
        <v>4684</v>
      </c>
      <c r="D35" s="34" t="s">
        <v>129</v>
      </c>
      <c r="E35" s="34" t="s">
        <v>129</v>
      </c>
      <c r="F35" s="38">
        <v>1208075.97</v>
      </c>
      <c r="G35" s="38">
        <v>137617.70000000001</v>
      </c>
      <c r="H35" s="38">
        <v>150451.66</v>
      </c>
      <c r="J35" s="137">
        <v>5228.91</v>
      </c>
      <c r="K35" s="137">
        <v>715155.1</v>
      </c>
      <c r="L35" s="137">
        <v>840151.49</v>
      </c>
      <c r="N35" s="62">
        <v>9150</v>
      </c>
      <c r="O35" s="62">
        <v>213703.65</v>
      </c>
      <c r="Q35" s="62">
        <v>15000</v>
      </c>
      <c r="R35" s="62">
        <v>1536</v>
      </c>
      <c r="S35" s="137"/>
      <c r="T35" s="137"/>
      <c r="W35" s="137">
        <v>1815261.88</v>
      </c>
      <c r="X35" s="137">
        <v>900591.29</v>
      </c>
      <c r="Z35" s="39">
        <v>1342859.1</v>
      </c>
      <c r="AA35" s="39">
        <v>86200</v>
      </c>
      <c r="AB35" s="39">
        <v>1674.62</v>
      </c>
      <c r="AD35" s="39">
        <v>1440002.5</v>
      </c>
      <c r="AE35" s="39">
        <v>76085</v>
      </c>
      <c r="AF35" s="50">
        <v>1895722.5</v>
      </c>
      <c r="AJ35" s="50">
        <v>774074.81</v>
      </c>
      <c r="AK35" s="50">
        <v>169305.9</v>
      </c>
      <c r="AN35" s="50">
        <v>6280</v>
      </c>
      <c r="AO35" s="256">
        <f t="shared" si="1"/>
        <v>1496145.3299999998</v>
      </c>
      <c r="AP35" s="40">
        <f t="shared" si="2"/>
        <v>239389.65</v>
      </c>
      <c r="AQ35" s="56">
        <f t="shared" si="3"/>
        <v>1256755.68</v>
      </c>
      <c r="AR35" s="50">
        <f t="shared" si="4"/>
        <v>2946821.22</v>
      </c>
      <c r="AS35" s="41">
        <f t="shared" si="5"/>
        <v>2845383.21</v>
      </c>
      <c r="AT35" s="56">
        <f t="shared" si="6"/>
        <v>101438.01000000024</v>
      </c>
    </row>
    <row r="36" spans="1:46">
      <c r="A36" s="34" t="s">
        <v>605</v>
      </c>
      <c r="B36" s="34" t="s">
        <v>334</v>
      </c>
      <c r="C36" s="34">
        <v>7160</v>
      </c>
      <c r="D36" s="34" t="s">
        <v>130</v>
      </c>
      <c r="E36" s="34" t="s">
        <v>130</v>
      </c>
      <c r="F36" s="38">
        <v>1878584.75</v>
      </c>
      <c r="G36" s="38">
        <v>73023</v>
      </c>
      <c r="H36" s="38">
        <v>151618.47</v>
      </c>
      <c r="K36" s="137">
        <v>874236.35</v>
      </c>
      <c r="L36" s="137">
        <v>1171432.29</v>
      </c>
      <c r="N36" s="62">
        <v>41527</v>
      </c>
      <c r="O36" s="62">
        <v>167770.48000000001</v>
      </c>
      <c r="Q36" s="62"/>
      <c r="R36" s="62">
        <v>7.0000000000000007E-2</v>
      </c>
      <c r="S36" s="137"/>
      <c r="T36" s="137"/>
      <c r="U36" s="137">
        <v>15000</v>
      </c>
      <c r="W36" s="137">
        <v>1007143.32</v>
      </c>
      <c r="X36" s="137">
        <v>2673935.1</v>
      </c>
      <c r="Z36" s="39">
        <v>2294222.64</v>
      </c>
      <c r="AA36" s="39">
        <v>67600</v>
      </c>
      <c r="AB36" s="39">
        <v>3041.91</v>
      </c>
      <c r="AD36" s="39">
        <v>1554303.5</v>
      </c>
      <c r="AE36" s="39">
        <v>224360</v>
      </c>
      <c r="AF36" s="50">
        <v>2476476.5</v>
      </c>
      <c r="AI36" s="50">
        <v>59510</v>
      </c>
      <c r="AJ36" s="50">
        <v>1081389.6599999999</v>
      </c>
      <c r="AK36" s="50">
        <v>282633</v>
      </c>
      <c r="AO36" s="256">
        <f t="shared" si="1"/>
        <v>2103226.2200000002</v>
      </c>
      <c r="AP36" s="40">
        <f t="shared" si="2"/>
        <v>209297.55000000002</v>
      </c>
      <c r="AQ36" s="56">
        <f t="shared" si="3"/>
        <v>1893928.6700000002</v>
      </c>
      <c r="AR36" s="50">
        <f t="shared" si="4"/>
        <v>4143528.0500000003</v>
      </c>
      <c r="AS36" s="41">
        <f t="shared" si="5"/>
        <v>3900009.16</v>
      </c>
      <c r="AT36" s="56">
        <f t="shared" si="6"/>
        <v>243518.89000000013</v>
      </c>
    </row>
    <row r="37" spans="1:46">
      <c r="A37" s="34" t="s">
        <v>605</v>
      </c>
      <c r="B37" s="34" t="s">
        <v>334</v>
      </c>
      <c r="C37" s="34">
        <v>5368</v>
      </c>
      <c r="D37" s="34" t="s">
        <v>131</v>
      </c>
      <c r="E37" s="34" t="s">
        <v>131</v>
      </c>
      <c r="F37" s="38">
        <v>1855761.87</v>
      </c>
      <c r="G37" s="38">
        <v>58224</v>
      </c>
      <c r="H37" s="38">
        <v>179554.56</v>
      </c>
      <c r="K37" s="137">
        <v>230463</v>
      </c>
      <c r="L37" s="137">
        <v>89333.56</v>
      </c>
      <c r="N37" s="62">
        <v>1600</v>
      </c>
      <c r="O37" s="62">
        <v>136307</v>
      </c>
      <c r="Q37" s="62"/>
      <c r="R37" s="62">
        <v>282.8</v>
      </c>
      <c r="S37" s="137"/>
      <c r="T37" s="137"/>
      <c r="W37" s="137">
        <v>325465.09000000003</v>
      </c>
      <c r="X37" s="137">
        <v>1942985.43</v>
      </c>
      <c r="Z37" s="39">
        <v>1378315.21</v>
      </c>
      <c r="AA37" s="39">
        <v>66950</v>
      </c>
      <c r="AB37" s="39">
        <v>3275.04</v>
      </c>
      <c r="AD37" s="39">
        <v>1165059</v>
      </c>
      <c r="AE37" s="39">
        <v>225200</v>
      </c>
      <c r="AF37" s="50">
        <v>1686776</v>
      </c>
      <c r="AI37" s="50">
        <v>40043</v>
      </c>
      <c r="AJ37" s="50">
        <v>968693.82</v>
      </c>
      <c r="AK37" s="50">
        <v>136589.76000000001</v>
      </c>
      <c r="AO37" s="256">
        <f t="shared" si="1"/>
        <v>2093540.4300000002</v>
      </c>
      <c r="AP37" s="40">
        <f t="shared" si="2"/>
        <v>138189.79999999999</v>
      </c>
      <c r="AQ37" s="56">
        <f t="shared" si="3"/>
        <v>1955350.6300000001</v>
      </c>
      <c r="AR37" s="50">
        <f t="shared" si="4"/>
        <v>2838799.25</v>
      </c>
      <c r="AS37" s="41">
        <f t="shared" si="5"/>
        <v>2832102.58</v>
      </c>
      <c r="AT37" s="56">
        <f t="shared" si="6"/>
        <v>6696.6699999999255</v>
      </c>
    </row>
    <row r="38" spans="1:46">
      <c r="A38" s="34" t="s">
        <v>605</v>
      </c>
      <c r="B38" s="34" t="s">
        <v>334</v>
      </c>
      <c r="C38" s="34">
        <v>5870</v>
      </c>
      <c r="D38" s="34" t="s">
        <v>132</v>
      </c>
      <c r="E38" s="34" t="s">
        <v>132</v>
      </c>
      <c r="F38" s="38">
        <v>1313092.43</v>
      </c>
      <c r="G38" s="38">
        <v>158579.57999999999</v>
      </c>
      <c r="H38" s="38">
        <v>374516.28</v>
      </c>
      <c r="K38" s="137">
        <v>46943.47</v>
      </c>
      <c r="L38" s="137">
        <v>115418.8</v>
      </c>
      <c r="O38" s="62">
        <v>138100</v>
      </c>
      <c r="Q38" s="62">
        <v>15000</v>
      </c>
      <c r="R38" s="62">
        <v>0</v>
      </c>
      <c r="S38" s="137"/>
      <c r="T38" s="137"/>
      <c r="W38" s="137">
        <v>-892333.43</v>
      </c>
      <c r="X38" s="137">
        <v>2306439.37</v>
      </c>
      <c r="Z38" s="39">
        <v>1610855.78</v>
      </c>
      <c r="AA38" s="39">
        <v>191275</v>
      </c>
      <c r="AB38" s="39">
        <v>1948.67</v>
      </c>
      <c r="AD38" s="39">
        <v>1641699</v>
      </c>
      <c r="AE38" s="39">
        <v>78800</v>
      </c>
      <c r="AF38" s="50">
        <v>2053282</v>
      </c>
      <c r="AH38" s="50">
        <v>15924</v>
      </c>
      <c r="AI38" s="50">
        <v>25796</v>
      </c>
      <c r="AJ38" s="50">
        <v>970639.35</v>
      </c>
      <c r="AK38" s="50">
        <v>15432.48</v>
      </c>
      <c r="AN38" s="50">
        <v>2160</v>
      </c>
      <c r="AO38" s="256">
        <f t="shared" si="1"/>
        <v>1846188.29</v>
      </c>
      <c r="AP38" s="40">
        <f t="shared" si="2"/>
        <v>153100</v>
      </c>
      <c r="AQ38" s="56">
        <f t="shared" si="3"/>
        <v>1693088.29</v>
      </c>
      <c r="AR38" s="50">
        <f t="shared" si="4"/>
        <v>3524578.45</v>
      </c>
      <c r="AS38" s="41">
        <f t="shared" si="5"/>
        <v>3083233.83</v>
      </c>
      <c r="AT38" s="56">
        <f t="shared" si="6"/>
        <v>441344.62000000011</v>
      </c>
    </row>
    <row r="39" spans="1:46">
      <c r="A39" s="34" t="s">
        <v>605</v>
      </c>
      <c r="B39" s="34" t="s">
        <v>334</v>
      </c>
      <c r="C39" s="34">
        <v>3793</v>
      </c>
      <c r="D39" s="34" t="s">
        <v>133</v>
      </c>
      <c r="E39" s="34" t="s">
        <v>133</v>
      </c>
      <c r="F39" s="38">
        <v>1096414.25</v>
      </c>
      <c r="G39" s="38">
        <v>155446.79999999999</v>
      </c>
      <c r="H39" s="38">
        <v>198081.71</v>
      </c>
      <c r="K39" s="137">
        <v>519933.63</v>
      </c>
      <c r="L39" s="137">
        <v>363292.07</v>
      </c>
      <c r="O39" s="62">
        <v>111479.9</v>
      </c>
      <c r="Q39" s="62">
        <v>36747.68</v>
      </c>
      <c r="R39" s="62">
        <v>0</v>
      </c>
      <c r="S39" s="137"/>
      <c r="T39" s="137"/>
      <c r="W39" s="137">
        <v>531294.89</v>
      </c>
      <c r="X39" s="137">
        <v>1600056.47</v>
      </c>
      <c r="Z39" s="39">
        <v>1245060.23</v>
      </c>
      <c r="AA39" s="39">
        <v>75457.5</v>
      </c>
      <c r="AB39" s="39">
        <v>1811.47</v>
      </c>
      <c r="AD39" s="39">
        <v>1196482.5</v>
      </c>
      <c r="AE39" s="39">
        <v>150080</v>
      </c>
      <c r="AF39" s="50">
        <v>1666199.5</v>
      </c>
      <c r="AH39" s="50">
        <v>32398</v>
      </c>
      <c r="AI39" s="50">
        <v>24608</v>
      </c>
      <c r="AJ39" s="50">
        <v>661282.36</v>
      </c>
      <c r="AK39" s="50">
        <v>230814.32</v>
      </c>
      <c r="AO39" s="256">
        <f t="shared" si="1"/>
        <v>1449942.76</v>
      </c>
      <c r="AP39" s="40">
        <f t="shared" si="2"/>
        <v>148227.57999999999</v>
      </c>
      <c r="AQ39" s="56">
        <f t="shared" si="3"/>
        <v>1301715.18</v>
      </c>
      <c r="AR39" s="50">
        <f t="shared" si="4"/>
        <v>2668891.7000000002</v>
      </c>
      <c r="AS39" s="41">
        <f t="shared" si="5"/>
        <v>2615302.1799999997</v>
      </c>
      <c r="AT39" s="56">
        <f t="shared" si="6"/>
        <v>53589.520000000484</v>
      </c>
    </row>
    <row r="40" spans="1:46">
      <c r="A40" s="34" t="s">
        <v>605</v>
      </c>
      <c r="B40" s="34" t="s">
        <v>334</v>
      </c>
      <c r="C40" s="34">
        <v>6053</v>
      </c>
      <c r="D40" s="34" t="s">
        <v>287</v>
      </c>
      <c r="E40" s="34" t="s">
        <v>287</v>
      </c>
      <c r="F40" s="38">
        <v>1253260.8700000001</v>
      </c>
      <c r="G40" s="38">
        <v>210896.29</v>
      </c>
      <c r="H40" s="38">
        <v>266348.03999999998</v>
      </c>
      <c r="K40" s="137">
        <v>796949.25</v>
      </c>
      <c r="L40" s="137">
        <v>220839.12</v>
      </c>
      <c r="N40" s="62">
        <v>29820.9</v>
      </c>
      <c r="O40" s="62">
        <v>306053.95</v>
      </c>
      <c r="Q40" s="62">
        <v>94</v>
      </c>
      <c r="R40" s="62">
        <v>0</v>
      </c>
      <c r="S40" s="137"/>
      <c r="T40" s="137"/>
      <c r="U40" s="137">
        <v>15000</v>
      </c>
      <c r="W40" s="137">
        <v>-16700.93</v>
      </c>
      <c r="X40" s="137">
        <v>2970314.75</v>
      </c>
      <c r="Z40" s="39">
        <v>1275230.5900000001</v>
      </c>
      <c r="AA40" s="39">
        <v>55000</v>
      </c>
      <c r="AB40" s="39">
        <v>2240.61</v>
      </c>
      <c r="AD40" s="39">
        <v>944994</v>
      </c>
      <c r="AE40" s="39">
        <v>134500</v>
      </c>
      <c r="AF40" s="50">
        <v>1760784</v>
      </c>
      <c r="AH40" s="50">
        <v>52107</v>
      </c>
      <c r="AJ40" s="50">
        <v>1056692.3400000001</v>
      </c>
      <c r="AK40" s="50">
        <v>98670.96</v>
      </c>
      <c r="AO40" s="256">
        <f t="shared" si="1"/>
        <v>1730505.2000000002</v>
      </c>
      <c r="AP40" s="40">
        <f t="shared" si="2"/>
        <v>335968.85000000003</v>
      </c>
      <c r="AQ40" s="56">
        <f t="shared" si="3"/>
        <v>1394536.35</v>
      </c>
      <c r="AR40" s="50">
        <f t="shared" si="4"/>
        <v>2411965.2000000002</v>
      </c>
      <c r="AS40" s="41">
        <f t="shared" si="5"/>
        <v>2968254.3</v>
      </c>
      <c r="AT40" s="56">
        <f t="shared" si="6"/>
        <v>-556289.09999999963</v>
      </c>
    </row>
    <row r="41" spans="1:46">
      <c r="A41" s="34" t="s">
        <v>605</v>
      </c>
      <c r="B41" s="34" t="s">
        <v>334</v>
      </c>
      <c r="C41" s="34">
        <v>7865</v>
      </c>
      <c r="D41" s="34" t="s">
        <v>288</v>
      </c>
      <c r="E41" s="34" t="s">
        <v>288</v>
      </c>
      <c r="F41" s="38">
        <v>1611503.78</v>
      </c>
      <c r="G41" s="38">
        <v>182755</v>
      </c>
      <c r="H41" s="38">
        <v>185189.26</v>
      </c>
      <c r="K41" s="137">
        <v>1928862.33</v>
      </c>
      <c r="L41" s="137">
        <v>540657.43999999994</v>
      </c>
      <c r="O41" s="62">
        <v>53380.89</v>
      </c>
      <c r="Q41" s="62"/>
      <c r="R41" s="62">
        <v>0</v>
      </c>
      <c r="S41" s="137"/>
      <c r="T41" s="137"/>
      <c r="W41" s="137">
        <v>1616369.55</v>
      </c>
      <c r="X41" s="137">
        <v>3203233.17</v>
      </c>
      <c r="Z41" s="39">
        <v>1349214.3</v>
      </c>
      <c r="AA41" s="39">
        <v>93955</v>
      </c>
      <c r="AB41" s="39">
        <v>3657.62</v>
      </c>
      <c r="AD41" s="39">
        <v>1006659</v>
      </c>
      <c r="AE41" s="39">
        <v>135019.79999999999</v>
      </c>
      <c r="AF41" s="50">
        <v>1571003</v>
      </c>
      <c r="AH41" s="50">
        <v>36149</v>
      </c>
      <c r="AJ41" s="50">
        <v>1253683.25</v>
      </c>
      <c r="AK41" s="50">
        <v>151686.26999999999</v>
      </c>
      <c r="AO41" s="256">
        <f t="shared" si="1"/>
        <v>1979448.04</v>
      </c>
      <c r="AP41" s="40">
        <f t="shared" si="2"/>
        <v>53380.89</v>
      </c>
      <c r="AQ41" s="56">
        <f t="shared" si="3"/>
        <v>1926067.1500000001</v>
      </c>
      <c r="AR41" s="50">
        <f t="shared" si="4"/>
        <v>2588505.7199999997</v>
      </c>
      <c r="AS41" s="41">
        <f t="shared" si="5"/>
        <v>3012521.52</v>
      </c>
      <c r="AT41" s="56">
        <f t="shared" si="6"/>
        <v>-424015.80000000028</v>
      </c>
    </row>
    <row r="42" spans="1:46">
      <c r="A42" s="34" t="s">
        <v>605</v>
      </c>
      <c r="B42" s="34" t="s">
        <v>334</v>
      </c>
      <c r="C42" s="34">
        <v>2654</v>
      </c>
      <c r="D42" s="34" t="s">
        <v>289</v>
      </c>
      <c r="E42" s="34" t="s">
        <v>289</v>
      </c>
      <c r="F42" s="38">
        <v>812473.98</v>
      </c>
      <c r="G42" s="38">
        <v>34382.11</v>
      </c>
      <c r="H42" s="38">
        <v>166432.92000000001</v>
      </c>
      <c r="K42" s="137">
        <v>76854.06</v>
      </c>
      <c r="L42" s="137">
        <v>280888.42</v>
      </c>
      <c r="O42" s="62">
        <v>225158.62</v>
      </c>
      <c r="Q42" s="62"/>
      <c r="R42" s="62">
        <v>0</v>
      </c>
      <c r="S42" s="137"/>
      <c r="T42" s="137"/>
      <c r="W42" s="137">
        <v>-603789.57999999996</v>
      </c>
      <c r="X42" s="137">
        <v>2001291.5</v>
      </c>
      <c r="Z42" s="39">
        <v>821010.47</v>
      </c>
      <c r="AD42" s="39">
        <v>791706.6</v>
      </c>
      <c r="AE42" s="39">
        <v>900</v>
      </c>
      <c r="AF42" s="50">
        <v>1260130.6000000001</v>
      </c>
      <c r="AH42" s="50">
        <v>4000</v>
      </c>
      <c r="AI42" s="50">
        <v>17164</v>
      </c>
      <c r="AJ42" s="50">
        <v>500022.04</v>
      </c>
      <c r="AK42" s="50">
        <v>83929.48</v>
      </c>
      <c r="AO42" s="256">
        <f t="shared" si="1"/>
        <v>1013289.01</v>
      </c>
      <c r="AP42" s="40">
        <f t="shared" si="2"/>
        <v>225158.62</v>
      </c>
      <c r="AQ42" s="56">
        <f t="shared" si="3"/>
        <v>788130.39</v>
      </c>
      <c r="AR42" s="50">
        <f t="shared" si="4"/>
        <v>1613617.0699999998</v>
      </c>
      <c r="AS42" s="41">
        <f t="shared" si="5"/>
        <v>1865246.12</v>
      </c>
      <c r="AT42" s="56">
        <f t="shared" si="6"/>
        <v>-251629.05000000028</v>
      </c>
    </row>
    <row r="43" spans="1:46">
      <c r="A43" s="34" t="s">
        <v>605</v>
      </c>
      <c r="B43" s="34" t="s">
        <v>334</v>
      </c>
      <c r="C43" s="34">
        <v>5308</v>
      </c>
      <c r="D43" s="34" t="s">
        <v>317</v>
      </c>
      <c r="E43" s="34" t="s">
        <v>317</v>
      </c>
      <c r="F43" s="38">
        <v>1476845.24</v>
      </c>
      <c r="G43" s="38">
        <v>136670.49</v>
      </c>
      <c r="H43" s="38">
        <v>164408.07999999999</v>
      </c>
      <c r="K43" s="137">
        <v>2703477.8</v>
      </c>
      <c r="L43" s="137">
        <v>536478.47</v>
      </c>
      <c r="O43" s="62">
        <v>170695.42</v>
      </c>
      <c r="Q43" s="62">
        <v>1982.64</v>
      </c>
      <c r="R43" s="62">
        <v>0</v>
      </c>
      <c r="S43" s="137"/>
      <c r="T43" s="137"/>
      <c r="W43" s="137">
        <v>912113.17</v>
      </c>
      <c r="X43" s="137">
        <v>3800882.66</v>
      </c>
      <c r="Z43" s="39">
        <v>1555702.31</v>
      </c>
      <c r="AA43" s="39">
        <v>91700</v>
      </c>
      <c r="AB43" s="39">
        <v>2741.44</v>
      </c>
      <c r="AD43" s="39">
        <v>679623</v>
      </c>
      <c r="AE43" s="39">
        <v>104400</v>
      </c>
      <c r="AF43" s="50">
        <v>1402531</v>
      </c>
      <c r="AH43" s="50">
        <v>39182</v>
      </c>
      <c r="AI43" s="50">
        <v>19040</v>
      </c>
      <c r="AJ43" s="50">
        <v>692514.16</v>
      </c>
      <c r="AK43" s="50">
        <v>148693.4</v>
      </c>
      <c r="AO43" s="256">
        <f t="shared" si="1"/>
        <v>1777923.81</v>
      </c>
      <c r="AP43" s="40">
        <f t="shared" si="2"/>
        <v>172678.06000000003</v>
      </c>
      <c r="AQ43" s="56">
        <f t="shared" si="3"/>
        <v>1605245.75</v>
      </c>
      <c r="AR43" s="50">
        <f t="shared" si="4"/>
        <v>2434166.75</v>
      </c>
      <c r="AS43" s="41">
        <f t="shared" si="5"/>
        <v>2301960.56</v>
      </c>
      <c r="AT43" s="56">
        <f t="shared" si="6"/>
        <v>132206.18999999994</v>
      </c>
    </row>
    <row r="44" spans="1:46">
      <c r="A44" s="34" t="s">
        <v>609</v>
      </c>
      <c r="B44" s="34" t="s">
        <v>335</v>
      </c>
      <c r="C44" s="34">
        <v>3359</v>
      </c>
      <c r="D44" s="34" t="s">
        <v>134</v>
      </c>
      <c r="E44" s="34" t="s">
        <v>134</v>
      </c>
      <c r="F44" s="38">
        <v>508675.79</v>
      </c>
      <c r="G44" s="38">
        <v>30374.5</v>
      </c>
      <c r="H44" s="38">
        <v>68084.62</v>
      </c>
      <c r="K44" s="137">
        <v>629935.52</v>
      </c>
      <c r="L44" s="137">
        <v>384615.47</v>
      </c>
      <c r="N44" s="62">
        <v>2000</v>
      </c>
      <c r="O44" s="62">
        <v>53750.14</v>
      </c>
      <c r="Q44" s="62"/>
      <c r="R44" s="62">
        <v>4704.37</v>
      </c>
      <c r="S44" s="137"/>
      <c r="T44" s="137"/>
      <c r="W44" s="137">
        <v>-96579.41</v>
      </c>
      <c r="X44" s="137">
        <v>2024806.3999999999</v>
      </c>
      <c r="Z44" s="39">
        <v>887756.83</v>
      </c>
      <c r="AA44" s="39">
        <v>35000</v>
      </c>
      <c r="AB44" s="39">
        <v>1258.06</v>
      </c>
      <c r="AD44" s="39">
        <v>892111.5</v>
      </c>
      <c r="AE44" s="39">
        <v>122847.9</v>
      </c>
      <c r="AF44" s="50">
        <v>1432949.5</v>
      </c>
      <c r="AH44" s="50">
        <v>17750</v>
      </c>
      <c r="AJ44" s="50">
        <v>623220.52</v>
      </c>
      <c r="AK44" s="50">
        <v>218388.87</v>
      </c>
      <c r="AN44" s="50">
        <v>13661</v>
      </c>
      <c r="AO44" s="256">
        <f t="shared" si="1"/>
        <v>607134.91</v>
      </c>
      <c r="AP44" s="40">
        <f t="shared" si="2"/>
        <v>60454.51</v>
      </c>
      <c r="AQ44" s="56">
        <f t="shared" si="3"/>
        <v>546680.4</v>
      </c>
      <c r="AR44" s="50">
        <f t="shared" si="4"/>
        <v>1938974.29</v>
      </c>
      <c r="AS44" s="41">
        <f t="shared" si="5"/>
        <v>2305969.89</v>
      </c>
      <c r="AT44" s="56">
        <f t="shared" si="6"/>
        <v>-366995.60000000009</v>
      </c>
    </row>
    <row r="45" spans="1:46">
      <c r="A45" s="34" t="s">
        <v>609</v>
      </c>
      <c r="B45" s="34" t="s">
        <v>335</v>
      </c>
      <c r="C45" s="34">
        <v>3931</v>
      </c>
      <c r="D45" s="34" t="s">
        <v>135</v>
      </c>
      <c r="E45" s="34" t="s">
        <v>135</v>
      </c>
      <c r="F45" s="38">
        <v>870120.45</v>
      </c>
      <c r="G45" s="38">
        <v>17407.400000000001</v>
      </c>
      <c r="H45" s="38">
        <v>58629.67</v>
      </c>
      <c r="K45" s="137">
        <v>634283.78</v>
      </c>
      <c r="L45" s="137">
        <v>241828.31</v>
      </c>
      <c r="N45" s="62">
        <v>2300</v>
      </c>
      <c r="O45" s="62">
        <v>62647.82</v>
      </c>
      <c r="Q45" s="62"/>
      <c r="R45" s="62">
        <v>1090</v>
      </c>
      <c r="S45" s="137"/>
      <c r="T45" s="137"/>
      <c r="W45" s="137">
        <v>-362543.62</v>
      </c>
      <c r="X45" s="137">
        <v>2381908.6800000002</v>
      </c>
      <c r="Z45" s="39">
        <v>1104080.24</v>
      </c>
      <c r="AA45" s="39">
        <v>233250</v>
      </c>
      <c r="AB45" s="39">
        <v>1881.69</v>
      </c>
      <c r="AD45" s="39">
        <v>703677</v>
      </c>
      <c r="AE45" s="39">
        <v>136978.20000000001</v>
      </c>
      <c r="AF45" s="50">
        <v>1238024</v>
      </c>
      <c r="AH45" s="50">
        <v>43968</v>
      </c>
      <c r="AJ45" s="50">
        <v>884522.1</v>
      </c>
      <c r="AK45" s="50">
        <v>212318.3</v>
      </c>
      <c r="AN45" s="50">
        <v>64168</v>
      </c>
      <c r="AO45" s="256">
        <f t="shared" si="1"/>
        <v>946157.52</v>
      </c>
      <c r="AP45" s="40">
        <f t="shared" si="2"/>
        <v>66037.820000000007</v>
      </c>
      <c r="AQ45" s="56">
        <f t="shared" si="3"/>
        <v>880119.7</v>
      </c>
      <c r="AR45" s="50">
        <f t="shared" si="4"/>
        <v>2179867.13</v>
      </c>
      <c r="AS45" s="41">
        <f t="shared" si="5"/>
        <v>2443000.4</v>
      </c>
      <c r="AT45" s="56">
        <f t="shared" si="6"/>
        <v>-263133.27</v>
      </c>
    </row>
    <row r="46" spans="1:46">
      <c r="A46" s="34" t="s">
        <v>609</v>
      </c>
      <c r="B46" s="34" t="s">
        <v>335</v>
      </c>
      <c r="C46" s="34">
        <v>3732</v>
      </c>
      <c r="D46" s="34" t="s">
        <v>136</v>
      </c>
      <c r="E46" s="34" t="s">
        <v>136</v>
      </c>
      <c r="F46" s="38">
        <v>683098.08</v>
      </c>
      <c r="G46" s="38">
        <v>1600</v>
      </c>
      <c r="H46" s="38">
        <v>107112.62</v>
      </c>
      <c r="K46" s="137">
        <v>1022773.61</v>
      </c>
      <c r="L46" s="137">
        <v>379973.82</v>
      </c>
      <c r="N46" s="62">
        <v>2000</v>
      </c>
      <c r="O46" s="62">
        <v>64283.06</v>
      </c>
      <c r="Q46" s="62"/>
      <c r="R46" s="62">
        <v>1367.15</v>
      </c>
      <c r="S46" s="137"/>
      <c r="T46" s="137"/>
      <c r="W46" s="137">
        <v>-359259.34</v>
      </c>
      <c r="X46" s="137">
        <v>2692203.68</v>
      </c>
      <c r="Z46" s="39">
        <v>901810.59</v>
      </c>
      <c r="AA46" s="39">
        <v>294006</v>
      </c>
      <c r="AB46" s="39">
        <v>1327.13</v>
      </c>
      <c r="AD46" s="39">
        <v>2289357</v>
      </c>
      <c r="AE46" s="39">
        <v>146600</v>
      </c>
      <c r="AF46" s="50">
        <v>2708970</v>
      </c>
      <c r="AH46" s="50">
        <v>10200</v>
      </c>
      <c r="AJ46" s="50">
        <v>888143.48</v>
      </c>
      <c r="AK46" s="50">
        <v>231823.66</v>
      </c>
      <c r="AO46" s="256">
        <f t="shared" si="1"/>
        <v>791810.7</v>
      </c>
      <c r="AP46" s="40">
        <f t="shared" si="2"/>
        <v>67650.209999999992</v>
      </c>
      <c r="AQ46" s="56">
        <f t="shared" si="3"/>
        <v>724160.49</v>
      </c>
      <c r="AR46" s="50">
        <f t="shared" si="4"/>
        <v>3633100.7199999997</v>
      </c>
      <c r="AS46" s="41">
        <f t="shared" si="5"/>
        <v>3839137.14</v>
      </c>
      <c r="AT46" s="56">
        <f t="shared" si="6"/>
        <v>-206036.42000000039</v>
      </c>
    </row>
    <row r="47" spans="1:46">
      <c r="A47" s="34" t="s">
        <v>609</v>
      </c>
      <c r="B47" s="34" t="s">
        <v>335</v>
      </c>
      <c r="C47" s="34">
        <v>3470</v>
      </c>
      <c r="D47" s="34" t="s">
        <v>137</v>
      </c>
      <c r="E47" s="34" t="s">
        <v>137</v>
      </c>
      <c r="F47" s="38">
        <v>287937.71000000002</v>
      </c>
      <c r="G47" s="38">
        <v>42130</v>
      </c>
      <c r="H47" s="38">
        <v>64459.26</v>
      </c>
      <c r="K47" s="137">
        <v>563048.93999999994</v>
      </c>
      <c r="L47" s="137">
        <v>313548.09000000003</v>
      </c>
      <c r="N47" s="62">
        <v>3500</v>
      </c>
      <c r="O47" s="62">
        <v>52200</v>
      </c>
      <c r="Q47" s="62"/>
      <c r="R47" s="62">
        <v>0</v>
      </c>
      <c r="S47" s="137"/>
      <c r="T47" s="137"/>
      <c r="W47" s="137">
        <v>-1520719.67</v>
      </c>
      <c r="X47" s="137">
        <v>2888756.2</v>
      </c>
      <c r="Z47" s="39">
        <v>1030444.15</v>
      </c>
      <c r="AB47" s="39">
        <v>404.61</v>
      </c>
      <c r="AD47" s="39">
        <v>1178127</v>
      </c>
      <c r="AE47" s="39">
        <v>92725.87</v>
      </c>
      <c r="AF47" s="50">
        <v>1594334</v>
      </c>
      <c r="AI47" s="50">
        <v>19502</v>
      </c>
      <c r="AJ47" s="50">
        <v>665561.68000000005</v>
      </c>
      <c r="AK47" s="50">
        <v>174916.48000000001</v>
      </c>
      <c r="AO47" s="256">
        <f t="shared" si="1"/>
        <v>394526.97000000003</v>
      </c>
      <c r="AP47" s="40">
        <f t="shared" si="2"/>
        <v>55700</v>
      </c>
      <c r="AQ47" s="56">
        <f t="shared" si="3"/>
        <v>338826.97000000003</v>
      </c>
      <c r="AR47" s="50">
        <f t="shared" si="4"/>
        <v>2301701.63</v>
      </c>
      <c r="AS47" s="41">
        <f t="shared" si="5"/>
        <v>2454314.16</v>
      </c>
      <c r="AT47" s="56">
        <f t="shared" si="6"/>
        <v>-152612.53000000026</v>
      </c>
    </row>
    <row r="48" spans="1:46">
      <c r="A48" s="34" t="s">
        <v>609</v>
      </c>
      <c r="B48" s="34" t="s">
        <v>335</v>
      </c>
      <c r="C48" s="34">
        <v>7498</v>
      </c>
      <c r="D48" s="34" t="s">
        <v>138</v>
      </c>
      <c r="E48" s="34" t="s">
        <v>138</v>
      </c>
      <c r="F48" s="38">
        <v>624196.67000000004</v>
      </c>
      <c r="G48" s="38">
        <v>9945</v>
      </c>
      <c r="H48" s="38">
        <v>192857.61</v>
      </c>
      <c r="K48" s="137">
        <v>612964.22</v>
      </c>
      <c r="L48" s="137">
        <v>484760.53</v>
      </c>
      <c r="N48" s="62">
        <v>3200</v>
      </c>
      <c r="O48" s="62">
        <v>116301.3</v>
      </c>
      <c r="Q48" s="62"/>
      <c r="R48" s="62">
        <v>936.64</v>
      </c>
      <c r="S48" s="137"/>
      <c r="T48" s="137"/>
      <c r="W48" s="137">
        <v>-1001926.51</v>
      </c>
      <c r="X48" s="137">
        <v>3281518.85</v>
      </c>
      <c r="Z48" s="39">
        <v>1731786.27</v>
      </c>
      <c r="AA48" s="39">
        <v>349820</v>
      </c>
      <c r="AB48" s="39">
        <v>1383.38</v>
      </c>
      <c r="AD48" s="39">
        <v>2562106.69</v>
      </c>
      <c r="AE48" s="39">
        <v>354177.35</v>
      </c>
      <c r="AF48" s="50">
        <v>3215806.69</v>
      </c>
      <c r="AH48" s="50">
        <v>11904</v>
      </c>
      <c r="AJ48" s="50">
        <v>1853203.12</v>
      </c>
      <c r="AK48" s="50">
        <v>350426.13</v>
      </c>
      <c r="AN48" s="50">
        <v>43240</v>
      </c>
      <c r="AO48" s="256">
        <f t="shared" si="1"/>
        <v>826999.28</v>
      </c>
      <c r="AP48" s="40">
        <f t="shared" si="2"/>
        <v>120437.94</v>
      </c>
      <c r="AQ48" s="56">
        <f t="shared" si="3"/>
        <v>706561.34000000008</v>
      </c>
      <c r="AR48" s="50">
        <f t="shared" si="4"/>
        <v>4999273.6899999995</v>
      </c>
      <c r="AS48" s="41">
        <f t="shared" si="5"/>
        <v>5474579.9400000004</v>
      </c>
      <c r="AT48" s="56">
        <f t="shared" si="6"/>
        <v>-475306.25000000093</v>
      </c>
    </row>
    <row r="49" spans="1:46">
      <c r="A49" s="34" t="s">
        <v>609</v>
      </c>
      <c r="B49" s="34" t="s">
        <v>335</v>
      </c>
      <c r="C49" s="34">
        <v>7191</v>
      </c>
      <c r="D49" s="34" t="s">
        <v>139</v>
      </c>
      <c r="E49" s="34" t="s">
        <v>139</v>
      </c>
      <c r="F49" s="38">
        <v>377855.51</v>
      </c>
      <c r="G49" s="38">
        <v>130932.61</v>
      </c>
      <c r="H49" s="38">
        <v>124920.28</v>
      </c>
      <c r="K49" s="137">
        <v>586858.51</v>
      </c>
      <c r="L49" s="137">
        <v>367784.89</v>
      </c>
      <c r="N49" s="62">
        <v>9820</v>
      </c>
      <c r="O49" s="62">
        <v>102700.56</v>
      </c>
      <c r="Q49" s="62"/>
      <c r="R49" s="62">
        <v>71.52</v>
      </c>
      <c r="S49" s="137"/>
      <c r="T49" s="137"/>
      <c r="W49" s="137">
        <v>-1551106.63</v>
      </c>
      <c r="X49" s="137">
        <v>3750097.45</v>
      </c>
      <c r="Z49" s="39">
        <v>2006589.07</v>
      </c>
      <c r="AA49" s="39">
        <v>22000</v>
      </c>
      <c r="AB49" s="39">
        <v>1303.8499999999999</v>
      </c>
      <c r="AD49" s="39">
        <v>1532506.5</v>
      </c>
      <c r="AE49" s="39">
        <v>333756.62</v>
      </c>
      <c r="AF49" s="50">
        <v>2417193.5</v>
      </c>
      <c r="AH49" s="50">
        <v>70846</v>
      </c>
      <c r="AJ49" s="50">
        <v>1775901.8</v>
      </c>
      <c r="AK49" s="50">
        <v>301144.34000000003</v>
      </c>
      <c r="AN49" s="50">
        <v>54301.5</v>
      </c>
      <c r="AO49" s="256">
        <f t="shared" si="1"/>
        <v>633708.4</v>
      </c>
      <c r="AP49" s="40">
        <f t="shared" si="2"/>
        <v>112592.08</v>
      </c>
      <c r="AQ49" s="56">
        <f t="shared" si="3"/>
        <v>521116.32</v>
      </c>
      <c r="AR49" s="50">
        <f t="shared" si="4"/>
        <v>3896156.04</v>
      </c>
      <c r="AS49" s="41">
        <f t="shared" si="5"/>
        <v>4619387.1399999997</v>
      </c>
      <c r="AT49" s="56">
        <f t="shared" si="6"/>
        <v>-723231.09999999963</v>
      </c>
    </row>
    <row r="50" spans="1:46">
      <c r="A50" s="34" t="s">
        <v>609</v>
      </c>
      <c r="B50" s="34" t="s">
        <v>335</v>
      </c>
      <c r="C50" s="34">
        <v>2981</v>
      </c>
      <c r="D50" s="34" t="s">
        <v>140</v>
      </c>
      <c r="E50" s="34" t="s">
        <v>140</v>
      </c>
      <c r="F50" s="38">
        <v>572106.6</v>
      </c>
      <c r="G50" s="38">
        <v>36050.519999999997</v>
      </c>
      <c r="H50" s="38">
        <v>62559.49</v>
      </c>
      <c r="K50" s="137">
        <v>566575.03</v>
      </c>
      <c r="L50" s="137">
        <v>318524.75</v>
      </c>
      <c r="N50" s="62">
        <v>25140</v>
      </c>
      <c r="O50" s="62">
        <v>65783.94</v>
      </c>
      <c r="Q50" s="62">
        <v>1400</v>
      </c>
      <c r="R50" s="62">
        <v>2018</v>
      </c>
      <c r="S50" s="137"/>
      <c r="T50" s="137"/>
      <c r="W50" s="137">
        <v>-375716.24</v>
      </c>
      <c r="X50" s="137">
        <v>1851653.95</v>
      </c>
      <c r="Z50" s="39">
        <v>1218891.05</v>
      </c>
      <c r="AB50" s="39">
        <v>1050.0899999999999</v>
      </c>
      <c r="AD50" s="39">
        <v>1019841.5</v>
      </c>
      <c r="AE50" s="39">
        <v>153793.22</v>
      </c>
      <c r="AF50" s="50">
        <v>1531922.5</v>
      </c>
      <c r="AH50" s="50">
        <v>7640</v>
      </c>
      <c r="AI50" s="50">
        <v>11674</v>
      </c>
      <c r="AJ50" s="50">
        <v>625048.54</v>
      </c>
      <c r="AK50" s="50">
        <v>201973.58</v>
      </c>
      <c r="AN50" s="50">
        <v>29780.5</v>
      </c>
      <c r="AO50" s="256">
        <f t="shared" si="1"/>
        <v>670716.61</v>
      </c>
      <c r="AP50" s="40">
        <f t="shared" si="2"/>
        <v>94341.94</v>
      </c>
      <c r="AQ50" s="56">
        <f t="shared" si="3"/>
        <v>576374.66999999993</v>
      </c>
      <c r="AR50" s="50">
        <f t="shared" si="4"/>
        <v>2393575.8600000003</v>
      </c>
      <c r="AS50" s="41">
        <f t="shared" si="5"/>
        <v>2408039.12</v>
      </c>
      <c r="AT50" s="56">
        <f t="shared" si="6"/>
        <v>-14463.259999999776</v>
      </c>
    </row>
    <row r="51" spans="1:46">
      <c r="A51" s="34" t="s">
        <v>609</v>
      </c>
      <c r="B51" s="34" t="s">
        <v>335</v>
      </c>
      <c r="C51" s="34">
        <v>3469</v>
      </c>
      <c r="D51" s="34" t="s">
        <v>290</v>
      </c>
      <c r="E51" s="34" t="s">
        <v>290</v>
      </c>
      <c r="F51" s="38">
        <v>218615.81</v>
      </c>
      <c r="G51" s="38">
        <v>5649.54</v>
      </c>
      <c r="H51" s="38">
        <v>101842.73</v>
      </c>
      <c r="K51" s="137">
        <v>569169.61</v>
      </c>
      <c r="L51" s="137">
        <v>133242.87</v>
      </c>
      <c r="N51" s="62">
        <v>3000</v>
      </c>
      <c r="O51" s="62">
        <v>62863.63</v>
      </c>
      <c r="Q51" s="62">
        <v>0</v>
      </c>
      <c r="R51" s="62">
        <v>2983.14</v>
      </c>
      <c r="S51" s="137"/>
      <c r="T51" s="137"/>
      <c r="U51" s="137">
        <v>0</v>
      </c>
      <c r="W51" s="137">
        <v>-1010678.89</v>
      </c>
      <c r="X51" s="137">
        <v>1865771.67</v>
      </c>
      <c r="Z51" s="39">
        <v>1084758.5900000001</v>
      </c>
      <c r="AA51" s="39">
        <v>228124</v>
      </c>
      <c r="AB51" s="39">
        <v>584.23</v>
      </c>
      <c r="AD51" s="39">
        <v>837868.5</v>
      </c>
      <c r="AE51" s="39">
        <v>106928.54</v>
      </c>
      <c r="AF51" s="50">
        <v>1265434.5</v>
      </c>
      <c r="AH51" s="50">
        <v>42842</v>
      </c>
      <c r="AI51" s="50">
        <v>720</v>
      </c>
      <c r="AJ51" s="50">
        <v>653587.32999999996</v>
      </c>
      <c r="AK51" s="50">
        <v>170934.02</v>
      </c>
      <c r="AN51" s="50">
        <v>20165</v>
      </c>
      <c r="AO51" s="256">
        <f t="shared" si="1"/>
        <v>326108.08</v>
      </c>
      <c r="AP51" s="40">
        <f t="shared" si="2"/>
        <v>68846.77</v>
      </c>
      <c r="AQ51" s="56">
        <f t="shared" si="3"/>
        <v>257261.31</v>
      </c>
      <c r="AR51" s="50">
        <f t="shared" si="4"/>
        <v>2258263.8600000003</v>
      </c>
      <c r="AS51" s="41">
        <f t="shared" si="5"/>
        <v>2153682.85</v>
      </c>
      <c r="AT51" s="56">
        <f t="shared" si="6"/>
        <v>104581.01000000024</v>
      </c>
    </row>
    <row r="52" spans="1:46">
      <c r="A52" s="34" t="s">
        <v>609</v>
      </c>
      <c r="B52" s="34" t="s">
        <v>335</v>
      </c>
      <c r="C52" s="34">
        <v>1883</v>
      </c>
      <c r="D52" s="34" t="s">
        <v>291</v>
      </c>
      <c r="E52" s="34" t="s">
        <v>291</v>
      </c>
      <c r="F52" s="38">
        <v>199698.69</v>
      </c>
      <c r="G52" s="38">
        <v>1979.5</v>
      </c>
      <c r="H52" s="38">
        <v>99263.37</v>
      </c>
      <c r="K52" s="137">
        <v>710564.42</v>
      </c>
      <c r="L52" s="137">
        <v>279255.31</v>
      </c>
      <c r="N52" s="62">
        <v>3450</v>
      </c>
      <c r="O52" s="62">
        <v>31084.82</v>
      </c>
      <c r="Q52" s="62"/>
      <c r="R52" s="62">
        <v>659.5</v>
      </c>
      <c r="S52" s="137"/>
      <c r="T52" s="137"/>
      <c r="W52" s="137">
        <v>290925.45</v>
      </c>
      <c r="X52" s="137">
        <v>1234901.48</v>
      </c>
      <c r="Z52" s="39">
        <v>815694.44</v>
      </c>
      <c r="AA52" s="39">
        <v>130805</v>
      </c>
      <c r="AB52" s="39">
        <v>1179.3399999999999</v>
      </c>
      <c r="AD52" s="39">
        <v>957127.5</v>
      </c>
      <c r="AE52" s="39">
        <v>85437.58</v>
      </c>
      <c r="AF52" s="50">
        <v>1281162.5</v>
      </c>
      <c r="AH52" s="50">
        <v>3600</v>
      </c>
      <c r="AI52" s="50">
        <v>19022</v>
      </c>
      <c r="AJ52" s="50">
        <v>747219.94</v>
      </c>
      <c r="AK52" s="50">
        <v>197059.38</v>
      </c>
      <c r="AN52" s="50">
        <v>12440</v>
      </c>
      <c r="AO52" s="256">
        <f t="shared" si="1"/>
        <v>300941.56</v>
      </c>
      <c r="AP52" s="40">
        <f t="shared" si="2"/>
        <v>35194.32</v>
      </c>
      <c r="AQ52" s="56">
        <f t="shared" si="3"/>
        <v>265747.24</v>
      </c>
      <c r="AR52" s="50">
        <f t="shared" si="4"/>
        <v>1990243.8599999999</v>
      </c>
      <c r="AS52" s="41">
        <f t="shared" si="5"/>
        <v>2260503.8199999998</v>
      </c>
      <c r="AT52" s="56">
        <f t="shared" si="6"/>
        <v>-270259.95999999996</v>
      </c>
    </row>
    <row r="53" spans="1:46">
      <c r="A53" s="34" t="s">
        <v>609</v>
      </c>
      <c r="B53" s="34" t="s">
        <v>335</v>
      </c>
      <c r="C53" s="34">
        <v>3742</v>
      </c>
      <c r="D53" s="34" t="s">
        <v>310</v>
      </c>
      <c r="E53" s="34" t="s">
        <v>310</v>
      </c>
      <c r="F53" s="38">
        <v>138344.14000000001</v>
      </c>
      <c r="G53" s="38">
        <v>46499.75</v>
      </c>
      <c r="H53" s="38">
        <v>82084.81</v>
      </c>
      <c r="K53" s="137">
        <v>1289960.92</v>
      </c>
      <c r="L53" s="137">
        <v>311240.40000000002</v>
      </c>
      <c r="N53" s="62">
        <v>4000</v>
      </c>
      <c r="O53" s="62">
        <v>53050.559999999998</v>
      </c>
      <c r="Q53" s="62"/>
      <c r="R53" s="62">
        <v>516.82000000000005</v>
      </c>
      <c r="S53" s="137"/>
      <c r="T53" s="137"/>
      <c r="W53" s="137">
        <v>544604.56000000006</v>
      </c>
      <c r="X53" s="137">
        <v>2300894.7000000002</v>
      </c>
      <c r="Z53" s="39">
        <v>928922.24</v>
      </c>
      <c r="AB53" s="39">
        <v>889.6</v>
      </c>
      <c r="AD53" s="39">
        <v>1115894</v>
      </c>
      <c r="AE53" s="39">
        <v>120644</v>
      </c>
      <c r="AF53" s="50">
        <v>1770274</v>
      </c>
      <c r="AH53" s="50">
        <v>32214</v>
      </c>
      <c r="AJ53" s="50">
        <v>772991.85</v>
      </c>
      <c r="AK53" s="50">
        <v>623581.61</v>
      </c>
      <c r="AN53" s="50">
        <v>2225</v>
      </c>
      <c r="AO53" s="256">
        <f t="shared" si="1"/>
        <v>266928.7</v>
      </c>
      <c r="AP53" s="40">
        <f t="shared" si="2"/>
        <v>57567.38</v>
      </c>
      <c r="AQ53" s="56">
        <f t="shared" si="3"/>
        <v>209361.32</v>
      </c>
      <c r="AR53" s="50">
        <f t="shared" si="4"/>
        <v>2166349.84</v>
      </c>
      <c r="AS53" s="41">
        <f t="shared" si="5"/>
        <v>3201286.46</v>
      </c>
      <c r="AT53" s="56">
        <f t="shared" si="6"/>
        <v>-1034936.6200000001</v>
      </c>
    </row>
    <row r="54" spans="1:46">
      <c r="A54" s="34" t="s">
        <v>609</v>
      </c>
      <c r="B54" s="34" t="s">
        <v>335</v>
      </c>
      <c r="C54" s="34">
        <v>3069</v>
      </c>
      <c r="D54" s="34" t="s">
        <v>318</v>
      </c>
      <c r="E54" s="34" t="s">
        <v>318</v>
      </c>
      <c r="F54" s="38">
        <v>447974.69</v>
      </c>
      <c r="G54" s="38">
        <v>20331</v>
      </c>
      <c r="H54" s="38">
        <v>134087.82</v>
      </c>
      <c r="K54" s="137">
        <v>4353794.46</v>
      </c>
      <c r="L54" s="137">
        <v>297808.46999999997</v>
      </c>
      <c r="N54" s="62">
        <v>89870</v>
      </c>
      <c r="O54" s="62">
        <v>75496.47</v>
      </c>
      <c r="Q54" s="62"/>
      <c r="R54" s="62">
        <v>1552</v>
      </c>
      <c r="S54" s="137"/>
      <c r="T54" s="137"/>
      <c r="U54" s="137">
        <v>0</v>
      </c>
      <c r="W54" s="137">
        <v>1579741.76</v>
      </c>
      <c r="X54" s="137">
        <v>4006426</v>
      </c>
      <c r="Z54" s="39">
        <v>751999.13</v>
      </c>
      <c r="AB54" s="39">
        <v>1172.51</v>
      </c>
      <c r="AD54" s="39">
        <v>1006721.16</v>
      </c>
      <c r="AE54" s="39">
        <v>219665.92000000001</v>
      </c>
      <c r="AF54" s="50">
        <v>1331930</v>
      </c>
      <c r="AI54" s="50">
        <v>17693</v>
      </c>
      <c r="AJ54" s="50">
        <v>861391.31</v>
      </c>
      <c r="AK54" s="50">
        <v>257518.7</v>
      </c>
      <c r="AN54" s="50">
        <v>10115.5</v>
      </c>
      <c r="AO54" s="256">
        <f t="shared" si="1"/>
        <v>602393.51</v>
      </c>
      <c r="AP54" s="40">
        <f t="shared" si="2"/>
        <v>166918.47</v>
      </c>
      <c r="AQ54" s="56">
        <f t="shared" si="3"/>
        <v>435475.04000000004</v>
      </c>
      <c r="AR54" s="50">
        <f t="shared" si="4"/>
        <v>1979558.72</v>
      </c>
      <c r="AS54" s="41">
        <f t="shared" si="5"/>
        <v>2478648.5100000002</v>
      </c>
      <c r="AT54" s="56">
        <f t="shared" si="6"/>
        <v>-499089.79000000027</v>
      </c>
    </row>
    <row r="55" spans="1:46">
      <c r="A55" s="34" t="s">
        <v>320</v>
      </c>
      <c r="B55" s="34" t="s">
        <v>321</v>
      </c>
      <c r="C55" s="34">
        <v>3175</v>
      </c>
      <c r="D55" s="34" t="s">
        <v>141</v>
      </c>
      <c r="E55" s="34" t="s">
        <v>141</v>
      </c>
      <c r="F55" s="38">
        <v>683186.65</v>
      </c>
      <c r="G55" s="38">
        <v>139779.24</v>
      </c>
      <c r="H55" s="38">
        <v>155336.70000000001</v>
      </c>
      <c r="K55" s="137">
        <v>526468.75</v>
      </c>
      <c r="L55" s="137">
        <v>369190.14</v>
      </c>
      <c r="O55" s="62">
        <v>78410.03</v>
      </c>
      <c r="Q55" s="62"/>
      <c r="R55" s="62">
        <v>0</v>
      </c>
      <c r="S55" s="137"/>
      <c r="T55" s="137"/>
      <c r="W55" s="137">
        <v>-261255.03</v>
      </c>
      <c r="X55" s="137">
        <v>1877057.75</v>
      </c>
      <c r="Z55" s="39">
        <v>1165091</v>
      </c>
      <c r="AB55" s="39">
        <v>1032.31</v>
      </c>
      <c r="AD55" s="39">
        <v>1021227.5</v>
      </c>
      <c r="AF55" s="50">
        <v>1207209.5</v>
      </c>
      <c r="AH55" s="50">
        <v>14264</v>
      </c>
      <c r="AJ55" s="50">
        <v>639595.76</v>
      </c>
      <c r="AK55" s="50">
        <v>146532.82</v>
      </c>
      <c r="AO55" s="256">
        <f t="shared" si="1"/>
        <v>978302.59000000008</v>
      </c>
      <c r="AP55" s="40">
        <f t="shared" si="2"/>
        <v>78410.03</v>
      </c>
      <c r="AQ55" s="56">
        <f t="shared" si="3"/>
        <v>899892.56</v>
      </c>
      <c r="AR55" s="50">
        <f t="shared" si="4"/>
        <v>2187350.81</v>
      </c>
      <c r="AS55" s="41">
        <f t="shared" si="5"/>
        <v>2007602.08</v>
      </c>
      <c r="AT55" s="56">
        <f t="shared" si="6"/>
        <v>179748.72999999998</v>
      </c>
    </row>
    <row r="56" spans="1:46">
      <c r="A56" s="34" t="s">
        <v>320</v>
      </c>
      <c r="B56" s="34" t="s">
        <v>321</v>
      </c>
      <c r="C56" s="34">
        <v>3286</v>
      </c>
      <c r="D56" s="34" t="s">
        <v>142</v>
      </c>
      <c r="E56" s="34" t="s">
        <v>142</v>
      </c>
      <c r="F56" s="38">
        <v>200635.08</v>
      </c>
      <c r="G56" s="38">
        <v>146853.85</v>
      </c>
      <c r="H56" s="38">
        <v>115302.18</v>
      </c>
      <c r="K56" s="137">
        <v>628932.6</v>
      </c>
      <c r="L56" s="137">
        <v>450416.18</v>
      </c>
      <c r="O56" s="62">
        <v>39470</v>
      </c>
      <c r="Q56" s="62"/>
      <c r="R56" s="62">
        <v>0</v>
      </c>
      <c r="S56" s="137"/>
      <c r="T56" s="137"/>
      <c r="W56" s="137">
        <v>-1016297.27</v>
      </c>
      <c r="X56" s="137">
        <v>2506199.65</v>
      </c>
      <c r="Z56" s="39">
        <v>1117115.06</v>
      </c>
      <c r="AA56" s="39">
        <v>70000</v>
      </c>
      <c r="AB56" s="39">
        <v>187.65</v>
      </c>
      <c r="AD56" s="39">
        <v>1853751.5</v>
      </c>
      <c r="AE56" s="39">
        <v>740.44</v>
      </c>
      <c r="AF56" s="50">
        <v>2125311.5</v>
      </c>
      <c r="AH56" s="50">
        <v>18606</v>
      </c>
      <c r="AJ56" s="50">
        <v>713230.25</v>
      </c>
      <c r="AK56" s="50">
        <v>171879.39</v>
      </c>
      <c r="AO56" s="256">
        <f t="shared" si="1"/>
        <v>462791.11</v>
      </c>
      <c r="AP56" s="40">
        <f t="shared" si="2"/>
        <v>39470</v>
      </c>
      <c r="AQ56" s="56">
        <f t="shared" si="3"/>
        <v>423321.11</v>
      </c>
      <c r="AR56" s="50">
        <f t="shared" si="4"/>
        <v>3041794.65</v>
      </c>
      <c r="AS56" s="41">
        <f t="shared" si="5"/>
        <v>3029027.14</v>
      </c>
      <c r="AT56" s="56">
        <f t="shared" si="6"/>
        <v>12767.509999999776</v>
      </c>
    </row>
    <row r="57" spans="1:46">
      <c r="A57" s="34" t="s">
        <v>320</v>
      </c>
      <c r="B57" s="34" t="s">
        <v>321</v>
      </c>
      <c r="C57" s="34">
        <v>3033</v>
      </c>
      <c r="D57" s="34" t="s">
        <v>1449</v>
      </c>
      <c r="E57" s="34" t="s">
        <v>332</v>
      </c>
      <c r="F57" s="38">
        <v>174359.12</v>
      </c>
      <c r="G57" s="38">
        <v>14871.13</v>
      </c>
      <c r="H57" s="38">
        <v>18647.72</v>
      </c>
      <c r="K57" s="137">
        <v>167514.09</v>
      </c>
      <c r="L57" s="137">
        <v>190539.51</v>
      </c>
      <c r="O57" s="62">
        <v>88130.21</v>
      </c>
      <c r="Q57" s="62"/>
      <c r="R57" s="62">
        <v>3860</v>
      </c>
      <c r="S57" s="137"/>
      <c r="T57" s="137"/>
      <c r="V57" s="137">
        <v>13.36</v>
      </c>
      <c r="W57" s="137">
        <v>-1226584.42</v>
      </c>
      <c r="X57" s="137">
        <v>1840660.03</v>
      </c>
      <c r="Z57" s="39">
        <v>795515.08</v>
      </c>
      <c r="AA57" s="39">
        <v>75225</v>
      </c>
      <c r="AB57" s="39">
        <v>332.11</v>
      </c>
      <c r="AD57" s="39">
        <v>861833.5</v>
      </c>
      <c r="AE57" s="39">
        <v>3316.02</v>
      </c>
      <c r="AF57" s="50">
        <v>1270654.5</v>
      </c>
      <c r="AJ57" s="50">
        <v>449050.89</v>
      </c>
      <c r="AK57" s="50">
        <v>156663.93</v>
      </c>
      <c r="AO57" s="256">
        <f t="shared" si="1"/>
        <v>207877.97</v>
      </c>
      <c r="AP57" s="40">
        <f t="shared" si="2"/>
        <v>91990.21</v>
      </c>
      <c r="AQ57" s="56">
        <f t="shared" si="3"/>
        <v>115887.76</v>
      </c>
      <c r="AR57" s="50">
        <f t="shared" si="4"/>
        <v>1736221.71</v>
      </c>
      <c r="AS57" s="41">
        <f t="shared" si="5"/>
        <v>1876369.32</v>
      </c>
      <c r="AT57" s="56">
        <f t="shared" si="6"/>
        <v>-140147.6100000001</v>
      </c>
    </row>
    <row r="58" spans="1:46">
      <c r="A58" s="34" t="s">
        <v>320</v>
      </c>
      <c r="B58" s="34" t="s">
        <v>321</v>
      </c>
      <c r="C58" s="34">
        <v>2571</v>
      </c>
      <c r="D58" s="34" t="s">
        <v>143</v>
      </c>
      <c r="E58" s="34" t="s">
        <v>143</v>
      </c>
      <c r="F58" s="38">
        <v>305709.15000000002</v>
      </c>
      <c r="G58" s="38">
        <v>30868.71</v>
      </c>
      <c r="H58" s="38">
        <v>182650.79</v>
      </c>
      <c r="K58" s="137">
        <v>769272.9</v>
      </c>
      <c r="L58" s="137">
        <v>353359.9</v>
      </c>
      <c r="O58" s="62">
        <v>33012</v>
      </c>
      <c r="Q58" s="62"/>
      <c r="R58" s="62">
        <v>0</v>
      </c>
      <c r="S58" s="137"/>
      <c r="T58" s="137"/>
      <c r="V58" s="137">
        <v>-575.30999999999995</v>
      </c>
      <c r="W58" s="137">
        <v>-268743.46000000002</v>
      </c>
      <c r="X58" s="137">
        <v>1821817.03</v>
      </c>
      <c r="Z58" s="39">
        <v>1024501.29</v>
      </c>
      <c r="AB58" s="39">
        <v>772.71</v>
      </c>
      <c r="AD58" s="39">
        <v>1495695</v>
      </c>
      <c r="AE58" s="39">
        <v>173904.13</v>
      </c>
      <c r="AF58" s="50">
        <v>1956335</v>
      </c>
      <c r="AH58" s="50">
        <v>13440</v>
      </c>
      <c r="AI58" s="50">
        <v>1360</v>
      </c>
      <c r="AJ58" s="50">
        <v>611798.19999999995</v>
      </c>
      <c r="AK58" s="50">
        <v>55588.74</v>
      </c>
      <c r="AO58" s="256">
        <f t="shared" si="1"/>
        <v>519228.65</v>
      </c>
      <c r="AP58" s="40">
        <f t="shared" si="2"/>
        <v>33012</v>
      </c>
      <c r="AQ58" s="56">
        <f t="shared" si="3"/>
        <v>486216.65</v>
      </c>
      <c r="AR58" s="50">
        <f t="shared" si="4"/>
        <v>2694873.13</v>
      </c>
      <c r="AS58" s="41">
        <f t="shared" si="5"/>
        <v>2638521.9400000004</v>
      </c>
      <c r="AT58" s="56">
        <f t="shared" si="6"/>
        <v>56351.189999999478</v>
      </c>
    </row>
    <row r="59" spans="1:46">
      <c r="A59" s="34" t="s">
        <v>320</v>
      </c>
      <c r="B59" s="34" t="s">
        <v>321</v>
      </c>
      <c r="C59" s="34">
        <v>5320</v>
      </c>
      <c r="D59" s="34" t="s">
        <v>1450</v>
      </c>
      <c r="E59" s="34" t="s">
        <v>333</v>
      </c>
      <c r="F59" s="38">
        <v>887566.6</v>
      </c>
      <c r="G59" s="38">
        <v>296249.96999999997</v>
      </c>
      <c r="H59" s="38">
        <v>643657.15</v>
      </c>
      <c r="K59" s="137">
        <v>617773.18999999994</v>
      </c>
      <c r="L59" s="137">
        <v>674695.93</v>
      </c>
      <c r="O59" s="62">
        <v>88230</v>
      </c>
      <c r="Q59" s="62"/>
      <c r="R59" s="62">
        <v>-2392</v>
      </c>
      <c r="S59" s="137"/>
      <c r="T59" s="137"/>
      <c r="W59" s="137">
        <v>844460.46</v>
      </c>
      <c r="X59" s="137">
        <v>1102265.42</v>
      </c>
      <c r="Z59" s="39">
        <v>2148782.77</v>
      </c>
      <c r="AB59" s="39">
        <v>535.61</v>
      </c>
      <c r="AD59" s="39">
        <v>1581198</v>
      </c>
      <c r="AE59" s="39">
        <v>20000</v>
      </c>
      <c r="AF59" s="50">
        <v>2014875</v>
      </c>
      <c r="AH59" s="50">
        <v>15490</v>
      </c>
      <c r="AJ59" s="50">
        <v>545010.56000000006</v>
      </c>
      <c r="AK59" s="50">
        <v>55351.86</v>
      </c>
      <c r="AN59" s="50">
        <v>32410</v>
      </c>
      <c r="AO59" s="256">
        <f t="shared" si="1"/>
        <v>1827473.7199999997</v>
      </c>
      <c r="AP59" s="40">
        <f t="shared" si="2"/>
        <v>85838</v>
      </c>
      <c r="AQ59" s="56">
        <f t="shared" si="3"/>
        <v>1741635.7199999997</v>
      </c>
      <c r="AR59" s="50">
        <f t="shared" si="4"/>
        <v>3750516.38</v>
      </c>
      <c r="AS59" s="41">
        <f t="shared" si="5"/>
        <v>2663137.42</v>
      </c>
      <c r="AT59" s="56">
        <f t="shared" si="6"/>
        <v>1087378.96</v>
      </c>
    </row>
    <row r="60" spans="1:46">
      <c r="A60" s="34" t="s">
        <v>320</v>
      </c>
      <c r="B60" s="34" t="s">
        <v>321</v>
      </c>
      <c r="C60" s="34">
        <v>2252</v>
      </c>
      <c r="D60" s="34" t="s">
        <v>144</v>
      </c>
      <c r="E60" s="34" t="s">
        <v>144</v>
      </c>
      <c r="F60" s="38">
        <v>673761.93</v>
      </c>
      <c r="G60" s="38">
        <v>143609.92000000001</v>
      </c>
      <c r="H60" s="38">
        <v>49733.38</v>
      </c>
      <c r="K60" s="137">
        <v>197816.08</v>
      </c>
      <c r="L60" s="137">
        <v>177986.35</v>
      </c>
      <c r="O60" s="62">
        <v>50940</v>
      </c>
      <c r="Q60" s="62"/>
      <c r="R60" s="62">
        <v>0</v>
      </c>
      <c r="S60" s="137"/>
      <c r="T60" s="137"/>
      <c r="W60" s="137">
        <v>-1023440.73</v>
      </c>
      <c r="X60" s="137">
        <v>2172216.88</v>
      </c>
      <c r="Z60" s="39">
        <v>905686.17</v>
      </c>
      <c r="AA60" s="39">
        <v>190732</v>
      </c>
      <c r="AB60" s="39">
        <v>1229.32</v>
      </c>
      <c r="AD60" s="39">
        <v>821410</v>
      </c>
      <c r="AF60" s="50">
        <v>1121972</v>
      </c>
      <c r="AH60" s="50">
        <v>14788</v>
      </c>
      <c r="AI60" s="50">
        <v>3000</v>
      </c>
      <c r="AJ60" s="50">
        <v>687636.75</v>
      </c>
      <c r="AK60" s="50">
        <v>48469.23</v>
      </c>
      <c r="AO60" s="256">
        <f t="shared" si="1"/>
        <v>867105.2300000001</v>
      </c>
      <c r="AP60" s="40">
        <f t="shared" si="2"/>
        <v>50940</v>
      </c>
      <c r="AQ60" s="56">
        <f t="shared" si="3"/>
        <v>816165.2300000001</v>
      </c>
      <c r="AR60" s="50">
        <f t="shared" si="4"/>
        <v>1919057.49</v>
      </c>
      <c r="AS60" s="41">
        <f t="shared" si="5"/>
        <v>1875865.98</v>
      </c>
      <c r="AT60" s="56">
        <f t="shared" si="6"/>
        <v>43191.510000000009</v>
      </c>
    </row>
    <row r="61" spans="1:46">
      <c r="A61" s="34" t="s">
        <v>320</v>
      </c>
      <c r="B61" s="34" t="s">
        <v>321</v>
      </c>
      <c r="C61" s="34">
        <v>2615</v>
      </c>
      <c r="D61" s="34" t="s">
        <v>145</v>
      </c>
      <c r="E61" s="34" t="s">
        <v>145</v>
      </c>
      <c r="F61" s="38">
        <v>282398.09000000003</v>
      </c>
      <c r="G61" s="38">
        <v>94955.24</v>
      </c>
      <c r="H61" s="38">
        <v>142737.75</v>
      </c>
      <c r="K61" s="137">
        <v>1265837.3600000001</v>
      </c>
      <c r="L61" s="137">
        <v>703179.68</v>
      </c>
      <c r="O61" s="62">
        <v>18470</v>
      </c>
      <c r="Q61" s="62"/>
      <c r="R61" s="62">
        <v>42108</v>
      </c>
      <c r="S61" s="137"/>
      <c r="T61" s="137"/>
      <c r="V61" s="137">
        <v>351896.55</v>
      </c>
      <c r="W61" s="137">
        <v>112</v>
      </c>
      <c r="X61" s="137">
        <v>1936400.69</v>
      </c>
      <c r="Z61" s="39">
        <v>1054734.92</v>
      </c>
      <c r="AA61" s="39">
        <v>146000</v>
      </c>
      <c r="AB61" s="39">
        <v>249.16</v>
      </c>
      <c r="AD61" s="39">
        <v>889290</v>
      </c>
      <c r="AF61" s="50">
        <v>1198356</v>
      </c>
      <c r="AH61" s="50">
        <v>27340</v>
      </c>
      <c r="AJ61" s="50">
        <v>686009.35</v>
      </c>
      <c r="AK61" s="50">
        <v>38447.85</v>
      </c>
      <c r="AO61" s="256">
        <f t="shared" si="1"/>
        <v>520091.08</v>
      </c>
      <c r="AP61" s="40">
        <f t="shared" si="2"/>
        <v>60578</v>
      </c>
      <c r="AQ61" s="56">
        <f t="shared" si="3"/>
        <v>459513.08</v>
      </c>
      <c r="AR61" s="50">
        <f t="shared" si="4"/>
        <v>2090274.0799999998</v>
      </c>
      <c r="AS61" s="41">
        <f t="shared" si="5"/>
        <v>1950153.2000000002</v>
      </c>
      <c r="AT61" s="56">
        <f t="shared" si="6"/>
        <v>140120.87999999966</v>
      </c>
    </row>
    <row r="62" spans="1:46">
      <c r="A62" s="34" t="s">
        <v>320</v>
      </c>
      <c r="B62" s="34" t="s">
        <v>321</v>
      </c>
      <c r="C62" s="34">
        <v>7141</v>
      </c>
      <c r="D62" s="34" t="s">
        <v>146</v>
      </c>
      <c r="E62" s="34" t="s">
        <v>146</v>
      </c>
      <c r="F62" s="38">
        <v>425862.92</v>
      </c>
      <c r="G62" s="38">
        <v>32059.51</v>
      </c>
      <c r="H62" s="38">
        <v>155432.85</v>
      </c>
      <c r="K62" s="137">
        <v>57477.599999999999</v>
      </c>
      <c r="L62" s="137">
        <v>336095.53</v>
      </c>
      <c r="N62" s="62">
        <v>0</v>
      </c>
      <c r="O62" s="62">
        <v>86411.16</v>
      </c>
      <c r="Q62" s="62"/>
      <c r="R62" s="62">
        <v>8326</v>
      </c>
      <c r="S62" s="137"/>
      <c r="T62" s="137"/>
      <c r="W62" s="137">
        <v>-305893.15999999997</v>
      </c>
      <c r="X62" s="137">
        <v>1262941.0900000001</v>
      </c>
      <c r="Z62" s="39">
        <v>1819291.39</v>
      </c>
      <c r="AA62" s="39">
        <v>51200</v>
      </c>
      <c r="AB62" s="39">
        <v>654.52</v>
      </c>
      <c r="AD62" s="39">
        <v>1853712</v>
      </c>
      <c r="AE62" s="39">
        <v>4200</v>
      </c>
      <c r="AF62" s="50">
        <v>2543837</v>
      </c>
      <c r="AH62" s="50">
        <v>31172</v>
      </c>
      <c r="AJ62" s="50">
        <v>1097316.49</v>
      </c>
      <c r="AK62" s="50">
        <v>101589.1</v>
      </c>
      <c r="AO62" s="256">
        <f t="shared" si="1"/>
        <v>613355.28</v>
      </c>
      <c r="AP62" s="40">
        <f t="shared" si="2"/>
        <v>94737.16</v>
      </c>
      <c r="AQ62" s="56">
        <f t="shared" si="3"/>
        <v>518618.12</v>
      </c>
      <c r="AR62" s="50">
        <f t="shared" si="4"/>
        <v>3729057.91</v>
      </c>
      <c r="AS62" s="41">
        <f t="shared" si="5"/>
        <v>3773914.5900000003</v>
      </c>
      <c r="AT62" s="56">
        <f t="shared" si="6"/>
        <v>-44856.680000000168</v>
      </c>
    </row>
    <row r="63" spans="1:46">
      <c r="A63" s="34" t="s">
        <v>320</v>
      </c>
      <c r="B63" s="34" t="s">
        <v>321</v>
      </c>
      <c r="C63" s="34">
        <v>6948</v>
      </c>
      <c r="D63" s="34" t="s">
        <v>292</v>
      </c>
      <c r="E63" s="34" t="s">
        <v>292</v>
      </c>
      <c r="F63" s="38">
        <v>577132.23</v>
      </c>
      <c r="G63" s="38">
        <v>244463.75</v>
      </c>
      <c r="H63" s="38">
        <v>114479.33</v>
      </c>
      <c r="I63" s="38">
        <v>0</v>
      </c>
      <c r="J63" s="137">
        <v>0</v>
      </c>
      <c r="K63" s="137">
        <v>693393.68</v>
      </c>
      <c r="L63" s="137">
        <v>627803.5</v>
      </c>
      <c r="M63" s="137">
        <v>0</v>
      </c>
      <c r="N63" s="62">
        <v>0</v>
      </c>
      <c r="O63" s="62">
        <v>20320</v>
      </c>
      <c r="Q63" s="62">
        <v>0</v>
      </c>
      <c r="R63" s="62">
        <v>0</v>
      </c>
      <c r="S63" s="137"/>
      <c r="T63" s="137"/>
      <c r="U63" s="137">
        <v>0</v>
      </c>
      <c r="V63" s="137">
        <v>0</v>
      </c>
      <c r="W63" s="137">
        <v>-130660.41</v>
      </c>
      <c r="X63" s="137">
        <v>2033596.36</v>
      </c>
      <c r="Z63" s="39">
        <v>1592536.89</v>
      </c>
      <c r="AC63" s="39">
        <v>1035.33</v>
      </c>
      <c r="AD63" s="39">
        <v>1874850</v>
      </c>
      <c r="AF63" s="50">
        <v>2420268</v>
      </c>
      <c r="AH63" s="50">
        <v>25342</v>
      </c>
      <c r="AI63" s="50">
        <v>3460</v>
      </c>
      <c r="AJ63" s="50">
        <v>599223.5</v>
      </c>
      <c r="AK63" s="50">
        <v>86112.18</v>
      </c>
      <c r="AO63" s="256">
        <f t="shared" si="1"/>
        <v>936075.30999999994</v>
      </c>
      <c r="AP63" s="40">
        <f t="shared" si="2"/>
        <v>20320</v>
      </c>
      <c r="AQ63" s="56">
        <f t="shared" si="3"/>
        <v>915755.30999999994</v>
      </c>
      <c r="AR63" s="50">
        <f t="shared" si="4"/>
        <v>3468422.2199999997</v>
      </c>
      <c r="AS63" s="41">
        <f t="shared" si="5"/>
        <v>3134405.68</v>
      </c>
      <c r="AT63" s="56">
        <f t="shared" si="6"/>
        <v>334016.53999999957</v>
      </c>
    </row>
    <row r="64" spans="1:46">
      <c r="A64" s="34" t="s">
        <v>320</v>
      </c>
      <c r="B64" s="34" t="s">
        <v>321</v>
      </c>
      <c r="C64" s="34">
        <v>3704</v>
      </c>
      <c r="D64" s="34" t="s">
        <v>293</v>
      </c>
      <c r="E64" s="34" t="s">
        <v>293</v>
      </c>
      <c r="F64" s="38">
        <v>93870.84</v>
      </c>
      <c r="G64" s="38">
        <v>19726.34</v>
      </c>
      <c r="H64" s="38">
        <v>267483.88</v>
      </c>
      <c r="K64" s="137">
        <v>911221.44</v>
      </c>
      <c r="L64" s="137">
        <v>378100.2</v>
      </c>
      <c r="O64" s="62">
        <v>149300</v>
      </c>
      <c r="Q64" s="62"/>
      <c r="R64" s="62">
        <v>17971</v>
      </c>
      <c r="S64" s="137"/>
      <c r="T64" s="137"/>
      <c r="W64" s="137">
        <v>-551906.09</v>
      </c>
      <c r="X64" s="137">
        <v>2378594.3199999998</v>
      </c>
      <c r="Z64" s="39">
        <v>1380073.3</v>
      </c>
      <c r="AB64" s="39">
        <v>428.37</v>
      </c>
      <c r="AD64" s="39">
        <v>1148639</v>
      </c>
      <c r="AE64" s="39">
        <v>10000</v>
      </c>
      <c r="AF64" s="50">
        <v>1561185</v>
      </c>
      <c r="AI64" s="50">
        <v>7280</v>
      </c>
      <c r="AJ64" s="50">
        <v>1085408.1200000001</v>
      </c>
      <c r="AK64" s="50">
        <v>208824.08</v>
      </c>
      <c r="AO64" s="256">
        <f t="shared" si="1"/>
        <v>381081.06</v>
      </c>
      <c r="AP64" s="40">
        <f t="shared" si="2"/>
        <v>167271</v>
      </c>
      <c r="AQ64" s="56">
        <f t="shared" si="3"/>
        <v>213810.06</v>
      </c>
      <c r="AR64" s="50">
        <f t="shared" si="4"/>
        <v>2539140.67</v>
      </c>
      <c r="AS64" s="41">
        <f t="shared" si="5"/>
        <v>2862697.2</v>
      </c>
      <c r="AT64" s="56">
        <f t="shared" si="6"/>
        <v>-323556.53000000026</v>
      </c>
    </row>
    <row r="65" spans="1:46">
      <c r="A65" s="34" t="s">
        <v>320</v>
      </c>
      <c r="B65" s="34" t="s">
        <v>321</v>
      </c>
      <c r="C65" s="34">
        <v>2752</v>
      </c>
      <c r="D65" s="34" t="s">
        <v>294</v>
      </c>
      <c r="E65" s="34" t="s">
        <v>294</v>
      </c>
      <c r="F65" s="38">
        <v>291125.63</v>
      </c>
      <c r="G65" s="38">
        <v>130253.04</v>
      </c>
      <c r="H65" s="38">
        <v>105177.74</v>
      </c>
      <c r="K65" s="137">
        <v>1705205.01</v>
      </c>
      <c r="L65" s="137">
        <v>538349.23</v>
      </c>
      <c r="N65" s="62">
        <v>0</v>
      </c>
      <c r="O65" s="62">
        <v>78720.039999999994</v>
      </c>
      <c r="Q65" s="62"/>
      <c r="R65" s="62">
        <v>0</v>
      </c>
      <c r="S65" s="137"/>
      <c r="T65" s="137"/>
      <c r="W65" s="137">
        <v>176238.48</v>
      </c>
      <c r="X65" s="137">
        <v>2522084.4900000002</v>
      </c>
      <c r="Z65" s="39">
        <v>848942.86</v>
      </c>
      <c r="AA65" s="39">
        <v>369000</v>
      </c>
      <c r="AB65" s="39">
        <v>648.54999999999995</v>
      </c>
      <c r="AD65" s="39">
        <v>992416.5</v>
      </c>
      <c r="AF65" s="50">
        <v>1419019.5</v>
      </c>
      <c r="AH65" s="50">
        <v>32128</v>
      </c>
      <c r="AJ65" s="50">
        <v>706011.73</v>
      </c>
      <c r="AK65" s="50">
        <v>55981.04</v>
      </c>
      <c r="AN65" s="50">
        <v>4800</v>
      </c>
      <c r="AO65" s="256">
        <f t="shared" si="1"/>
        <v>526556.41</v>
      </c>
      <c r="AP65" s="40">
        <f t="shared" si="2"/>
        <v>78720.039999999994</v>
      </c>
      <c r="AQ65" s="56">
        <f t="shared" si="3"/>
        <v>447836.37000000005</v>
      </c>
      <c r="AR65" s="50">
        <f t="shared" si="4"/>
        <v>2211007.91</v>
      </c>
      <c r="AS65" s="41">
        <f t="shared" si="5"/>
        <v>2217940.27</v>
      </c>
      <c r="AT65" s="56">
        <f t="shared" si="6"/>
        <v>-6932.3599999998696</v>
      </c>
    </row>
    <row r="66" spans="1:46">
      <c r="A66" s="34" t="s">
        <v>322</v>
      </c>
      <c r="B66" s="34" t="s">
        <v>323</v>
      </c>
      <c r="C66" s="34">
        <v>4777</v>
      </c>
      <c r="D66" s="34" t="s">
        <v>147</v>
      </c>
      <c r="E66" s="34" t="s">
        <v>147</v>
      </c>
      <c r="F66" s="38">
        <v>1116667.04</v>
      </c>
      <c r="G66" s="38">
        <v>34194</v>
      </c>
      <c r="H66" s="38">
        <v>65049.08</v>
      </c>
      <c r="K66" s="137">
        <v>465555.99</v>
      </c>
      <c r="L66" s="137">
        <v>602021.15</v>
      </c>
      <c r="N66" s="62">
        <v>1570</v>
      </c>
      <c r="O66" s="62">
        <v>133453.68</v>
      </c>
      <c r="Q66" s="62">
        <v>5000</v>
      </c>
      <c r="R66" s="62">
        <v>1609.26</v>
      </c>
      <c r="S66" s="137"/>
      <c r="T66" s="137"/>
      <c r="W66" s="137">
        <v>686.64</v>
      </c>
      <c r="X66" s="137">
        <v>2222830.3199999998</v>
      </c>
      <c r="Z66" s="39">
        <v>1376141.25</v>
      </c>
      <c r="AB66" s="39">
        <v>2185.7199999999998</v>
      </c>
      <c r="AD66" s="39">
        <v>1444247</v>
      </c>
      <c r="AE66" s="39">
        <v>64437</v>
      </c>
      <c r="AF66" s="50">
        <v>1911286</v>
      </c>
      <c r="AH66" s="50">
        <v>13000</v>
      </c>
      <c r="AJ66" s="50">
        <v>792506.53</v>
      </c>
      <c r="AK66" s="50">
        <v>251881.08</v>
      </c>
      <c r="AO66" s="256">
        <f t="shared" si="1"/>
        <v>1215910.1200000001</v>
      </c>
      <c r="AP66" s="40">
        <f t="shared" si="2"/>
        <v>141632.94</v>
      </c>
      <c r="AQ66" s="56">
        <f t="shared" si="3"/>
        <v>1074277.1800000002</v>
      </c>
      <c r="AR66" s="50">
        <f t="shared" si="4"/>
        <v>2887010.9699999997</v>
      </c>
      <c r="AS66" s="41">
        <f t="shared" si="5"/>
        <v>2968673.6100000003</v>
      </c>
      <c r="AT66" s="56">
        <f t="shared" si="6"/>
        <v>-81662.640000000596</v>
      </c>
    </row>
    <row r="67" spans="1:46">
      <c r="A67" s="34" t="s">
        <v>322</v>
      </c>
      <c r="B67" s="34" t="s">
        <v>323</v>
      </c>
      <c r="C67" s="34">
        <v>8626</v>
      </c>
      <c r="D67" s="34" t="s">
        <v>148</v>
      </c>
      <c r="E67" s="34" t="s">
        <v>148</v>
      </c>
      <c r="F67" s="38">
        <v>1029702.68</v>
      </c>
      <c r="G67" s="38">
        <v>535196.72</v>
      </c>
      <c r="H67" s="38">
        <v>279079</v>
      </c>
      <c r="K67" s="137">
        <v>2704120.4</v>
      </c>
      <c r="L67" s="137">
        <v>1297315.47</v>
      </c>
      <c r="N67" s="62">
        <v>32320</v>
      </c>
      <c r="O67" s="62">
        <v>190140.78</v>
      </c>
      <c r="R67" s="285">
        <v>4386.03</v>
      </c>
      <c r="T67" s="137"/>
      <c r="W67" s="137">
        <v>1587653.01</v>
      </c>
      <c r="X67" s="137">
        <v>3033155.83</v>
      </c>
      <c r="Z67" s="39">
        <v>3237682.06</v>
      </c>
      <c r="AA67" s="39">
        <v>558882</v>
      </c>
      <c r="AB67" s="39">
        <v>2266.52</v>
      </c>
      <c r="AD67" s="39">
        <v>2581083</v>
      </c>
      <c r="AE67" s="39">
        <v>536700</v>
      </c>
      <c r="AF67" s="50">
        <v>3658322</v>
      </c>
      <c r="AH67" s="50">
        <v>50667</v>
      </c>
      <c r="AJ67" s="50">
        <v>2070004.41</v>
      </c>
      <c r="AK67" s="50">
        <v>139815.51999999999</v>
      </c>
      <c r="AN67" s="50">
        <v>46.03</v>
      </c>
      <c r="AO67" s="256">
        <f t="shared" si="1"/>
        <v>1843978.4</v>
      </c>
      <c r="AP67" s="40">
        <f t="shared" si="2"/>
        <v>226846.81</v>
      </c>
      <c r="AQ67" s="56">
        <f t="shared" si="3"/>
        <v>1617131.5899999999</v>
      </c>
      <c r="AR67" s="50">
        <f t="shared" si="4"/>
        <v>6916613.5800000001</v>
      </c>
      <c r="AS67" s="41">
        <f t="shared" si="5"/>
        <v>5918854.96</v>
      </c>
      <c r="AT67" s="56">
        <f t="shared" si="6"/>
        <v>997758.62000000011</v>
      </c>
    </row>
    <row r="68" spans="1:46">
      <c r="A68" s="34" t="s">
        <v>322</v>
      </c>
      <c r="B68" s="34" t="s">
        <v>323</v>
      </c>
      <c r="C68" s="34">
        <v>4748</v>
      </c>
      <c r="D68" s="34" t="s">
        <v>149</v>
      </c>
      <c r="E68" s="34" t="s">
        <v>149</v>
      </c>
      <c r="F68" s="38">
        <v>639252.82999999996</v>
      </c>
      <c r="G68" s="38">
        <v>158958.5</v>
      </c>
      <c r="H68" s="38">
        <v>177002.17</v>
      </c>
      <c r="K68" s="137">
        <v>939556.98</v>
      </c>
      <c r="L68" s="137">
        <v>579366.51</v>
      </c>
      <c r="N68" s="62">
        <v>17860</v>
      </c>
      <c r="O68" s="62">
        <v>90854.03</v>
      </c>
      <c r="Q68" s="62"/>
      <c r="R68" s="62">
        <v>2918.43</v>
      </c>
      <c r="S68" s="137"/>
      <c r="T68" s="137"/>
      <c r="W68" s="137">
        <v>-212999.88</v>
      </c>
      <c r="X68" s="137">
        <v>2266667.36</v>
      </c>
      <c r="Z68" s="39">
        <v>1565402.02</v>
      </c>
      <c r="AA68" s="39">
        <v>137600</v>
      </c>
      <c r="AB68" s="39">
        <v>1133.0999999999999</v>
      </c>
      <c r="AD68" s="39">
        <v>716712</v>
      </c>
      <c r="AE68" s="39">
        <v>59339</v>
      </c>
      <c r="AF68" s="50">
        <v>1145919</v>
      </c>
      <c r="AH68" s="50">
        <v>22604</v>
      </c>
      <c r="AI68" s="50">
        <v>3810</v>
      </c>
      <c r="AJ68" s="50">
        <v>754015.82</v>
      </c>
      <c r="AK68" s="50">
        <v>216748.24</v>
      </c>
      <c r="AN68" s="50">
        <v>8252.01</v>
      </c>
      <c r="AO68" s="256">
        <f t="shared" si="1"/>
        <v>975213.5</v>
      </c>
      <c r="AP68" s="40">
        <f t="shared" si="2"/>
        <v>111632.45999999999</v>
      </c>
      <c r="AQ68" s="56">
        <f t="shared" si="3"/>
        <v>863581.04</v>
      </c>
      <c r="AR68" s="50">
        <f t="shared" si="4"/>
        <v>2480186.12</v>
      </c>
      <c r="AS68" s="41">
        <f t="shared" si="5"/>
        <v>2151349.0699999994</v>
      </c>
      <c r="AT68" s="56">
        <f t="shared" si="6"/>
        <v>328837.05000000075</v>
      </c>
    </row>
    <row r="69" spans="1:46">
      <c r="A69" s="34" t="s">
        <v>322</v>
      </c>
      <c r="B69" s="34" t="s">
        <v>323</v>
      </c>
      <c r="C69" s="34">
        <v>2942</v>
      </c>
      <c r="D69" s="34" t="s">
        <v>150</v>
      </c>
      <c r="E69" s="34" t="s">
        <v>150</v>
      </c>
      <c r="F69" s="38">
        <v>542789.74</v>
      </c>
      <c r="G69" s="38">
        <v>25757.09</v>
      </c>
      <c r="H69" s="38">
        <v>34648.639999999999</v>
      </c>
      <c r="K69" s="137">
        <v>418104.15</v>
      </c>
      <c r="L69" s="137">
        <v>438403.67</v>
      </c>
      <c r="N69" s="62">
        <v>4500</v>
      </c>
      <c r="O69" s="62">
        <v>79425.570000000007</v>
      </c>
      <c r="Q69" s="62"/>
      <c r="R69" s="62">
        <v>1889.84</v>
      </c>
      <c r="S69" s="137"/>
      <c r="T69" s="137"/>
      <c r="W69" s="137">
        <v>-848501.43</v>
      </c>
      <c r="X69" s="137">
        <v>1987498.73</v>
      </c>
      <c r="Z69" s="39">
        <v>1553674.31</v>
      </c>
      <c r="AA69" s="39">
        <v>111000</v>
      </c>
      <c r="AB69" s="39">
        <v>1198.53</v>
      </c>
      <c r="AD69" s="39">
        <v>902650</v>
      </c>
      <c r="AE69" s="39">
        <v>39000</v>
      </c>
      <c r="AF69" s="50">
        <v>1340824</v>
      </c>
      <c r="AH69" s="50">
        <v>19770</v>
      </c>
      <c r="AJ69" s="50">
        <v>827010.52</v>
      </c>
      <c r="AK69" s="50">
        <v>179561.74</v>
      </c>
      <c r="AN69" s="50">
        <v>5466</v>
      </c>
      <c r="AO69" s="256">
        <f t="shared" ref="AO69:AO132" si="7">SUM(F69:I69)</f>
        <v>603195.47</v>
      </c>
      <c r="AP69" s="40">
        <f t="shared" ref="AP69:AP132" si="8">SUM(N69:R69)</f>
        <v>85815.41</v>
      </c>
      <c r="AQ69" s="56">
        <f t="shared" ref="AQ69:AQ132" si="9">AO69-AP69</f>
        <v>517380.05999999994</v>
      </c>
      <c r="AR69" s="50">
        <f t="shared" ref="AR69:AR132" si="10">SUM(Y69:AE69)</f>
        <v>2607522.84</v>
      </c>
      <c r="AS69" s="41">
        <f t="shared" ref="AS69:AS132" si="11">SUM(AF69:AN69)</f>
        <v>2372632.2599999998</v>
      </c>
      <c r="AT69" s="56">
        <f t="shared" ref="AT69:AT132" si="12">AR69-AS69</f>
        <v>234890.58000000007</v>
      </c>
    </row>
    <row r="70" spans="1:46">
      <c r="A70" s="34" t="s">
        <v>322</v>
      </c>
      <c r="B70" s="34" t="s">
        <v>323</v>
      </c>
      <c r="C70" s="34">
        <v>7498</v>
      </c>
      <c r="D70" s="34" t="s">
        <v>151</v>
      </c>
      <c r="E70" s="34" t="s">
        <v>151</v>
      </c>
      <c r="F70" s="38">
        <v>639212.03</v>
      </c>
      <c r="G70" s="38">
        <v>73160</v>
      </c>
      <c r="H70" s="38">
        <v>109557.85</v>
      </c>
      <c r="K70" s="137">
        <v>360479.19</v>
      </c>
      <c r="L70" s="137">
        <v>215708.08</v>
      </c>
      <c r="N70" s="62">
        <v>4000</v>
      </c>
      <c r="O70" s="62">
        <v>145689.18</v>
      </c>
      <c r="Q70" s="62"/>
      <c r="R70" s="62">
        <v>3854.37</v>
      </c>
      <c r="S70" s="137"/>
      <c r="T70" s="137"/>
      <c r="W70" s="137">
        <v>-537581.97</v>
      </c>
      <c r="X70" s="137">
        <v>1832455.01</v>
      </c>
      <c r="Z70" s="39">
        <v>2295055.96</v>
      </c>
      <c r="AB70" s="39">
        <v>1590.73</v>
      </c>
      <c r="AD70" s="39">
        <v>853740</v>
      </c>
      <c r="AF70" s="50">
        <v>1697424</v>
      </c>
      <c r="AH70" s="50">
        <v>17612</v>
      </c>
      <c r="AJ70" s="50">
        <v>1335332.82</v>
      </c>
      <c r="AK70" s="50">
        <v>140225.31</v>
      </c>
      <c r="AN70" s="50">
        <v>10092</v>
      </c>
      <c r="AO70" s="256">
        <f t="shared" si="7"/>
        <v>821929.88</v>
      </c>
      <c r="AP70" s="40">
        <f t="shared" si="8"/>
        <v>153543.54999999999</v>
      </c>
      <c r="AQ70" s="56">
        <f t="shared" si="9"/>
        <v>668386.33000000007</v>
      </c>
      <c r="AR70" s="50">
        <f t="shared" si="10"/>
        <v>3150386.69</v>
      </c>
      <c r="AS70" s="41">
        <f t="shared" si="11"/>
        <v>3200686.1300000004</v>
      </c>
      <c r="AT70" s="56">
        <f t="shared" si="12"/>
        <v>-50299.44000000041</v>
      </c>
    </row>
    <row r="71" spans="1:46">
      <c r="A71" s="34" t="s">
        <v>322</v>
      </c>
      <c r="B71" s="34" t="s">
        <v>323</v>
      </c>
      <c r="C71" s="34">
        <v>5826</v>
      </c>
      <c r="D71" s="34" t="s">
        <v>153</v>
      </c>
      <c r="E71" s="34" t="s">
        <v>153</v>
      </c>
      <c r="F71" s="38">
        <v>381503.43</v>
      </c>
      <c r="G71" s="38">
        <v>539496.75</v>
      </c>
      <c r="H71" s="38">
        <v>175293.49</v>
      </c>
      <c r="K71" s="137">
        <v>478241.53</v>
      </c>
      <c r="L71" s="137">
        <v>326680.17</v>
      </c>
      <c r="N71" s="62">
        <v>25845.9</v>
      </c>
      <c r="O71" s="62">
        <v>43520.68</v>
      </c>
      <c r="Q71" s="62"/>
      <c r="R71" s="62">
        <v>7583.46</v>
      </c>
      <c r="S71" s="137"/>
      <c r="T71" s="137"/>
      <c r="W71" s="137">
        <v>-1432588.09</v>
      </c>
      <c r="X71" s="137">
        <v>2051588.88</v>
      </c>
      <c r="Z71" s="39">
        <v>3142346.34</v>
      </c>
      <c r="AA71" s="39">
        <v>48605</v>
      </c>
      <c r="AB71" s="39">
        <v>1109.82</v>
      </c>
      <c r="AD71" s="39">
        <v>1433598</v>
      </c>
      <c r="AE71" s="39">
        <v>205500</v>
      </c>
      <c r="AF71" s="50">
        <v>2315705</v>
      </c>
      <c r="AH71" s="50">
        <v>6370</v>
      </c>
      <c r="AJ71" s="50">
        <v>1059113.1200000001</v>
      </c>
      <c r="AK71" s="50">
        <v>227907.82</v>
      </c>
      <c r="AN71" s="50">
        <v>16798.68</v>
      </c>
      <c r="AO71" s="256">
        <f t="shared" si="7"/>
        <v>1096293.67</v>
      </c>
      <c r="AP71" s="40">
        <f t="shared" si="8"/>
        <v>76950.040000000008</v>
      </c>
      <c r="AQ71" s="56">
        <f t="shared" si="9"/>
        <v>1019343.6299999999</v>
      </c>
      <c r="AR71" s="50">
        <f t="shared" si="10"/>
        <v>4831159.16</v>
      </c>
      <c r="AS71" s="41">
        <f t="shared" si="11"/>
        <v>3625894.62</v>
      </c>
      <c r="AT71" s="56">
        <f t="shared" si="12"/>
        <v>1205264.54</v>
      </c>
    </row>
    <row r="72" spans="1:46">
      <c r="A72" s="34" t="s">
        <v>322</v>
      </c>
      <c r="B72" s="34" t="s">
        <v>323</v>
      </c>
      <c r="C72" s="34">
        <v>1932</v>
      </c>
      <c r="D72" s="34" t="s">
        <v>154</v>
      </c>
      <c r="E72" s="34" t="s">
        <v>154</v>
      </c>
      <c r="F72" s="38">
        <v>270597.95</v>
      </c>
      <c r="G72" s="38">
        <v>137721.43</v>
      </c>
      <c r="H72" s="38">
        <v>64263.81</v>
      </c>
      <c r="K72" s="137">
        <v>1303932.3700000001</v>
      </c>
      <c r="L72" s="137">
        <v>322312.27</v>
      </c>
      <c r="N72" s="62">
        <v>45830</v>
      </c>
      <c r="O72" s="62">
        <v>58549.21</v>
      </c>
      <c r="Q72" s="62"/>
      <c r="R72" s="62">
        <v>1056.3800000000001</v>
      </c>
      <c r="S72" s="137"/>
      <c r="T72" s="137"/>
      <c r="V72" s="137">
        <v>150061.75</v>
      </c>
      <c r="W72" s="137">
        <v>-626742.16</v>
      </c>
      <c r="X72" s="137">
        <v>2642678.98</v>
      </c>
      <c r="Z72" s="39">
        <v>762968.61</v>
      </c>
      <c r="AB72" s="39">
        <v>708.64</v>
      </c>
      <c r="AD72" s="39">
        <v>1025071.2</v>
      </c>
      <c r="AE72" s="39">
        <v>83127</v>
      </c>
      <c r="AF72" s="50">
        <v>1337023.2</v>
      </c>
      <c r="AH72" s="50">
        <v>14998</v>
      </c>
      <c r="AJ72" s="50">
        <v>487672.21</v>
      </c>
      <c r="AK72" s="50">
        <v>204788.37</v>
      </c>
      <c r="AO72" s="256">
        <f t="shared" si="7"/>
        <v>472583.19</v>
      </c>
      <c r="AP72" s="40">
        <f t="shared" si="8"/>
        <v>105435.59</v>
      </c>
      <c r="AQ72" s="56">
        <f t="shared" si="9"/>
        <v>367147.6</v>
      </c>
      <c r="AR72" s="50">
        <f t="shared" si="10"/>
        <v>1871875.45</v>
      </c>
      <c r="AS72" s="41">
        <f t="shared" si="11"/>
        <v>2044481.7799999998</v>
      </c>
      <c r="AT72" s="56">
        <f t="shared" si="12"/>
        <v>-172606.32999999984</v>
      </c>
    </row>
    <row r="73" spans="1:46">
      <c r="A73" s="34" t="s">
        <v>322</v>
      </c>
      <c r="B73" s="34" t="s">
        <v>323</v>
      </c>
      <c r="C73" s="34">
        <v>3533</v>
      </c>
      <c r="D73" s="34" t="s">
        <v>157</v>
      </c>
      <c r="E73" s="34" t="s">
        <v>157</v>
      </c>
      <c r="F73" s="38">
        <v>765479.6</v>
      </c>
      <c r="G73" s="38">
        <v>9501.75</v>
      </c>
      <c r="H73" s="38">
        <v>98949.37</v>
      </c>
      <c r="K73" s="137">
        <v>1102016</v>
      </c>
      <c r="L73" s="137">
        <v>307624.18</v>
      </c>
      <c r="N73" s="62">
        <v>13920</v>
      </c>
      <c r="O73" s="62">
        <v>123224.46</v>
      </c>
      <c r="Q73" s="62"/>
      <c r="R73" s="62">
        <v>2525</v>
      </c>
      <c r="S73" s="137"/>
      <c r="T73" s="137"/>
      <c r="W73" s="137">
        <v>2054168.66</v>
      </c>
      <c r="Z73" s="39">
        <v>1394951.22</v>
      </c>
      <c r="AA73" s="39">
        <v>355000</v>
      </c>
      <c r="AB73" s="39">
        <v>1474.07</v>
      </c>
      <c r="AD73" s="39">
        <v>1293131.7</v>
      </c>
      <c r="AE73" s="39">
        <v>13500</v>
      </c>
      <c r="AF73" s="50">
        <v>1853543.7</v>
      </c>
      <c r="AH73" s="50">
        <v>37718</v>
      </c>
      <c r="AJ73" s="50">
        <v>963701.82</v>
      </c>
      <c r="AK73" s="50">
        <v>101519.36</v>
      </c>
      <c r="AN73" s="50">
        <v>11841.33</v>
      </c>
      <c r="AO73" s="256">
        <f t="shared" si="7"/>
        <v>873930.72</v>
      </c>
      <c r="AP73" s="40">
        <f t="shared" si="8"/>
        <v>139669.46000000002</v>
      </c>
      <c r="AQ73" s="56">
        <f t="shared" si="9"/>
        <v>734261.26</v>
      </c>
      <c r="AR73" s="50">
        <f t="shared" si="10"/>
        <v>3058056.99</v>
      </c>
      <c r="AS73" s="41">
        <f t="shared" si="11"/>
        <v>2968324.21</v>
      </c>
      <c r="AT73" s="56">
        <f t="shared" si="12"/>
        <v>89732.780000000261</v>
      </c>
    </row>
    <row r="74" spans="1:46">
      <c r="A74" s="34" t="s">
        <v>322</v>
      </c>
      <c r="B74" s="34" t="s">
        <v>323</v>
      </c>
      <c r="C74" s="34">
        <v>4453</v>
      </c>
      <c r="D74" s="34" t="s">
        <v>158</v>
      </c>
      <c r="E74" s="34" t="s">
        <v>158</v>
      </c>
      <c r="F74" s="38">
        <v>585642.34</v>
      </c>
      <c r="G74" s="38">
        <v>75671</v>
      </c>
      <c r="H74" s="38">
        <v>279178.25</v>
      </c>
      <c r="K74" s="137">
        <v>916368.33</v>
      </c>
      <c r="L74" s="137">
        <v>729394.28</v>
      </c>
      <c r="N74" s="62">
        <v>29456</v>
      </c>
      <c r="O74" s="62">
        <v>91411.86</v>
      </c>
      <c r="Q74" s="62"/>
      <c r="R74" s="62">
        <v>8770.2999999999993</v>
      </c>
      <c r="S74" s="137"/>
      <c r="T74" s="137"/>
      <c r="W74" s="137">
        <v>-1191290.05</v>
      </c>
      <c r="X74" s="137">
        <v>3470807.02</v>
      </c>
      <c r="Z74" s="39">
        <v>1191454.56</v>
      </c>
      <c r="AA74" s="39">
        <v>110000</v>
      </c>
      <c r="AD74" s="39">
        <v>1373538.44</v>
      </c>
      <c r="AF74" s="50">
        <v>1654474.44</v>
      </c>
      <c r="AH74" s="50">
        <v>6860</v>
      </c>
      <c r="AJ74" s="50">
        <v>793731.09</v>
      </c>
      <c r="AK74" s="50">
        <v>41828.400000000001</v>
      </c>
      <c r="AN74" s="50">
        <v>1000</v>
      </c>
      <c r="AO74" s="256">
        <f t="shared" si="7"/>
        <v>940491.59</v>
      </c>
      <c r="AP74" s="40">
        <f t="shared" si="8"/>
        <v>129638.16</v>
      </c>
      <c r="AQ74" s="56">
        <f t="shared" si="9"/>
        <v>810853.42999999993</v>
      </c>
      <c r="AR74" s="50">
        <f t="shared" si="10"/>
        <v>2674993</v>
      </c>
      <c r="AS74" s="41">
        <f t="shared" si="11"/>
        <v>2497893.9299999997</v>
      </c>
      <c r="AT74" s="56">
        <f t="shared" si="12"/>
        <v>177099.0700000003</v>
      </c>
    </row>
    <row r="75" spans="1:46">
      <c r="A75" s="34" t="s">
        <v>322</v>
      </c>
      <c r="B75" s="34" t="s">
        <v>323</v>
      </c>
      <c r="C75" s="34">
        <v>3123</v>
      </c>
      <c r="D75" s="34" t="s">
        <v>159</v>
      </c>
      <c r="E75" s="34" t="s">
        <v>159</v>
      </c>
      <c r="F75" s="38">
        <v>124880.07</v>
      </c>
      <c r="G75" s="38">
        <v>90528.59</v>
      </c>
      <c r="H75" s="38">
        <v>42507.31</v>
      </c>
      <c r="K75" s="137">
        <v>185515.38</v>
      </c>
      <c r="L75" s="137">
        <v>698174.52</v>
      </c>
      <c r="N75" s="62">
        <v>62300</v>
      </c>
      <c r="O75" s="62">
        <v>76420.42</v>
      </c>
      <c r="Q75" s="62"/>
      <c r="R75" s="62">
        <v>1400</v>
      </c>
      <c r="S75" s="137"/>
      <c r="T75" s="137"/>
      <c r="W75" s="137">
        <v>-197754.41</v>
      </c>
      <c r="X75" s="137">
        <v>1201384.94</v>
      </c>
      <c r="Z75" s="39">
        <v>1071414.69</v>
      </c>
      <c r="AB75" s="39">
        <v>635.46</v>
      </c>
      <c r="AD75" s="39">
        <v>1037983.9</v>
      </c>
      <c r="AE75" s="39">
        <v>28200</v>
      </c>
      <c r="AF75" s="50">
        <v>1382803.9</v>
      </c>
      <c r="AH75" s="50">
        <v>16940</v>
      </c>
      <c r="AJ75" s="50">
        <v>663411.76</v>
      </c>
      <c r="AK75" s="50">
        <v>67829.47</v>
      </c>
      <c r="AN75" s="50">
        <v>9394</v>
      </c>
      <c r="AO75" s="256">
        <f t="shared" si="7"/>
        <v>257915.97</v>
      </c>
      <c r="AP75" s="40">
        <f t="shared" si="8"/>
        <v>140120.41999999998</v>
      </c>
      <c r="AQ75" s="56">
        <f t="shared" si="9"/>
        <v>117795.55000000002</v>
      </c>
      <c r="AR75" s="50">
        <f t="shared" si="10"/>
        <v>2138234.0499999998</v>
      </c>
      <c r="AS75" s="41">
        <f t="shared" si="11"/>
        <v>2140379.13</v>
      </c>
      <c r="AT75" s="56">
        <f t="shared" si="12"/>
        <v>-2145.0800000000745</v>
      </c>
    </row>
    <row r="76" spans="1:46">
      <c r="A76" s="34" t="s">
        <v>322</v>
      </c>
      <c r="B76" s="34" t="s">
        <v>323</v>
      </c>
      <c r="C76" s="34">
        <v>4434</v>
      </c>
      <c r="D76" s="34" t="s">
        <v>161</v>
      </c>
      <c r="E76" s="34" t="s">
        <v>161</v>
      </c>
      <c r="F76" s="38">
        <v>374995.95</v>
      </c>
      <c r="G76" s="38">
        <v>286783.09999999998</v>
      </c>
      <c r="H76" s="38">
        <v>194520.48</v>
      </c>
      <c r="K76" s="137">
        <v>386498.31</v>
      </c>
      <c r="L76" s="137">
        <v>211436.24</v>
      </c>
      <c r="N76" s="62">
        <v>0</v>
      </c>
      <c r="O76" s="62">
        <v>81623</v>
      </c>
      <c r="Q76" s="62"/>
      <c r="R76" s="62">
        <v>2020</v>
      </c>
      <c r="S76" s="137"/>
      <c r="T76" s="137"/>
      <c r="W76" s="137">
        <v>-1656530.54</v>
      </c>
      <c r="X76" s="137">
        <v>2538134.58</v>
      </c>
      <c r="Z76" s="39">
        <v>1955377.17</v>
      </c>
      <c r="AA76" s="39">
        <v>22400</v>
      </c>
      <c r="AB76" s="39">
        <v>317.63</v>
      </c>
      <c r="AD76" s="39">
        <v>1312245</v>
      </c>
      <c r="AE76" s="39">
        <v>51000</v>
      </c>
      <c r="AF76" s="50">
        <v>1699405</v>
      </c>
      <c r="AH76" s="50">
        <v>28500</v>
      </c>
      <c r="AJ76" s="50">
        <v>1047277.35</v>
      </c>
      <c r="AK76" s="50">
        <v>72384.41</v>
      </c>
      <c r="AN76" s="50">
        <v>4786</v>
      </c>
      <c r="AO76" s="256">
        <f t="shared" si="7"/>
        <v>856299.53</v>
      </c>
      <c r="AP76" s="40">
        <f t="shared" si="8"/>
        <v>83643</v>
      </c>
      <c r="AQ76" s="56">
        <f t="shared" si="9"/>
        <v>772656.53</v>
      </c>
      <c r="AR76" s="50">
        <f t="shared" si="10"/>
        <v>3341339.8</v>
      </c>
      <c r="AS76" s="41">
        <f t="shared" si="11"/>
        <v>2852352.7600000002</v>
      </c>
      <c r="AT76" s="56">
        <f t="shared" si="12"/>
        <v>488987.03999999957</v>
      </c>
    </row>
    <row r="77" spans="1:46">
      <c r="A77" s="34" t="s">
        <v>322</v>
      </c>
      <c r="B77" s="34" t="s">
        <v>323</v>
      </c>
      <c r="C77" s="34">
        <v>2518</v>
      </c>
      <c r="D77" s="34" t="s">
        <v>162</v>
      </c>
      <c r="E77" s="34" t="s">
        <v>162</v>
      </c>
      <c r="F77" s="38">
        <v>266296.11</v>
      </c>
      <c r="G77" s="38">
        <v>92220</v>
      </c>
      <c r="H77" s="38">
        <v>38314.559999999998</v>
      </c>
      <c r="K77" s="137">
        <v>538650.97</v>
      </c>
      <c r="L77" s="137">
        <v>475459.23</v>
      </c>
      <c r="N77" s="62">
        <v>5800</v>
      </c>
      <c r="O77" s="62">
        <v>150310.76</v>
      </c>
      <c r="Q77" s="62"/>
      <c r="R77" s="62">
        <v>3094</v>
      </c>
      <c r="S77" s="137"/>
      <c r="T77" s="137"/>
      <c r="W77" s="137">
        <v>-509999.94</v>
      </c>
      <c r="X77" s="137">
        <v>1881601.57</v>
      </c>
      <c r="Z77" s="39">
        <v>1612468.63</v>
      </c>
      <c r="AB77" s="39">
        <v>752.17</v>
      </c>
      <c r="AD77" s="39">
        <v>790335</v>
      </c>
      <c r="AF77" s="50">
        <v>1542229</v>
      </c>
      <c r="AH77" s="50">
        <v>9820</v>
      </c>
      <c r="AJ77" s="50">
        <v>846753.22</v>
      </c>
      <c r="AK77" s="50">
        <v>122089.1</v>
      </c>
      <c r="AN77" s="50">
        <v>2530</v>
      </c>
      <c r="AO77" s="256">
        <f t="shared" si="7"/>
        <v>396830.67</v>
      </c>
      <c r="AP77" s="40">
        <f t="shared" si="8"/>
        <v>159204.76</v>
      </c>
      <c r="AQ77" s="56">
        <f t="shared" si="9"/>
        <v>237625.90999999997</v>
      </c>
      <c r="AR77" s="50">
        <f t="shared" si="10"/>
        <v>2403555.7999999998</v>
      </c>
      <c r="AS77" s="41">
        <f t="shared" si="11"/>
        <v>2523421.3199999998</v>
      </c>
      <c r="AT77" s="56">
        <f t="shared" si="12"/>
        <v>-119865.52000000002</v>
      </c>
    </row>
    <row r="78" spans="1:46">
      <c r="A78" s="34" t="s">
        <v>322</v>
      </c>
      <c r="B78" s="34" t="s">
        <v>323</v>
      </c>
      <c r="C78" s="34">
        <v>4354</v>
      </c>
      <c r="D78" s="34" t="s">
        <v>163</v>
      </c>
      <c r="E78" s="34" t="s">
        <v>163</v>
      </c>
      <c r="F78" s="38">
        <v>285436.84000000003</v>
      </c>
      <c r="G78" s="38">
        <v>37653.75</v>
      </c>
      <c r="H78" s="38">
        <v>34907.949999999997</v>
      </c>
      <c r="K78" s="137">
        <v>742785.1</v>
      </c>
      <c r="L78" s="137">
        <v>130195.14</v>
      </c>
      <c r="N78" s="62">
        <v>60000</v>
      </c>
      <c r="O78" s="62">
        <v>60502.93</v>
      </c>
      <c r="Q78" s="62"/>
      <c r="R78" s="62">
        <v>2369</v>
      </c>
      <c r="S78" s="137"/>
      <c r="T78" s="137"/>
      <c r="W78" s="137">
        <v>-1691208.39</v>
      </c>
      <c r="X78" s="137">
        <v>2618687.59</v>
      </c>
      <c r="Z78" s="39">
        <v>1509330.87</v>
      </c>
      <c r="AB78" s="39">
        <v>593.85</v>
      </c>
      <c r="AD78" s="39">
        <v>874350</v>
      </c>
      <c r="AE78" s="39">
        <v>82800</v>
      </c>
      <c r="AF78" s="50">
        <v>1428095</v>
      </c>
      <c r="AH78" s="50">
        <v>11940</v>
      </c>
      <c r="AJ78" s="50">
        <v>684461.9</v>
      </c>
      <c r="AK78" s="50">
        <v>156480.17000000001</v>
      </c>
      <c r="AN78" s="50">
        <v>5470</v>
      </c>
      <c r="AO78" s="256">
        <f t="shared" si="7"/>
        <v>357998.54000000004</v>
      </c>
      <c r="AP78" s="40">
        <f t="shared" si="8"/>
        <v>122871.93</v>
      </c>
      <c r="AQ78" s="56">
        <f t="shared" si="9"/>
        <v>235126.61000000004</v>
      </c>
      <c r="AR78" s="50">
        <f t="shared" si="10"/>
        <v>2467074.7200000002</v>
      </c>
      <c r="AS78" s="41">
        <f t="shared" si="11"/>
        <v>2286447.0699999998</v>
      </c>
      <c r="AT78" s="56">
        <f t="shared" si="12"/>
        <v>180627.65000000037</v>
      </c>
    </row>
    <row r="79" spans="1:46">
      <c r="A79" s="34" t="s">
        <v>322</v>
      </c>
      <c r="B79" s="34" t="s">
        <v>323</v>
      </c>
      <c r="C79" s="34">
        <v>2453</v>
      </c>
      <c r="D79" s="34" t="s">
        <v>164</v>
      </c>
      <c r="E79" s="34" t="s">
        <v>164</v>
      </c>
      <c r="F79" s="38">
        <v>231592.14</v>
      </c>
      <c r="G79" s="38">
        <v>495608.41</v>
      </c>
      <c r="H79" s="38">
        <v>34978.120000000003</v>
      </c>
      <c r="K79" s="137">
        <v>6</v>
      </c>
      <c r="L79" s="137">
        <v>263842.15999999997</v>
      </c>
      <c r="N79" s="62">
        <v>2600</v>
      </c>
      <c r="O79" s="62">
        <v>34020.57</v>
      </c>
      <c r="Q79" s="62"/>
      <c r="R79" s="62">
        <v>955.69</v>
      </c>
      <c r="S79" s="137"/>
      <c r="T79" s="137"/>
      <c r="W79" s="137">
        <v>-2002545.01</v>
      </c>
      <c r="X79" s="137">
        <v>2255161.35</v>
      </c>
      <c r="Z79" s="39">
        <v>1931728.67</v>
      </c>
      <c r="AA79" s="39">
        <v>80000</v>
      </c>
      <c r="AB79" s="39">
        <v>530.52</v>
      </c>
      <c r="AD79" s="39">
        <v>1101345</v>
      </c>
      <c r="AE79" s="39">
        <v>103800</v>
      </c>
      <c r="AF79" s="50">
        <v>1306045</v>
      </c>
      <c r="AH79" s="50">
        <v>7620</v>
      </c>
      <c r="AJ79" s="50">
        <v>980075.06</v>
      </c>
      <c r="AK79" s="50">
        <v>181953.9</v>
      </c>
      <c r="AN79" s="50">
        <v>5876</v>
      </c>
      <c r="AO79" s="256">
        <f t="shared" si="7"/>
        <v>762178.67</v>
      </c>
      <c r="AP79" s="40">
        <f t="shared" si="8"/>
        <v>37576.26</v>
      </c>
      <c r="AQ79" s="56">
        <f t="shared" si="9"/>
        <v>724602.41</v>
      </c>
      <c r="AR79" s="50">
        <f t="shared" si="10"/>
        <v>3217404.19</v>
      </c>
      <c r="AS79" s="41">
        <f t="shared" si="11"/>
        <v>2481569.96</v>
      </c>
      <c r="AT79" s="56">
        <f t="shared" si="12"/>
        <v>735834.23</v>
      </c>
    </row>
    <row r="80" spans="1:46">
      <c r="A80" s="34" t="s">
        <v>322</v>
      </c>
      <c r="B80" s="34" t="s">
        <v>323</v>
      </c>
      <c r="C80" s="34">
        <v>5408</v>
      </c>
      <c r="D80" s="34" t="s">
        <v>165</v>
      </c>
      <c r="E80" s="34" t="s">
        <v>165</v>
      </c>
      <c r="F80" s="38">
        <v>475092.49</v>
      </c>
      <c r="G80" s="38">
        <v>276778.57</v>
      </c>
      <c r="H80" s="38">
        <v>101512.08</v>
      </c>
      <c r="K80" s="137">
        <v>793401.55</v>
      </c>
      <c r="L80" s="137">
        <v>215688.47</v>
      </c>
      <c r="N80" s="62">
        <v>9780</v>
      </c>
      <c r="O80" s="62">
        <v>166682.47</v>
      </c>
      <c r="Q80" s="62"/>
      <c r="R80" s="62">
        <v>3251.02</v>
      </c>
      <c r="S80" s="137"/>
      <c r="T80" s="137"/>
      <c r="W80" s="137">
        <v>-700777.77</v>
      </c>
      <c r="X80" s="137">
        <v>2065017.96</v>
      </c>
      <c r="Z80" s="39">
        <v>2095777.76</v>
      </c>
      <c r="AB80" s="39">
        <v>1208.56</v>
      </c>
      <c r="AD80" s="39">
        <v>1345656</v>
      </c>
      <c r="AE80" s="39">
        <v>10500</v>
      </c>
      <c r="AF80" s="50">
        <v>2050305</v>
      </c>
      <c r="AH80" s="50">
        <v>6080</v>
      </c>
      <c r="AJ80" s="50">
        <v>955724.53</v>
      </c>
      <c r="AK80" s="50">
        <v>111641.31</v>
      </c>
      <c r="AN80" s="50">
        <v>10872</v>
      </c>
      <c r="AO80" s="256">
        <f t="shared" si="7"/>
        <v>853383.14</v>
      </c>
      <c r="AP80" s="40">
        <f t="shared" si="8"/>
        <v>179713.49</v>
      </c>
      <c r="AQ80" s="56">
        <f t="shared" si="9"/>
        <v>673669.65</v>
      </c>
      <c r="AR80" s="50">
        <f t="shared" si="10"/>
        <v>3453142.3200000003</v>
      </c>
      <c r="AS80" s="41">
        <f t="shared" si="11"/>
        <v>3134622.8400000003</v>
      </c>
      <c r="AT80" s="56">
        <f t="shared" si="12"/>
        <v>318519.48</v>
      </c>
    </row>
    <row r="81" spans="1:46" s="123" customFormat="1">
      <c r="A81" s="123" t="s">
        <v>322</v>
      </c>
      <c r="B81" s="123" t="s">
        <v>323</v>
      </c>
      <c r="C81" s="123">
        <v>5671</v>
      </c>
      <c r="D81" s="123" t="s">
        <v>1585</v>
      </c>
      <c r="E81" s="123" t="s">
        <v>1585</v>
      </c>
      <c r="F81" s="38">
        <v>816054.31</v>
      </c>
      <c r="G81" s="38">
        <v>448002.75</v>
      </c>
      <c r="H81" s="38">
        <v>278792.53000000003</v>
      </c>
      <c r="I81" s="38"/>
      <c r="J81" s="137"/>
      <c r="K81" s="137">
        <v>422835.9</v>
      </c>
      <c r="L81" s="137">
        <v>897790.75</v>
      </c>
      <c r="M81" s="137"/>
      <c r="N81" s="62">
        <v>16565</v>
      </c>
      <c r="O81" s="62">
        <v>97886.97</v>
      </c>
      <c r="P81" s="62"/>
      <c r="Q81" s="285"/>
      <c r="R81" s="285">
        <v>13313.92</v>
      </c>
      <c r="S81" s="273"/>
      <c r="T81" s="137"/>
      <c r="U81" s="137"/>
      <c r="V81" s="137">
        <v>59088.74</v>
      </c>
      <c r="W81" s="137">
        <v>-112661.99</v>
      </c>
      <c r="X81" s="137">
        <v>2127187.88</v>
      </c>
      <c r="Y81" s="39"/>
      <c r="Z81" s="39">
        <v>2487864.0299999998</v>
      </c>
      <c r="AA81" s="39"/>
      <c r="AB81" s="39">
        <v>1434.25</v>
      </c>
      <c r="AC81" s="39"/>
      <c r="AD81" s="39">
        <v>1275907.5</v>
      </c>
      <c r="AE81" s="39">
        <v>136500</v>
      </c>
      <c r="AF81" s="50">
        <v>2352380.5</v>
      </c>
      <c r="AG81" s="50"/>
      <c r="AH81" s="50">
        <v>2000</v>
      </c>
      <c r="AI81" s="50"/>
      <c r="AJ81" s="50">
        <v>838772.35</v>
      </c>
      <c r="AK81" s="50">
        <v>31889.21</v>
      </c>
      <c r="AL81" s="50"/>
      <c r="AM81" s="50"/>
      <c r="AN81" s="50">
        <v>14568</v>
      </c>
      <c r="AO81" s="256">
        <f t="shared" si="7"/>
        <v>1542849.59</v>
      </c>
      <c r="AP81" s="40">
        <f t="shared" si="8"/>
        <v>127765.89</v>
      </c>
      <c r="AQ81" s="56">
        <f t="shared" si="9"/>
        <v>1415083.7000000002</v>
      </c>
      <c r="AR81" s="50">
        <f t="shared" si="10"/>
        <v>3901705.78</v>
      </c>
      <c r="AS81" s="41">
        <f t="shared" si="11"/>
        <v>3239610.06</v>
      </c>
      <c r="AT81" s="56">
        <f t="shared" si="12"/>
        <v>662095.71999999974</v>
      </c>
    </row>
    <row r="82" spans="1:46">
      <c r="A82" s="34" t="s">
        <v>322</v>
      </c>
      <c r="B82" s="34" t="s">
        <v>323</v>
      </c>
      <c r="C82" s="34">
        <v>2878</v>
      </c>
      <c r="D82" s="34" t="s">
        <v>311</v>
      </c>
      <c r="E82" s="34" t="s">
        <v>311</v>
      </c>
      <c r="F82" s="38">
        <v>793166.91</v>
      </c>
      <c r="G82" s="38">
        <v>162948.25</v>
      </c>
      <c r="H82" s="38">
        <v>65936.070000000007</v>
      </c>
      <c r="K82" s="137">
        <v>1096551.06</v>
      </c>
      <c r="L82" s="137">
        <v>303623.82</v>
      </c>
      <c r="N82" s="62">
        <v>5269</v>
      </c>
      <c r="O82" s="62">
        <v>67003.34</v>
      </c>
      <c r="Q82" s="62"/>
      <c r="R82" s="62">
        <v>1769</v>
      </c>
      <c r="S82" s="137"/>
      <c r="T82" s="137"/>
      <c r="W82" s="137">
        <v>-1679638.61</v>
      </c>
      <c r="X82" s="137">
        <v>3692657.78</v>
      </c>
      <c r="Z82" s="39">
        <v>1800483.92</v>
      </c>
      <c r="AB82" s="39">
        <v>1175</v>
      </c>
      <c r="AD82" s="39">
        <v>1032297.63</v>
      </c>
      <c r="AE82" s="39">
        <v>87200</v>
      </c>
      <c r="AF82" s="50">
        <v>1521318.63</v>
      </c>
      <c r="AI82" s="50">
        <v>7080</v>
      </c>
      <c r="AJ82" s="50">
        <v>904217.84</v>
      </c>
      <c r="AK82" s="50">
        <v>141204.48000000001</v>
      </c>
      <c r="AN82" s="50">
        <v>12170</v>
      </c>
      <c r="AO82" s="256">
        <f t="shared" si="7"/>
        <v>1022051.23</v>
      </c>
      <c r="AP82" s="40">
        <f t="shared" si="8"/>
        <v>74041.34</v>
      </c>
      <c r="AQ82" s="56">
        <f t="shared" si="9"/>
        <v>948009.89</v>
      </c>
      <c r="AR82" s="50">
        <f t="shared" si="10"/>
        <v>2921156.55</v>
      </c>
      <c r="AS82" s="41">
        <f t="shared" si="11"/>
        <v>2585990.9499999997</v>
      </c>
      <c r="AT82" s="56">
        <f t="shared" si="12"/>
        <v>335165.60000000009</v>
      </c>
    </row>
    <row r="83" spans="1:46">
      <c r="A83" s="34" t="s">
        <v>324</v>
      </c>
      <c r="B83" s="34" t="s">
        <v>325</v>
      </c>
      <c r="C83" s="34">
        <v>3706</v>
      </c>
      <c r="D83" s="34" t="s">
        <v>166</v>
      </c>
      <c r="E83" s="34" t="s">
        <v>166</v>
      </c>
      <c r="F83" s="38">
        <v>91718.97</v>
      </c>
      <c r="G83" s="38">
        <v>25200</v>
      </c>
      <c r="H83" s="38">
        <v>17146.52</v>
      </c>
      <c r="K83" s="137">
        <v>3064566.32</v>
      </c>
      <c r="L83" s="137">
        <v>135563.1</v>
      </c>
      <c r="O83" s="62">
        <v>69305</v>
      </c>
      <c r="Q83" s="62"/>
      <c r="R83" s="62">
        <v>0</v>
      </c>
      <c r="S83" s="137"/>
      <c r="T83" s="137"/>
      <c r="W83" s="137">
        <v>1233335.47</v>
      </c>
      <c r="X83" s="137">
        <v>2241713.0099999998</v>
      </c>
      <c r="Z83" s="39">
        <v>1212190.07</v>
      </c>
      <c r="AA83" s="39">
        <v>110500</v>
      </c>
      <c r="AB83" s="39">
        <v>533.63</v>
      </c>
      <c r="AD83" s="39">
        <v>987380.5</v>
      </c>
      <c r="AE83" s="39">
        <v>70533</v>
      </c>
      <c r="AF83" s="50">
        <v>1487048.5</v>
      </c>
      <c r="AH83" s="50">
        <v>29420</v>
      </c>
      <c r="AI83" s="50">
        <v>500</v>
      </c>
      <c r="AJ83" s="50">
        <v>767629.02</v>
      </c>
      <c r="AK83" s="50">
        <v>306698.25</v>
      </c>
      <c r="AO83" s="256">
        <f t="shared" si="7"/>
        <v>134065.49</v>
      </c>
      <c r="AP83" s="40">
        <f t="shared" si="8"/>
        <v>69305</v>
      </c>
      <c r="AQ83" s="56">
        <f t="shared" si="9"/>
        <v>64760.489999999991</v>
      </c>
      <c r="AR83" s="50">
        <f t="shared" si="10"/>
        <v>2381137.2000000002</v>
      </c>
      <c r="AS83" s="41">
        <f t="shared" si="11"/>
        <v>2591295.77</v>
      </c>
      <c r="AT83" s="56">
        <f t="shared" si="12"/>
        <v>-210158.56999999983</v>
      </c>
    </row>
    <row r="84" spans="1:46">
      <c r="A84" s="34" t="s">
        <v>324</v>
      </c>
      <c r="B84" s="34" t="s">
        <v>325</v>
      </c>
      <c r="C84" s="34">
        <v>5162</v>
      </c>
      <c r="D84" s="34" t="s">
        <v>167</v>
      </c>
      <c r="E84" s="34" t="s">
        <v>167</v>
      </c>
      <c r="F84" s="38">
        <v>97052.23</v>
      </c>
      <c r="G84" s="38">
        <v>0</v>
      </c>
      <c r="H84" s="38">
        <v>50154.52</v>
      </c>
      <c r="K84" s="137">
        <v>947149.98</v>
      </c>
      <c r="L84" s="137">
        <v>570958</v>
      </c>
      <c r="N84" s="62">
        <v>4500</v>
      </c>
      <c r="O84" s="62">
        <v>165122.01999999999</v>
      </c>
      <c r="Q84" s="62">
        <v>142542</v>
      </c>
      <c r="R84" s="62">
        <v>857.45</v>
      </c>
      <c r="S84" s="137"/>
      <c r="T84" s="137"/>
      <c r="W84" s="137">
        <v>-23449.07</v>
      </c>
      <c r="X84" s="137">
        <v>1881918.88</v>
      </c>
      <c r="Z84" s="39">
        <v>1531653.6</v>
      </c>
      <c r="AB84" s="39">
        <v>389.8</v>
      </c>
      <c r="AD84" s="39">
        <v>1622914.2</v>
      </c>
      <c r="AE84" s="39">
        <v>30200</v>
      </c>
      <c r="AF84" s="50">
        <v>2267483.2000000002</v>
      </c>
      <c r="AH84" s="50">
        <v>61700</v>
      </c>
      <c r="AJ84" s="50">
        <v>1117091.31</v>
      </c>
      <c r="AK84" s="50">
        <v>238474.64</v>
      </c>
      <c r="AN84" s="50">
        <v>6585</v>
      </c>
      <c r="AO84" s="256">
        <f t="shared" si="7"/>
        <v>147206.75</v>
      </c>
      <c r="AP84" s="40">
        <f t="shared" si="8"/>
        <v>313021.47000000003</v>
      </c>
      <c r="AQ84" s="56">
        <f t="shared" si="9"/>
        <v>-165814.72000000003</v>
      </c>
      <c r="AR84" s="50">
        <f t="shared" si="10"/>
        <v>3185157.6</v>
      </c>
      <c r="AS84" s="41">
        <f t="shared" si="11"/>
        <v>3691334.1500000004</v>
      </c>
      <c r="AT84" s="56">
        <f t="shared" si="12"/>
        <v>-506176.55000000028</v>
      </c>
    </row>
    <row r="85" spans="1:46">
      <c r="A85" s="34" t="s">
        <v>324</v>
      </c>
      <c r="B85" s="34" t="s">
        <v>325</v>
      </c>
      <c r="C85" s="34">
        <v>3052</v>
      </c>
      <c r="D85" s="34" t="s">
        <v>168</v>
      </c>
      <c r="E85" s="34" t="s">
        <v>168</v>
      </c>
      <c r="F85" s="38">
        <v>694088.38</v>
      </c>
      <c r="G85" s="38">
        <v>0</v>
      </c>
      <c r="H85" s="38">
        <v>115440</v>
      </c>
      <c r="K85" s="137">
        <v>433873.82</v>
      </c>
      <c r="L85" s="137">
        <v>1163354.28</v>
      </c>
      <c r="N85" s="62">
        <v>0</v>
      </c>
      <c r="O85" s="62">
        <v>54400</v>
      </c>
      <c r="Q85" s="62"/>
      <c r="R85" s="62">
        <v>2131</v>
      </c>
      <c r="S85" s="137"/>
      <c r="T85" s="137"/>
      <c r="W85" s="137">
        <v>115480.99</v>
      </c>
      <c r="X85" s="137">
        <v>1941230.36</v>
      </c>
      <c r="Z85" s="39">
        <v>990757.39</v>
      </c>
      <c r="AA85" s="39">
        <v>44250</v>
      </c>
      <c r="AB85" s="39">
        <v>1375.86</v>
      </c>
      <c r="AD85" s="39">
        <v>851939.5</v>
      </c>
      <c r="AE85" s="39">
        <v>541000</v>
      </c>
      <c r="AF85" s="50">
        <v>1317988.5</v>
      </c>
      <c r="AH85" s="50">
        <v>51443</v>
      </c>
      <c r="AJ85" s="50">
        <v>594964.02</v>
      </c>
      <c r="AK85" s="50">
        <v>114423.1</v>
      </c>
      <c r="AN85" s="50">
        <v>56990</v>
      </c>
      <c r="AO85" s="256">
        <f t="shared" si="7"/>
        <v>809528.38</v>
      </c>
      <c r="AP85" s="40">
        <f t="shared" si="8"/>
        <v>56531</v>
      </c>
      <c r="AQ85" s="56">
        <f t="shared" si="9"/>
        <v>752997.38</v>
      </c>
      <c r="AR85" s="50">
        <f t="shared" si="10"/>
        <v>2429322.75</v>
      </c>
      <c r="AS85" s="41">
        <f t="shared" si="11"/>
        <v>2135808.62</v>
      </c>
      <c r="AT85" s="56">
        <f t="shared" si="12"/>
        <v>293514.12999999989</v>
      </c>
    </row>
    <row r="86" spans="1:46">
      <c r="A86" s="34" t="s">
        <v>324</v>
      </c>
      <c r="B86" s="34" t="s">
        <v>325</v>
      </c>
      <c r="C86" s="34">
        <v>6259</v>
      </c>
      <c r="D86" s="34" t="s">
        <v>169</v>
      </c>
      <c r="E86" s="34" t="s">
        <v>169</v>
      </c>
      <c r="F86" s="38">
        <v>129999.56</v>
      </c>
      <c r="G86" s="38">
        <v>27303</v>
      </c>
      <c r="H86" s="38">
        <v>20629.43</v>
      </c>
      <c r="K86" s="137">
        <v>414402.44</v>
      </c>
      <c r="L86" s="137">
        <v>209131.04</v>
      </c>
      <c r="N86" s="62">
        <v>5000</v>
      </c>
      <c r="O86" s="62">
        <v>128876</v>
      </c>
      <c r="Q86" s="62"/>
      <c r="R86" s="62">
        <v>0</v>
      </c>
      <c r="S86" s="137"/>
      <c r="T86" s="137"/>
      <c r="W86" s="137">
        <v>-1448917.41</v>
      </c>
      <c r="X86" s="137">
        <v>1940061.77</v>
      </c>
      <c r="Z86" s="39">
        <v>1428659.1</v>
      </c>
      <c r="AA86" s="39">
        <v>124400</v>
      </c>
      <c r="AB86" s="39">
        <v>436.69</v>
      </c>
      <c r="AD86" s="39">
        <v>1476024.39</v>
      </c>
      <c r="AE86" s="39">
        <v>349500</v>
      </c>
      <c r="AF86" s="50">
        <v>2232846.39</v>
      </c>
      <c r="AH86" s="50">
        <v>8620</v>
      </c>
      <c r="AI86" s="50">
        <v>33912</v>
      </c>
      <c r="AJ86" s="50">
        <v>766621.52</v>
      </c>
      <c r="AK86" s="50">
        <v>127204.16</v>
      </c>
      <c r="AM86" s="50">
        <v>1</v>
      </c>
      <c r="AN86" s="50">
        <v>33370</v>
      </c>
      <c r="AO86" s="256">
        <f t="shared" si="7"/>
        <v>177931.99</v>
      </c>
      <c r="AP86" s="40">
        <f t="shared" si="8"/>
        <v>133876</v>
      </c>
      <c r="AQ86" s="56">
        <f t="shared" si="9"/>
        <v>44055.989999999991</v>
      </c>
      <c r="AR86" s="50">
        <f t="shared" si="10"/>
        <v>3379020.1799999997</v>
      </c>
      <c r="AS86" s="41">
        <f t="shared" si="11"/>
        <v>3202575.0700000003</v>
      </c>
      <c r="AT86" s="56">
        <f t="shared" si="12"/>
        <v>176445.1099999994</v>
      </c>
    </row>
    <row r="87" spans="1:46">
      <c r="A87" s="34" t="s">
        <v>324</v>
      </c>
      <c r="B87" s="34" t="s">
        <v>325</v>
      </c>
      <c r="C87" s="34">
        <v>3341</v>
      </c>
      <c r="D87" s="34" t="s">
        <v>170</v>
      </c>
      <c r="E87" s="34" t="s">
        <v>170</v>
      </c>
      <c r="F87" s="38">
        <v>531866.78</v>
      </c>
      <c r="G87" s="38">
        <v>54508</v>
      </c>
      <c r="H87" s="38">
        <v>98987.49</v>
      </c>
      <c r="K87" s="137">
        <v>419002</v>
      </c>
      <c r="L87" s="137">
        <v>116007.3</v>
      </c>
      <c r="N87" s="62">
        <v>205140</v>
      </c>
      <c r="O87" s="62">
        <v>36315</v>
      </c>
      <c r="Q87" s="62"/>
      <c r="R87" s="62"/>
      <c r="S87" s="137"/>
      <c r="T87" s="137"/>
      <c r="W87" s="137">
        <v>-1095570.68</v>
      </c>
      <c r="X87" s="137">
        <v>2076384.94</v>
      </c>
      <c r="Z87" s="39">
        <v>1097223.32</v>
      </c>
      <c r="AB87" s="39">
        <v>1044.44</v>
      </c>
      <c r="AD87" s="39">
        <v>870175.5</v>
      </c>
      <c r="AF87" s="50">
        <v>1284498.5</v>
      </c>
      <c r="AH87" s="50">
        <v>44910</v>
      </c>
      <c r="AJ87" s="50">
        <v>586480.28</v>
      </c>
      <c r="AK87" s="50">
        <v>54452.17</v>
      </c>
      <c r="AO87" s="256">
        <f t="shared" si="7"/>
        <v>685362.27</v>
      </c>
      <c r="AP87" s="40">
        <f t="shared" si="8"/>
        <v>241455</v>
      </c>
      <c r="AQ87" s="56">
        <f t="shared" si="9"/>
        <v>443907.27</v>
      </c>
      <c r="AR87" s="50">
        <f t="shared" si="10"/>
        <v>1968443.26</v>
      </c>
      <c r="AS87" s="41">
        <f t="shared" si="11"/>
        <v>1970340.95</v>
      </c>
      <c r="AT87" s="56">
        <f t="shared" si="12"/>
        <v>-1897.6899999999441</v>
      </c>
    </row>
    <row r="88" spans="1:46">
      <c r="A88" s="34" t="s">
        <v>324</v>
      </c>
      <c r="B88" s="34" t="s">
        <v>325</v>
      </c>
      <c r="C88" s="34">
        <v>2336</v>
      </c>
      <c r="D88" s="34" t="s">
        <v>171</v>
      </c>
      <c r="E88" s="34" t="s">
        <v>171</v>
      </c>
      <c r="F88" s="38">
        <v>291062.59999999998</v>
      </c>
      <c r="G88" s="38">
        <v>19158</v>
      </c>
      <c r="H88" s="38">
        <v>57590.27</v>
      </c>
      <c r="K88" s="137">
        <v>35946.65</v>
      </c>
      <c r="L88" s="137">
        <v>465242.78</v>
      </c>
      <c r="O88" s="62">
        <v>38540.35</v>
      </c>
      <c r="Q88" s="62"/>
      <c r="R88" s="62">
        <v>0</v>
      </c>
      <c r="S88" s="137"/>
      <c r="T88" s="137"/>
      <c r="W88" s="137">
        <v>-1127330.93</v>
      </c>
      <c r="X88" s="137">
        <v>1879892.65</v>
      </c>
      <c r="Z88" s="39">
        <v>851487.28</v>
      </c>
      <c r="AA88" s="39">
        <v>89990</v>
      </c>
      <c r="AB88" s="39">
        <v>295.60000000000002</v>
      </c>
      <c r="AD88" s="39">
        <v>552826.5</v>
      </c>
      <c r="AE88" s="39">
        <v>10000</v>
      </c>
      <c r="AF88" s="50">
        <v>806134.5</v>
      </c>
      <c r="AH88" s="50">
        <v>6200</v>
      </c>
      <c r="AI88" s="50">
        <v>13927</v>
      </c>
      <c r="AJ88" s="50">
        <v>415291.56</v>
      </c>
      <c r="AK88" s="50">
        <v>185148.09</v>
      </c>
      <c r="AO88" s="256">
        <f t="shared" si="7"/>
        <v>367810.87</v>
      </c>
      <c r="AP88" s="40">
        <f t="shared" si="8"/>
        <v>38540.35</v>
      </c>
      <c r="AQ88" s="56">
        <f t="shared" si="9"/>
        <v>329270.52</v>
      </c>
      <c r="AR88" s="50">
        <f t="shared" si="10"/>
        <v>1504599.38</v>
      </c>
      <c r="AS88" s="41">
        <f t="shared" si="11"/>
        <v>1426701.1500000001</v>
      </c>
      <c r="AT88" s="56">
        <f t="shared" si="12"/>
        <v>77898.229999999749</v>
      </c>
    </row>
    <row r="89" spans="1:46">
      <c r="A89" s="34" t="s">
        <v>324</v>
      </c>
      <c r="B89" s="34" t="s">
        <v>325</v>
      </c>
      <c r="C89" s="34">
        <v>2778</v>
      </c>
      <c r="D89" s="34" t="s">
        <v>172</v>
      </c>
      <c r="E89" s="34" t="s">
        <v>172</v>
      </c>
      <c r="F89" s="38">
        <v>383040.35</v>
      </c>
      <c r="G89" s="38">
        <v>1092</v>
      </c>
      <c r="H89" s="38">
        <v>12647.38</v>
      </c>
      <c r="K89" s="137">
        <v>416930.64</v>
      </c>
      <c r="L89" s="137">
        <v>184305.76</v>
      </c>
      <c r="N89" s="62">
        <v>3000</v>
      </c>
      <c r="O89" s="62">
        <v>10500</v>
      </c>
      <c r="Q89" s="62"/>
      <c r="R89" s="62">
        <v>1370</v>
      </c>
      <c r="S89" s="137"/>
      <c r="T89" s="137"/>
      <c r="W89" s="137">
        <v>-755479.89</v>
      </c>
      <c r="X89" s="137">
        <v>1840507.51</v>
      </c>
      <c r="Z89" s="39">
        <v>997734.03</v>
      </c>
      <c r="AB89" s="39">
        <v>890.03</v>
      </c>
      <c r="AD89" s="39">
        <v>1446411</v>
      </c>
      <c r="AE89" s="39">
        <v>73500</v>
      </c>
      <c r="AF89" s="50">
        <v>1726741</v>
      </c>
      <c r="AH89" s="50">
        <v>45180</v>
      </c>
      <c r="AJ89" s="50">
        <v>493634.58</v>
      </c>
      <c r="AK89" s="50">
        <v>354860.97</v>
      </c>
      <c r="AO89" s="256">
        <f t="shared" si="7"/>
        <v>396779.73</v>
      </c>
      <c r="AP89" s="40">
        <f t="shared" si="8"/>
        <v>14870</v>
      </c>
      <c r="AQ89" s="56">
        <f t="shared" si="9"/>
        <v>381909.73</v>
      </c>
      <c r="AR89" s="50">
        <f t="shared" si="10"/>
        <v>2518535.06</v>
      </c>
      <c r="AS89" s="41">
        <f t="shared" si="11"/>
        <v>2620416.5499999998</v>
      </c>
      <c r="AT89" s="56">
        <f t="shared" si="12"/>
        <v>-101881.48999999976</v>
      </c>
    </row>
    <row r="90" spans="1:46">
      <c r="A90" s="34" t="s">
        <v>324</v>
      </c>
      <c r="B90" s="34" t="s">
        <v>325</v>
      </c>
      <c r="C90" s="34">
        <v>1705</v>
      </c>
      <c r="D90" s="34" t="s">
        <v>173</v>
      </c>
      <c r="E90" s="34" t="s">
        <v>173</v>
      </c>
      <c r="F90" s="38">
        <v>547040.44999999995</v>
      </c>
      <c r="G90" s="38">
        <v>5913</v>
      </c>
      <c r="H90" s="38">
        <v>43539.59</v>
      </c>
      <c r="K90" s="137">
        <v>757842.66</v>
      </c>
      <c r="L90" s="137">
        <v>112262.55</v>
      </c>
      <c r="O90" s="62">
        <v>21608.02</v>
      </c>
      <c r="Q90" s="62">
        <v>234758.13</v>
      </c>
      <c r="R90" s="62">
        <v>-172</v>
      </c>
      <c r="S90" s="137"/>
      <c r="T90" s="137"/>
      <c r="W90" s="137">
        <v>-1695654.65</v>
      </c>
      <c r="X90" s="137">
        <v>2518726.15</v>
      </c>
      <c r="Z90" s="39">
        <v>694308.38</v>
      </c>
      <c r="AD90" s="39">
        <v>331910</v>
      </c>
      <c r="AE90" s="39">
        <v>81000</v>
      </c>
      <c r="AF90" s="50">
        <v>512537</v>
      </c>
      <c r="AI90" s="50">
        <v>14790</v>
      </c>
      <c r="AJ90" s="50">
        <v>172893.46</v>
      </c>
      <c r="AK90" s="50">
        <v>19665.32</v>
      </c>
      <c r="AO90" s="256">
        <f t="shared" si="7"/>
        <v>596493.03999999992</v>
      </c>
      <c r="AP90" s="40">
        <f t="shared" si="8"/>
        <v>256194.15</v>
      </c>
      <c r="AQ90" s="56">
        <f t="shared" si="9"/>
        <v>340298.8899999999</v>
      </c>
      <c r="AR90" s="50">
        <f t="shared" si="10"/>
        <v>1107218.3799999999</v>
      </c>
      <c r="AS90" s="41">
        <f t="shared" si="11"/>
        <v>719885.77999999991</v>
      </c>
      <c r="AT90" s="56">
        <f t="shared" si="12"/>
        <v>387332.6</v>
      </c>
    </row>
    <row r="91" spans="1:46">
      <c r="A91" s="34" t="s">
        <v>324</v>
      </c>
      <c r="B91" s="34" t="s">
        <v>325</v>
      </c>
      <c r="C91" s="34">
        <v>2505</v>
      </c>
      <c r="D91" s="34" t="s">
        <v>295</v>
      </c>
      <c r="E91" s="34" t="s">
        <v>295</v>
      </c>
      <c r="F91" s="38">
        <v>590305.53</v>
      </c>
      <c r="G91" s="38">
        <v>5075</v>
      </c>
      <c r="H91" s="38">
        <v>16471.39</v>
      </c>
      <c r="K91" s="137">
        <v>687050.55</v>
      </c>
      <c r="L91" s="137">
        <v>220508.94</v>
      </c>
      <c r="N91" s="62">
        <v>0</v>
      </c>
      <c r="O91" s="62">
        <v>73336</v>
      </c>
      <c r="Q91" s="62">
        <v>42500</v>
      </c>
      <c r="R91" s="62">
        <v>0</v>
      </c>
      <c r="S91" s="137"/>
      <c r="T91" s="137"/>
      <c r="W91" s="137">
        <v>-1410406.1</v>
      </c>
      <c r="X91" s="137">
        <v>3198152.69</v>
      </c>
      <c r="Z91" s="39">
        <v>948874.95</v>
      </c>
      <c r="AB91" s="39">
        <v>1266.55</v>
      </c>
      <c r="AD91" s="39">
        <v>535462.5</v>
      </c>
      <c r="AE91" s="39">
        <v>27000</v>
      </c>
      <c r="AF91" s="50">
        <v>1004148.5</v>
      </c>
      <c r="AH91" s="50">
        <v>40830</v>
      </c>
      <c r="AJ91" s="50">
        <v>626556.56999999995</v>
      </c>
      <c r="AK91" s="50">
        <v>225240.11</v>
      </c>
      <c r="AO91" s="256">
        <f t="shared" si="7"/>
        <v>611851.92000000004</v>
      </c>
      <c r="AP91" s="40">
        <f t="shared" si="8"/>
        <v>115836</v>
      </c>
      <c r="AQ91" s="56">
        <f t="shared" si="9"/>
        <v>496015.92000000004</v>
      </c>
      <c r="AR91" s="50">
        <f t="shared" si="10"/>
        <v>1512604</v>
      </c>
      <c r="AS91" s="41">
        <f t="shared" si="11"/>
        <v>1896775.1799999997</v>
      </c>
      <c r="AT91" s="56">
        <f t="shared" si="12"/>
        <v>-384171.1799999997</v>
      </c>
    </row>
    <row r="92" spans="1:46">
      <c r="A92" s="34" t="s">
        <v>618</v>
      </c>
      <c r="B92" s="34" t="s">
        <v>337</v>
      </c>
      <c r="C92" s="34">
        <v>3553</v>
      </c>
      <c r="D92" s="34" t="s">
        <v>174</v>
      </c>
      <c r="E92" s="34" t="s">
        <v>174</v>
      </c>
      <c r="F92" s="38">
        <v>409182.79</v>
      </c>
      <c r="G92" s="38">
        <v>122246.5</v>
      </c>
      <c r="H92" s="38">
        <v>73786.52</v>
      </c>
      <c r="K92" s="137">
        <v>526427.88</v>
      </c>
      <c r="L92" s="137">
        <v>1264806.3999999999</v>
      </c>
      <c r="N92" s="62">
        <v>3000</v>
      </c>
      <c r="O92" s="62">
        <v>59056.98</v>
      </c>
      <c r="Q92" s="62"/>
      <c r="R92" s="62">
        <v>40698</v>
      </c>
      <c r="S92" s="137"/>
      <c r="T92" s="137"/>
      <c r="W92" s="137">
        <v>289289.26</v>
      </c>
      <c r="X92" s="137">
        <v>1975689.39</v>
      </c>
      <c r="Z92" s="39">
        <v>1741087.66</v>
      </c>
      <c r="AB92" s="39">
        <v>1315.14</v>
      </c>
      <c r="AD92" s="39">
        <v>948711</v>
      </c>
      <c r="AE92" s="39">
        <v>58100</v>
      </c>
      <c r="AF92" s="50">
        <v>1577034</v>
      </c>
      <c r="AH92" s="50">
        <v>44233</v>
      </c>
      <c r="AJ92" s="50">
        <v>732071.35</v>
      </c>
      <c r="AK92" s="50">
        <v>367158.99</v>
      </c>
      <c r="AO92" s="256">
        <f t="shared" si="7"/>
        <v>605215.81000000006</v>
      </c>
      <c r="AP92" s="40">
        <f t="shared" si="8"/>
        <v>102754.98000000001</v>
      </c>
      <c r="AQ92" s="56">
        <f t="shared" si="9"/>
        <v>502460.83000000007</v>
      </c>
      <c r="AR92" s="50">
        <f t="shared" si="10"/>
        <v>2749213.8</v>
      </c>
      <c r="AS92" s="41">
        <f t="shared" si="11"/>
        <v>2720497.34</v>
      </c>
      <c r="AT92" s="56">
        <f t="shared" si="12"/>
        <v>28716.459999999963</v>
      </c>
    </row>
    <row r="93" spans="1:46">
      <c r="A93" s="34" t="s">
        <v>618</v>
      </c>
      <c r="B93" s="34" t="s">
        <v>337</v>
      </c>
      <c r="C93" s="34">
        <v>8154</v>
      </c>
      <c r="D93" s="34" t="s">
        <v>175</v>
      </c>
      <c r="E93" s="34" t="s">
        <v>175</v>
      </c>
      <c r="F93" s="38">
        <v>539372.68000000005</v>
      </c>
      <c r="G93" s="38">
        <v>19588</v>
      </c>
      <c r="H93" s="38">
        <v>68631.12</v>
      </c>
      <c r="K93" s="137">
        <v>2194354.88</v>
      </c>
      <c r="L93" s="137">
        <v>441440.12</v>
      </c>
      <c r="N93" s="62">
        <v>2000</v>
      </c>
      <c r="O93" s="62">
        <v>42737.1</v>
      </c>
      <c r="Q93" s="62"/>
      <c r="R93" s="62">
        <v>30631.5</v>
      </c>
      <c r="S93" s="137"/>
      <c r="T93" s="137"/>
      <c r="W93" s="137">
        <v>-373751.9</v>
      </c>
      <c r="X93" s="137">
        <v>3812204.74</v>
      </c>
      <c r="Z93" s="39">
        <v>2153211.4</v>
      </c>
      <c r="AA93" s="39">
        <v>287148</v>
      </c>
      <c r="AB93" s="39">
        <v>1077.77</v>
      </c>
      <c r="AD93" s="39">
        <v>834146.5</v>
      </c>
      <c r="AE93" s="39">
        <v>79100</v>
      </c>
      <c r="AF93" s="50">
        <v>1791151.5</v>
      </c>
      <c r="AH93" s="50">
        <v>16332</v>
      </c>
      <c r="AJ93" s="50">
        <v>1449785.3</v>
      </c>
      <c r="AK93" s="50">
        <v>347849.51</v>
      </c>
      <c r="AO93" s="256">
        <f t="shared" si="7"/>
        <v>627591.80000000005</v>
      </c>
      <c r="AP93" s="40">
        <f t="shared" si="8"/>
        <v>75368.600000000006</v>
      </c>
      <c r="AQ93" s="56">
        <f t="shared" si="9"/>
        <v>552223.20000000007</v>
      </c>
      <c r="AR93" s="50">
        <f t="shared" si="10"/>
        <v>3354683.67</v>
      </c>
      <c r="AS93" s="41">
        <f t="shared" si="11"/>
        <v>3605118.3099999996</v>
      </c>
      <c r="AT93" s="56">
        <f t="shared" si="12"/>
        <v>-250434.63999999966</v>
      </c>
    </row>
    <row r="94" spans="1:46">
      <c r="A94" s="34" t="s">
        <v>618</v>
      </c>
      <c r="B94" s="34" t="s">
        <v>337</v>
      </c>
      <c r="C94" s="34">
        <v>7784</v>
      </c>
      <c r="D94" s="34" t="s">
        <v>176</v>
      </c>
      <c r="E94" s="34" t="s">
        <v>176</v>
      </c>
      <c r="F94" s="38">
        <v>657474.69999999995</v>
      </c>
      <c r="G94" s="38">
        <v>89181</v>
      </c>
      <c r="H94" s="38">
        <v>237562.67</v>
      </c>
      <c r="K94" s="137">
        <v>2081799.68</v>
      </c>
      <c r="L94" s="137">
        <v>365519.71</v>
      </c>
      <c r="N94" s="62">
        <v>4220</v>
      </c>
      <c r="O94" s="62">
        <v>92328.67</v>
      </c>
      <c r="Q94" s="62"/>
      <c r="R94" s="62">
        <v>15459.23</v>
      </c>
      <c r="S94" s="137"/>
      <c r="T94" s="137"/>
      <c r="W94" s="137">
        <v>-156179.85999999999</v>
      </c>
      <c r="X94" s="137">
        <v>3564237.85</v>
      </c>
      <c r="Z94" s="39">
        <v>1738799.79</v>
      </c>
      <c r="AA94" s="39">
        <v>271350</v>
      </c>
      <c r="AB94" s="39">
        <v>1002.08</v>
      </c>
      <c r="AD94" s="39">
        <v>828984</v>
      </c>
      <c r="AE94" s="39">
        <v>95070</v>
      </c>
      <c r="AF94" s="50">
        <v>1572551</v>
      </c>
      <c r="AH94" s="50">
        <v>10116</v>
      </c>
      <c r="AJ94" s="50">
        <v>1196885.8400000001</v>
      </c>
      <c r="AK94" s="50">
        <v>244168.44</v>
      </c>
      <c r="AN94" s="50">
        <v>12.72</v>
      </c>
      <c r="AO94" s="256">
        <f t="shared" si="7"/>
        <v>984218.37</v>
      </c>
      <c r="AP94" s="40">
        <f t="shared" si="8"/>
        <v>112007.9</v>
      </c>
      <c r="AQ94" s="56">
        <f t="shared" si="9"/>
        <v>872210.47</v>
      </c>
      <c r="AR94" s="50">
        <f t="shared" si="10"/>
        <v>2935205.87</v>
      </c>
      <c r="AS94" s="41">
        <f t="shared" si="11"/>
        <v>3023734</v>
      </c>
      <c r="AT94" s="56">
        <f t="shared" si="12"/>
        <v>-88528.129999999888</v>
      </c>
    </row>
    <row r="95" spans="1:46">
      <c r="A95" s="34" t="s">
        <v>618</v>
      </c>
      <c r="B95" s="34" t="s">
        <v>337</v>
      </c>
      <c r="C95" s="34">
        <v>6608</v>
      </c>
      <c r="D95" s="34" t="s">
        <v>177</v>
      </c>
      <c r="E95" s="34" t="s">
        <v>177</v>
      </c>
      <c r="F95" s="38">
        <v>376413.77</v>
      </c>
      <c r="G95" s="38">
        <v>36828.83</v>
      </c>
      <c r="H95" s="38">
        <v>97827.69</v>
      </c>
      <c r="K95" s="137">
        <v>1191911.67</v>
      </c>
      <c r="L95" s="137">
        <v>738811.86</v>
      </c>
      <c r="N95" s="62">
        <v>0</v>
      </c>
      <c r="O95" s="62">
        <v>99185.47</v>
      </c>
      <c r="Q95" s="62"/>
      <c r="R95" s="62">
        <v>10072.52</v>
      </c>
      <c r="S95" s="137"/>
      <c r="T95" s="137"/>
      <c r="U95" s="137">
        <v>77829.09</v>
      </c>
      <c r="W95" s="137">
        <v>501764.4</v>
      </c>
      <c r="X95" s="137">
        <v>2080906</v>
      </c>
      <c r="Z95" s="39">
        <v>1321371.68</v>
      </c>
      <c r="AA95" s="39">
        <v>19740</v>
      </c>
      <c r="AB95" s="39">
        <v>809.62</v>
      </c>
      <c r="AD95" s="39">
        <v>1673997.1</v>
      </c>
      <c r="AE95" s="39">
        <v>88748.25</v>
      </c>
      <c r="AF95" s="50">
        <v>2239128.35</v>
      </c>
      <c r="AH95" s="50">
        <v>41330</v>
      </c>
      <c r="AJ95" s="50">
        <v>902167.8</v>
      </c>
      <c r="AK95" s="50">
        <v>250004.16</v>
      </c>
      <c r="AO95" s="256">
        <f t="shared" si="7"/>
        <v>511070.29000000004</v>
      </c>
      <c r="AP95" s="40">
        <f t="shared" si="8"/>
        <v>109257.99</v>
      </c>
      <c r="AQ95" s="56">
        <f t="shared" si="9"/>
        <v>401812.30000000005</v>
      </c>
      <c r="AR95" s="50">
        <f t="shared" si="10"/>
        <v>3104666.6500000004</v>
      </c>
      <c r="AS95" s="41">
        <f t="shared" si="11"/>
        <v>3432630.3100000005</v>
      </c>
      <c r="AT95" s="56">
        <f t="shared" si="12"/>
        <v>-327963.66000000015</v>
      </c>
    </row>
    <row r="96" spans="1:46">
      <c r="A96" s="34" t="s">
        <v>618</v>
      </c>
      <c r="B96" s="34" t="s">
        <v>337</v>
      </c>
      <c r="C96" s="34">
        <v>4243</v>
      </c>
      <c r="D96" s="34" t="s">
        <v>178</v>
      </c>
      <c r="E96" s="34" t="s">
        <v>178</v>
      </c>
      <c r="F96" s="38">
        <v>595375.12</v>
      </c>
      <c r="G96" s="38">
        <v>34907</v>
      </c>
      <c r="H96" s="38">
        <v>95877.38</v>
      </c>
      <c r="K96" s="137">
        <v>1247093.99</v>
      </c>
      <c r="L96" s="137">
        <v>478051.57</v>
      </c>
      <c r="N96" s="62">
        <v>0</v>
      </c>
      <c r="O96" s="62">
        <v>60525</v>
      </c>
      <c r="Q96" s="62"/>
      <c r="R96" s="62">
        <v>10056.450000000001</v>
      </c>
      <c r="S96" s="137"/>
      <c r="T96" s="137"/>
      <c r="W96" s="137">
        <v>381612.86</v>
      </c>
      <c r="X96" s="137">
        <v>2304026.96</v>
      </c>
      <c r="Z96" s="39">
        <v>1309432.53</v>
      </c>
      <c r="AA96" s="39">
        <v>182000</v>
      </c>
      <c r="AB96" s="39">
        <v>1143.77</v>
      </c>
      <c r="AD96" s="39">
        <v>356121</v>
      </c>
      <c r="AE96" s="39">
        <v>74328</v>
      </c>
      <c r="AF96" s="50">
        <v>1010978</v>
      </c>
      <c r="AH96" s="50">
        <v>18630</v>
      </c>
      <c r="AJ96" s="50">
        <v>960608.2</v>
      </c>
      <c r="AK96" s="50">
        <v>237725.31</v>
      </c>
      <c r="AO96" s="256">
        <f t="shared" si="7"/>
        <v>726159.5</v>
      </c>
      <c r="AP96" s="40">
        <f t="shared" si="8"/>
        <v>70581.45</v>
      </c>
      <c r="AQ96" s="56">
        <f t="shared" si="9"/>
        <v>655578.05000000005</v>
      </c>
      <c r="AR96" s="50">
        <f t="shared" si="10"/>
        <v>1923025.3</v>
      </c>
      <c r="AS96" s="41">
        <f t="shared" si="11"/>
        <v>2227941.5099999998</v>
      </c>
      <c r="AT96" s="56">
        <f t="shared" si="12"/>
        <v>-304916.20999999973</v>
      </c>
    </row>
    <row r="97" spans="1:46">
      <c r="A97" s="34" t="s">
        <v>618</v>
      </c>
      <c r="B97" s="34" t="s">
        <v>337</v>
      </c>
      <c r="C97" s="34">
        <v>8480</v>
      </c>
      <c r="D97" s="34" t="s">
        <v>179</v>
      </c>
      <c r="E97" s="34" t="s">
        <v>179</v>
      </c>
      <c r="F97" s="38">
        <v>313612.34999999998</v>
      </c>
      <c r="G97" s="38">
        <v>69803.77</v>
      </c>
      <c r="H97" s="38">
        <v>97556.06</v>
      </c>
      <c r="K97" s="137">
        <v>832935.4</v>
      </c>
      <c r="L97" s="137">
        <v>683185.29</v>
      </c>
      <c r="N97" s="62">
        <v>0</v>
      </c>
      <c r="O97" s="62">
        <v>123681.21</v>
      </c>
      <c r="Q97" s="62"/>
      <c r="R97" s="62">
        <v>10329</v>
      </c>
      <c r="S97" s="137"/>
      <c r="T97" s="137"/>
      <c r="W97" s="137">
        <v>-35710.85</v>
      </c>
      <c r="X97" s="137">
        <v>2345661.54</v>
      </c>
      <c r="Z97" s="39">
        <v>2016840.9</v>
      </c>
      <c r="AA97" s="39">
        <v>192800</v>
      </c>
      <c r="AB97" s="39">
        <v>626.29999999999995</v>
      </c>
      <c r="AD97" s="39">
        <v>1427513.7</v>
      </c>
      <c r="AE97" s="39">
        <v>163027.5</v>
      </c>
      <c r="AF97" s="50">
        <v>2473085.2000000002</v>
      </c>
      <c r="AH97" s="50">
        <v>29740</v>
      </c>
      <c r="AI97" s="50">
        <v>7720</v>
      </c>
      <c r="AJ97" s="50">
        <v>1486550.02</v>
      </c>
      <c r="AK97" s="50">
        <v>250581.21</v>
      </c>
      <c r="AO97" s="256">
        <f t="shared" si="7"/>
        <v>480972.18</v>
      </c>
      <c r="AP97" s="40">
        <f t="shared" si="8"/>
        <v>134010.21000000002</v>
      </c>
      <c r="AQ97" s="56">
        <f t="shared" si="9"/>
        <v>346961.97</v>
      </c>
      <c r="AR97" s="50">
        <f t="shared" si="10"/>
        <v>3800808.3999999994</v>
      </c>
      <c r="AS97" s="41">
        <f t="shared" si="11"/>
        <v>4247676.4300000006</v>
      </c>
      <c r="AT97" s="56">
        <f t="shared" si="12"/>
        <v>-446868.03000000119</v>
      </c>
    </row>
    <row r="98" spans="1:46">
      <c r="A98" s="34" t="s">
        <v>618</v>
      </c>
      <c r="B98" s="34" t="s">
        <v>337</v>
      </c>
      <c r="C98" s="34">
        <v>4259</v>
      </c>
      <c r="D98" s="34" t="s">
        <v>180</v>
      </c>
      <c r="E98" s="34" t="s">
        <v>180</v>
      </c>
      <c r="F98" s="38">
        <v>239709.98</v>
      </c>
      <c r="G98" s="38">
        <v>39673.5</v>
      </c>
      <c r="H98" s="38">
        <v>90058.58</v>
      </c>
      <c r="K98" s="137">
        <v>1135996.6499999999</v>
      </c>
      <c r="L98" s="137">
        <v>171298.15</v>
      </c>
      <c r="N98" s="62">
        <v>4000</v>
      </c>
      <c r="O98" s="62">
        <v>69660</v>
      </c>
      <c r="Q98" s="62"/>
      <c r="R98" s="62">
        <v>161584.13</v>
      </c>
      <c r="S98" s="137"/>
      <c r="T98" s="137"/>
      <c r="W98" s="137">
        <v>-2548037.2000000002</v>
      </c>
      <c r="X98" s="137">
        <v>4378498.51</v>
      </c>
      <c r="Z98" s="39">
        <v>1341648.48</v>
      </c>
      <c r="AB98" s="39">
        <v>504.24</v>
      </c>
      <c r="AD98" s="39">
        <v>1253975.57</v>
      </c>
      <c r="AE98" s="39">
        <v>85200</v>
      </c>
      <c r="AF98" s="50">
        <v>1836287.57</v>
      </c>
      <c r="AH98" s="50">
        <v>6210</v>
      </c>
      <c r="AI98" s="50">
        <v>23640</v>
      </c>
      <c r="AJ98" s="50">
        <v>973617.33</v>
      </c>
      <c r="AK98" s="50">
        <v>219541.97</v>
      </c>
      <c r="AN98" s="50">
        <v>11000</v>
      </c>
      <c r="AO98" s="256">
        <f t="shared" si="7"/>
        <v>369442.06</v>
      </c>
      <c r="AP98" s="40">
        <f t="shared" si="8"/>
        <v>235244.13</v>
      </c>
      <c r="AQ98" s="56">
        <f t="shared" si="9"/>
        <v>134197.93</v>
      </c>
      <c r="AR98" s="50">
        <f t="shared" si="10"/>
        <v>2681328.29</v>
      </c>
      <c r="AS98" s="41">
        <f t="shared" si="11"/>
        <v>3070296.87</v>
      </c>
      <c r="AT98" s="56">
        <f t="shared" si="12"/>
        <v>-388968.58000000007</v>
      </c>
    </row>
    <row r="99" spans="1:46">
      <c r="A99" s="34" t="s">
        <v>618</v>
      </c>
      <c r="B99" s="34" t="s">
        <v>337</v>
      </c>
      <c r="C99" s="34">
        <v>6093</v>
      </c>
      <c r="D99" s="34" t="s">
        <v>181</v>
      </c>
      <c r="E99" s="34" t="s">
        <v>181</v>
      </c>
      <c r="F99" s="38">
        <v>519856.2</v>
      </c>
      <c r="G99" s="38">
        <v>548770</v>
      </c>
      <c r="H99" s="38">
        <v>130281.14</v>
      </c>
      <c r="K99" s="137">
        <v>1433913.14</v>
      </c>
      <c r="L99" s="137">
        <v>460820.33</v>
      </c>
      <c r="N99" s="62">
        <v>0</v>
      </c>
      <c r="O99" s="62">
        <v>116987.04</v>
      </c>
      <c r="Q99" s="62"/>
      <c r="R99" s="62">
        <v>3365</v>
      </c>
      <c r="S99" s="137"/>
      <c r="T99" s="137"/>
      <c r="W99" s="137">
        <v>2945985.78</v>
      </c>
      <c r="Z99" s="39">
        <v>1728606.98</v>
      </c>
      <c r="AA99" s="39">
        <v>270000</v>
      </c>
      <c r="AB99" s="39">
        <v>762.14</v>
      </c>
      <c r="AD99" s="39">
        <v>1573636.5</v>
      </c>
      <c r="AE99" s="39">
        <v>100728</v>
      </c>
      <c r="AF99" s="50">
        <v>2413223.5</v>
      </c>
      <c r="AH99" s="50">
        <v>30480</v>
      </c>
      <c r="AI99" s="50">
        <v>5860</v>
      </c>
      <c r="AJ99" s="50">
        <v>949073.86</v>
      </c>
      <c r="AK99" s="50">
        <v>247793.27</v>
      </c>
      <c r="AO99" s="256">
        <f t="shared" si="7"/>
        <v>1198907.3399999999</v>
      </c>
      <c r="AP99" s="40">
        <f t="shared" si="8"/>
        <v>120352.04</v>
      </c>
      <c r="AQ99" s="56">
        <f t="shared" si="9"/>
        <v>1078555.2999999998</v>
      </c>
      <c r="AR99" s="50">
        <f t="shared" si="10"/>
        <v>3673733.62</v>
      </c>
      <c r="AS99" s="41">
        <f t="shared" si="11"/>
        <v>3646430.63</v>
      </c>
      <c r="AT99" s="56">
        <f t="shared" si="12"/>
        <v>27302.990000000224</v>
      </c>
    </row>
    <row r="100" spans="1:46">
      <c r="A100" s="34" t="s">
        <v>618</v>
      </c>
      <c r="B100" s="34" t="s">
        <v>337</v>
      </c>
      <c r="C100" s="34">
        <v>4471</v>
      </c>
      <c r="D100" s="34" t="s">
        <v>182</v>
      </c>
      <c r="E100" s="34" t="s">
        <v>182</v>
      </c>
      <c r="F100" s="38">
        <v>295580.18</v>
      </c>
      <c r="G100" s="38">
        <v>204117</v>
      </c>
      <c r="H100" s="38">
        <v>89424.26</v>
      </c>
      <c r="I100" s="38">
        <v>0</v>
      </c>
      <c r="J100" s="137">
        <v>0</v>
      </c>
      <c r="K100" s="137">
        <v>1090468.8500000001</v>
      </c>
      <c r="L100" s="137">
        <v>466153.25</v>
      </c>
      <c r="M100" s="137">
        <v>0</v>
      </c>
      <c r="N100" s="62">
        <v>34345</v>
      </c>
      <c r="O100" s="62">
        <v>72167.210000000006</v>
      </c>
      <c r="Q100" s="62">
        <v>0</v>
      </c>
      <c r="R100" s="62">
        <v>36.479999999999997</v>
      </c>
      <c r="S100" s="137"/>
      <c r="T100" s="137"/>
      <c r="U100" s="137">
        <v>0</v>
      </c>
      <c r="V100" s="137">
        <v>0</v>
      </c>
      <c r="W100" s="137">
        <v>454670.37</v>
      </c>
      <c r="X100" s="137">
        <v>2028099.35</v>
      </c>
      <c r="Z100" s="39">
        <v>1435590.52</v>
      </c>
      <c r="AA100" s="39">
        <v>50000</v>
      </c>
      <c r="AB100" s="39">
        <v>865.05</v>
      </c>
      <c r="AD100" s="39">
        <v>1261696.5</v>
      </c>
      <c r="AE100" s="39">
        <v>108247.25</v>
      </c>
      <c r="AF100" s="50">
        <v>1898050.75</v>
      </c>
      <c r="AH100" s="50">
        <v>55260</v>
      </c>
      <c r="AJ100" s="50">
        <v>1156144.6200000001</v>
      </c>
      <c r="AK100" s="50">
        <v>190518.82</v>
      </c>
      <c r="AO100" s="256">
        <f t="shared" si="7"/>
        <v>589121.43999999994</v>
      </c>
      <c r="AP100" s="40">
        <f t="shared" si="8"/>
        <v>106548.69</v>
      </c>
      <c r="AQ100" s="56">
        <f t="shared" si="9"/>
        <v>482572.74999999994</v>
      </c>
      <c r="AR100" s="50">
        <f t="shared" si="10"/>
        <v>2856399.3200000003</v>
      </c>
      <c r="AS100" s="41">
        <f t="shared" si="11"/>
        <v>3299974.19</v>
      </c>
      <c r="AT100" s="56">
        <f t="shared" si="12"/>
        <v>-443574.86999999965</v>
      </c>
    </row>
    <row r="101" spans="1:46">
      <c r="A101" s="34" t="s">
        <v>618</v>
      </c>
      <c r="B101" s="34" t="s">
        <v>337</v>
      </c>
      <c r="C101" s="34">
        <v>6623</v>
      </c>
      <c r="D101" s="34" t="s">
        <v>183</v>
      </c>
      <c r="E101" s="34" t="s">
        <v>183</v>
      </c>
      <c r="F101" s="38">
        <v>300159.81</v>
      </c>
      <c r="G101" s="38">
        <v>72799</v>
      </c>
      <c r="H101" s="38">
        <v>104529.47</v>
      </c>
      <c r="K101" s="137">
        <v>2346433.33</v>
      </c>
      <c r="L101" s="137">
        <v>454495.46</v>
      </c>
      <c r="N101" s="62">
        <v>0</v>
      </c>
      <c r="O101" s="62">
        <v>35695.5</v>
      </c>
      <c r="Q101" s="62">
        <v>11064</v>
      </c>
      <c r="R101" s="62">
        <v>474.38</v>
      </c>
      <c r="S101" s="137"/>
      <c r="T101" s="137"/>
      <c r="U101" s="137">
        <v>28859</v>
      </c>
      <c r="W101" s="137">
        <v>5459007.8799999999</v>
      </c>
      <c r="X101" s="137">
        <v>-2080906</v>
      </c>
      <c r="Z101" s="39">
        <v>1990804.83</v>
      </c>
      <c r="AB101" s="39">
        <v>422.71</v>
      </c>
      <c r="AD101" s="39">
        <v>1580230.78</v>
      </c>
      <c r="AE101" s="39">
        <v>101031</v>
      </c>
      <c r="AF101" s="50">
        <v>2378886.7799999998</v>
      </c>
      <c r="AH101" s="50">
        <v>29158</v>
      </c>
      <c r="AJ101" s="50">
        <v>1046561.66</v>
      </c>
      <c r="AK101" s="50">
        <v>393660.57</v>
      </c>
      <c r="AO101" s="256">
        <f t="shared" si="7"/>
        <v>477488.28</v>
      </c>
      <c r="AP101" s="40">
        <f t="shared" si="8"/>
        <v>47233.88</v>
      </c>
      <c r="AQ101" s="56">
        <f t="shared" si="9"/>
        <v>430254.4</v>
      </c>
      <c r="AR101" s="50">
        <f t="shared" si="10"/>
        <v>3672489.3200000003</v>
      </c>
      <c r="AS101" s="41">
        <f t="shared" si="11"/>
        <v>3848267.01</v>
      </c>
      <c r="AT101" s="56">
        <f t="shared" si="12"/>
        <v>-175777.68999999948</v>
      </c>
    </row>
    <row r="102" spans="1:46">
      <c r="A102" s="34" t="s">
        <v>618</v>
      </c>
      <c r="B102" s="34" t="s">
        <v>337</v>
      </c>
      <c r="C102" s="34">
        <v>4220</v>
      </c>
      <c r="D102" s="34" t="s">
        <v>184</v>
      </c>
      <c r="E102" s="34" t="s">
        <v>184</v>
      </c>
      <c r="F102" s="38">
        <v>298020.47999999998</v>
      </c>
      <c r="G102" s="38">
        <v>11337</v>
      </c>
      <c r="H102" s="38">
        <v>99209.51</v>
      </c>
      <c r="K102" s="137">
        <v>1243322.46</v>
      </c>
      <c r="L102" s="137">
        <v>565417.38</v>
      </c>
      <c r="N102" s="62">
        <v>15650</v>
      </c>
      <c r="O102" s="62">
        <v>79230.7</v>
      </c>
      <c r="Q102" s="62"/>
      <c r="R102" s="62">
        <v>96.37</v>
      </c>
      <c r="S102" s="137"/>
      <c r="T102" s="137"/>
      <c r="W102" s="137">
        <v>-180073.54</v>
      </c>
      <c r="X102" s="137">
        <v>2574871.5499999998</v>
      </c>
      <c r="Z102" s="39">
        <v>1145260.99</v>
      </c>
      <c r="AB102" s="39">
        <v>1037.51</v>
      </c>
      <c r="AD102" s="39">
        <v>1349481.8</v>
      </c>
      <c r="AE102" s="39">
        <v>114948</v>
      </c>
      <c r="AF102" s="50">
        <v>2028210.8</v>
      </c>
      <c r="AH102" s="50">
        <v>10800</v>
      </c>
      <c r="AJ102" s="50">
        <v>624127.41</v>
      </c>
      <c r="AK102" s="50">
        <v>220058.34</v>
      </c>
      <c r="AO102" s="256">
        <f t="shared" si="7"/>
        <v>408566.99</v>
      </c>
      <c r="AP102" s="40">
        <f t="shared" si="8"/>
        <v>94977.069999999992</v>
      </c>
      <c r="AQ102" s="56">
        <f t="shared" si="9"/>
        <v>313589.92</v>
      </c>
      <c r="AR102" s="50">
        <f t="shared" si="10"/>
        <v>2610728.2999999998</v>
      </c>
      <c r="AS102" s="41">
        <f t="shared" si="11"/>
        <v>2883196.55</v>
      </c>
      <c r="AT102" s="56">
        <f t="shared" si="12"/>
        <v>-272468.25</v>
      </c>
    </row>
    <row r="103" spans="1:46">
      <c r="A103" s="34" t="s">
        <v>618</v>
      </c>
      <c r="B103" s="34" t="s">
        <v>337</v>
      </c>
      <c r="C103" s="34">
        <v>5487</v>
      </c>
      <c r="D103" s="34" t="s">
        <v>185</v>
      </c>
      <c r="E103" s="34" t="s">
        <v>185</v>
      </c>
      <c r="F103" s="38">
        <v>269677.05</v>
      </c>
      <c r="G103" s="38">
        <v>85782</v>
      </c>
      <c r="H103" s="38">
        <v>67859.12</v>
      </c>
      <c r="K103" s="137">
        <v>1250907.55</v>
      </c>
      <c r="L103" s="137">
        <v>448471.38</v>
      </c>
      <c r="N103" s="62">
        <v>7250</v>
      </c>
      <c r="O103" s="62">
        <v>118563.33</v>
      </c>
      <c r="Q103" s="62"/>
      <c r="R103" s="62">
        <v>181.53</v>
      </c>
      <c r="S103" s="137"/>
      <c r="T103" s="137"/>
      <c r="U103" s="137">
        <v>5416.69</v>
      </c>
      <c r="W103" s="137">
        <v>-161760.26999999999</v>
      </c>
      <c r="X103" s="137">
        <v>2326634.9900000002</v>
      </c>
      <c r="Z103" s="39">
        <v>1243993.96</v>
      </c>
      <c r="AA103" s="39">
        <v>160049.99</v>
      </c>
      <c r="AB103" s="39">
        <v>511.9</v>
      </c>
      <c r="AD103" s="39">
        <v>1237792.5</v>
      </c>
      <c r="AE103" s="39">
        <v>66400.02</v>
      </c>
      <c r="AF103" s="50">
        <v>2008347.5</v>
      </c>
      <c r="AH103" s="50">
        <v>15588</v>
      </c>
      <c r="AI103" s="50">
        <v>8780</v>
      </c>
      <c r="AJ103" s="50">
        <v>672074.96</v>
      </c>
      <c r="AK103" s="50">
        <v>177469.34</v>
      </c>
      <c r="AN103" s="50">
        <v>77.739999999999995</v>
      </c>
      <c r="AO103" s="256">
        <f t="shared" si="7"/>
        <v>423318.17</v>
      </c>
      <c r="AP103" s="40">
        <f t="shared" si="8"/>
        <v>125994.86</v>
      </c>
      <c r="AQ103" s="56">
        <f t="shared" si="9"/>
        <v>297323.31</v>
      </c>
      <c r="AR103" s="50">
        <f t="shared" si="10"/>
        <v>2708748.3699999996</v>
      </c>
      <c r="AS103" s="41">
        <f t="shared" si="11"/>
        <v>2882337.54</v>
      </c>
      <c r="AT103" s="56">
        <f t="shared" si="12"/>
        <v>-173589.17000000039</v>
      </c>
    </row>
    <row r="104" spans="1:46">
      <c r="A104" s="34" t="s">
        <v>618</v>
      </c>
      <c r="B104" s="34" t="s">
        <v>337</v>
      </c>
      <c r="C104" s="34">
        <v>4317</v>
      </c>
      <c r="D104" s="34" t="s">
        <v>186</v>
      </c>
      <c r="E104" s="34" t="s">
        <v>186</v>
      </c>
      <c r="F104" s="38">
        <v>416985.07</v>
      </c>
      <c r="G104" s="38">
        <v>56677</v>
      </c>
      <c r="H104" s="38">
        <v>64392.6</v>
      </c>
      <c r="K104" s="137">
        <v>1192812.04</v>
      </c>
      <c r="L104" s="137">
        <v>453992.25</v>
      </c>
      <c r="N104" s="62">
        <v>3040</v>
      </c>
      <c r="O104" s="62">
        <v>78395.240000000005</v>
      </c>
      <c r="Q104" s="62"/>
      <c r="R104" s="62">
        <v>373.74</v>
      </c>
      <c r="S104" s="137"/>
      <c r="T104" s="137"/>
      <c r="W104" s="137">
        <v>-242948.32</v>
      </c>
      <c r="X104" s="137">
        <v>2310530.36</v>
      </c>
      <c r="Z104" s="39">
        <v>1262568.6000000001</v>
      </c>
      <c r="AA104" s="39">
        <v>530600</v>
      </c>
      <c r="AB104" s="39">
        <v>627.08000000000004</v>
      </c>
      <c r="AD104" s="39">
        <v>1118281.28</v>
      </c>
      <c r="AE104" s="39">
        <v>91500</v>
      </c>
      <c r="AF104" s="50">
        <v>1908017.28</v>
      </c>
      <c r="AH104" s="50">
        <v>10220</v>
      </c>
      <c r="AJ104" s="50">
        <v>859776.93</v>
      </c>
      <c r="AK104" s="50">
        <v>190094.81</v>
      </c>
      <c r="AO104" s="256">
        <f t="shared" si="7"/>
        <v>538054.67000000004</v>
      </c>
      <c r="AP104" s="40">
        <f t="shared" si="8"/>
        <v>81808.98000000001</v>
      </c>
      <c r="AQ104" s="56">
        <f t="shared" si="9"/>
        <v>456245.69000000006</v>
      </c>
      <c r="AR104" s="50">
        <f t="shared" si="10"/>
        <v>3003576.96</v>
      </c>
      <c r="AS104" s="41">
        <f t="shared" si="11"/>
        <v>2968109.02</v>
      </c>
      <c r="AT104" s="56">
        <f t="shared" si="12"/>
        <v>35467.939999999944</v>
      </c>
    </row>
    <row r="105" spans="1:46">
      <c r="A105" s="34" t="s">
        <v>618</v>
      </c>
      <c r="B105" s="34" t="s">
        <v>337</v>
      </c>
      <c r="C105" s="34">
        <v>3306</v>
      </c>
      <c r="D105" s="34" t="s">
        <v>296</v>
      </c>
      <c r="E105" s="34" t="s">
        <v>296</v>
      </c>
      <c r="F105" s="38">
        <v>253967.85</v>
      </c>
      <c r="G105" s="38">
        <v>119920.66</v>
      </c>
      <c r="H105" s="38">
        <v>63075.85</v>
      </c>
      <c r="K105" s="137">
        <v>1481989.89</v>
      </c>
      <c r="L105" s="137">
        <v>181009.17</v>
      </c>
      <c r="N105" s="62">
        <v>1920</v>
      </c>
      <c r="O105" s="62">
        <v>66791.64</v>
      </c>
      <c r="Q105" s="62"/>
      <c r="R105" s="62">
        <v>64518.400000000001</v>
      </c>
      <c r="S105" s="137"/>
      <c r="T105" s="137"/>
      <c r="W105" s="137">
        <v>48241.7</v>
      </c>
      <c r="X105" s="137">
        <v>2166873.39</v>
      </c>
      <c r="Z105" s="39">
        <v>1166835.6200000001</v>
      </c>
      <c r="AB105" s="39">
        <v>752.74</v>
      </c>
      <c r="AD105" s="39">
        <v>682314.5</v>
      </c>
      <c r="AE105" s="39">
        <v>134000</v>
      </c>
      <c r="AF105" s="50">
        <v>1247338.5</v>
      </c>
      <c r="AH105" s="50">
        <v>13202</v>
      </c>
      <c r="AJ105" s="50">
        <v>749381.86</v>
      </c>
      <c r="AK105" s="50">
        <v>222362.21</v>
      </c>
      <c r="AO105" s="256">
        <f t="shared" si="7"/>
        <v>436964.36</v>
      </c>
      <c r="AP105" s="40">
        <f t="shared" si="8"/>
        <v>133230.04</v>
      </c>
      <c r="AQ105" s="56">
        <f t="shared" si="9"/>
        <v>303734.31999999995</v>
      </c>
      <c r="AR105" s="50">
        <f t="shared" si="10"/>
        <v>1983902.86</v>
      </c>
      <c r="AS105" s="41">
        <f t="shared" si="11"/>
        <v>2232284.5699999998</v>
      </c>
      <c r="AT105" s="56">
        <f t="shared" si="12"/>
        <v>-248381.70999999973</v>
      </c>
    </row>
    <row r="106" spans="1:46">
      <c r="A106" s="34" t="s">
        <v>621</v>
      </c>
      <c r="B106" s="34" t="s">
        <v>338</v>
      </c>
      <c r="C106" s="34">
        <v>2510</v>
      </c>
      <c r="D106" s="34" t="s">
        <v>187</v>
      </c>
      <c r="E106" s="34" t="s">
        <v>187</v>
      </c>
      <c r="F106" s="38">
        <v>536477.54</v>
      </c>
      <c r="G106" s="38">
        <v>24735</v>
      </c>
      <c r="H106" s="38">
        <v>111516.08</v>
      </c>
      <c r="K106" s="137">
        <v>525500.23</v>
      </c>
      <c r="L106" s="137">
        <v>246771.63</v>
      </c>
      <c r="N106" s="62">
        <v>0</v>
      </c>
      <c r="O106" s="62">
        <v>55460</v>
      </c>
      <c r="Q106" s="62"/>
      <c r="R106" s="62">
        <v>0</v>
      </c>
      <c r="S106" s="137"/>
      <c r="T106" s="137"/>
      <c r="W106" s="137">
        <v>-472369.54</v>
      </c>
      <c r="X106" s="137">
        <v>1774553.91</v>
      </c>
      <c r="Z106" s="39">
        <v>1015827.58</v>
      </c>
      <c r="AA106" s="39">
        <v>20000</v>
      </c>
      <c r="AB106" s="39">
        <v>758.44</v>
      </c>
      <c r="AD106" s="39">
        <v>643954.5</v>
      </c>
      <c r="AE106" s="39">
        <v>44000</v>
      </c>
      <c r="AF106" s="50">
        <v>888673.5</v>
      </c>
      <c r="AH106" s="50">
        <v>12829</v>
      </c>
      <c r="AI106" s="50">
        <v>9000</v>
      </c>
      <c r="AJ106" s="50">
        <v>551260.56000000006</v>
      </c>
      <c r="AK106" s="50">
        <v>175421.35</v>
      </c>
      <c r="AO106" s="256">
        <f t="shared" si="7"/>
        <v>672728.62</v>
      </c>
      <c r="AP106" s="40">
        <f t="shared" si="8"/>
        <v>55460</v>
      </c>
      <c r="AQ106" s="56">
        <f t="shared" si="9"/>
        <v>617268.62</v>
      </c>
      <c r="AR106" s="50">
        <f t="shared" si="10"/>
        <v>1724540.52</v>
      </c>
      <c r="AS106" s="41">
        <f t="shared" si="11"/>
        <v>1637184.4100000001</v>
      </c>
      <c r="AT106" s="56">
        <f t="shared" si="12"/>
        <v>87356.10999999987</v>
      </c>
    </row>
    <row r="107" spans="1:46">
      <c r="A107" s="34" t="s">
        <v>621</v>
      </c>
      <c r="B107" s="34" t="s">
        <v>338</v>
      </c>
      <c r="C107" s="34">
        <v>5410</v>
      </c>
      <c r="D107" s="34" t="s">
        <v>188</v>
      </c>
      <c r="E107" s="34" t="s">
        <v>188</v>
      </c>
      <c r="F107" s="38">
        <v>481395.20000000001</v>
      </c>
      <c r="G107" s="38">
        <v>46100</v>
      </c>
      <c r="H107" s="38">
        <v>89191.48</v>
      </c>
      <c r="K107" s="137">
        <v>318453.92</v>
      </c>
      <c r="L107" s="137">
        <v>293068.06</v>
      </c>
      <c r="N107" s="62">
        <v>0</v>
      </c>
      <c r="O107" s="62">
        <v>119186.05</v>
      </c>
      <c r="Q107" s="62">
        <v>63000</v>
      </c>
      <c r="R107" s="62">
        <v>54048.18</v>
      </c>
      <c r="S107" s="137"/>
      <c r="T107" s="137"/>
      <c r="W107" s="137">
        <v>-557067.32999999996</v>
      </c>
      <c r="X107" s="137">
        <v>1563007.5</v>
      </c>
      <c r="Z107" s="39">
        <v>1607482.97</v>
      </c>
      <c r="AA107" s="39">
        <v>175260</v>
      </c>
      <c r="AB107" s="39">
        <v>767.51</v>
      </c>
      <c r="AD107" s="39">
        <v>1049359.5</v>
      </c>
      <c r="AE107" s="39">
        <v>69400</v>
      </c>
      <c r="AF107" s="50">
        <v>1849874.5</v>
      </c>
      <c r="AH107" s="50">
        <v>28707</v>
      </c>
      <c r="AJ107" s="50">
        <v>866881.05</v>
      </c>
      <c r="AK107" s="50">
        <v>170773.17</v>
      </c>
      <c r="AO107" s="256">
        <f t="shared" si="7"/>
        <v>616686.67999999993</v>
      </c>
      <c r="AP107" s="40">
        <f t="shared" si="8"/>
        <v>236234.22999999998</v>
      </c>
      <c r="AQ107" s="56">
        <f t="shared" si="9"/>
        <v>380452.44999999995</v>
      </c>
      <c r="AR107" s="50">
        <f t="shared" si="10"/>
        <v>2902269.98</v>
      </c>
      <c r="AS107" s="41">
        <f t="shared" si="11"/>
        <v>2916235.7199999997</v>
      </c>
      <c r="AT107" s="56">
        <f t="shared" si="12"/>
        <v>-13965.739999999758</v>
      </c>
    </row>
    <row r="108" spans="1:46">
      <c r="A108" s="34" t="s">
        <v>621</v>
      </c>
      <c r="B108" s="34" t="s">
        <v>338</v>
      </c>
      <c r="C108" s="34">
        <v>2621</v>
      </c>
      <c r="D108" s="34" t="s">
        <v>189</v>
      </c>
      <c r="E108" s="34" t="s">
        <v>189</v>
      </c>
      <c r="F108" s="38">
        <v>303519.90999999997</v>
      </c>
      <c r="G108" s="38">
        <v>2430</v>
      </c>
      <c r="H108" s="38">
        <v>72723.92</v>
      </c>
      <c r="K108" s="137">
        <v>405848.02</v>
      </c>
      <c r="L108" s="137">
        <v>251954.32</v>
      </c>
      <c r="N108" s="62">
        <v>6000</v>
      </c>
      <c r="O108" s="62">
        <v>68520</v>
      </c>
      <c r="Q108" s="62"/>
      <c r="R108" s="62">
        <v>0</v>
      </c>
      <c r="S108" s="137"/>
      <c r="T108" s="137"/>
      <c r="W108" s="137">
        <v>-1075365.02</v>
      </c>
      <c r="X108" s="137">
        <v>2046781.46</v>
      </c>
      <c r="Z108" s="39">
        <v>880427.57</v>
      </c>
      <c r="AA108" s="39">
        <v>134170</v>
      </c>
      <c r="AB108" s="39">
        <v>432.11</v>
      </c>
      <c r="AD108" s="39">
        <v>809367.5</v>
      </c>
      <c r="AE108" s="39">
        <v>46800</v>
      </c>
      <c r="AF108" s="50">
        <v>1119897.5</v>
      </c>
      <c r="AI108" s="50">
        <v>21429</v>
      </c>
      <c r="AJ108" s="50">
        <v>585194.96</v>
      </c>
      <c r="AK108" s="50">
        <v>154135.99</v>
      </c>
      <c r="AO108" s="256">
        <f t="shared" si="7"/>
        <v>378673.82999999996</v>
      </c>
      <c r="AP108" s="40">
        <f t="shared" si="8"/>
        <v>74520</v>
      </c>
      <c r="AQ108" s="56">
        <f t="shared" si="9"/>
        <v>304153.82999999996</v>
      </c>
      <c r="AR108" s="50">
        <f t="shared" si="10"/>
        <v>1871197.18</v>
      </c>
      <c r="AS108" s="41">
        <f t="shared" si="11"/>
        <v>1880657.45</v>
      </c>
      <c r="AT108" s="56">
        <f t="shared" si="12"/>
        <v>-9460.2700000000186</v>
      </c>
    </row>
    <row r="109" spans="1:46">
      <c r="A109" s="34" t="s">
        <v>621</v>
      </c>
      <c r="B109" s="34" t="s">
        <v>338</v>
      </c>
      <c r="C109" s="34">
        <v>3282</v>
      </c>
      <c r="D109" s="34" t="s">
        <v>190</v>
      </c>
      <c r="E109" s="34" t="s">
        <v>190</v>
      </c>
      <c r="F109" s="38">
        <v>161287.67000000001</v>
      </c>
      <c r="G109" s="38">
        <v>17390</v>
      </c>
      <c r="H109" s="38">
        <v>72942.92</v>
      </c>
      <c r="K109" s="137">
        <v>1094760.3</v>
      </c>
      <c r="L109" s="137">
        <v>312347.84999999998</v>
      </c>
      <c r="N109" s="62">
        <v>0</v>
      </c>
      <c r="O109" s="62">
        <v>78411.100000000006</v>
      </c>
      <c r="Q109" s="62">
        <v>42000</v>
      </c>
      <c r="R109" s="62">
        <v>0</v>
      </c>
      <c r="S109" s="137"/>
      <c r="T109" s="137"/>
      <c r="W109" s="137">
        <v>-1570836.04</v>
      </c>
      <c r="X109" s="137">
        <v>3243756.17</v>
      </c>
      <c r="Z109" s="39">
        <v>1042084</v>
      </c>
      <c r="AB109" s="39">
        <v>327.82</v>
      </c>
      <c r="AD109" s="39">
        <v>909448.9</v>
      </c>
      <c r="AE109" s="39">
        <v>52800</v>
      </c>
      <c r="AF109" s="50">
        <v>1341995.8999999999</v>
      </c>
      <c r="AH109" s="50">
        <v>3100</v>
      </c>
      <c r="AJ109" s="50">
        <v>581387.01</v>
      </c>
      <c r="AK109" s="50">
        <v>212780.3</v>
      </c>
      <c r="AO109" s="256">
        <f t="shared" si="7"/>
        <v>251620.59000000003</v>
      </c>
      <c r="AP109" s="40">
        <f t="shared" si="8"/>
        <v>120411.1</v>
      </c>
      <c r="AQ109" s="56">
        <f t="shared" si="9"/>
        <v>131209.49000000002</v>
      </c>
      <c r="AR109" s="50">
        <f t="shared" si="10"/>
        <v>2004660.72</v>
      </c>
      <c r="AS109" s="41">
        <f t="shared" si="11"/>
        <v>2139263.21</v>
      </c>
      <c r="AT109" s="56">
        <f t="shared" si="12"/>
        <v>-134602.49</v>
      </c>
    </row>
    <row r="110" spans="1:46">
      <c r="A110" s="34" t="s">
        <v>621</v>
      </c>
      <c r="B110" s="34" t="s">
        <v>338</v>
      </c>
      <c r="C110" s="34">
        <v>1626</v>
      </c>
      <c r="D110" s="34" t="s">
        <v>191</v>
      </c>
      <c r="E110" s="34" t="s">
        <v>191</v>
      </c>
      <c r="F110" s="38">
        <v>246939.03</v>
      </c>
      <c r="G110" s="38">
        <v>5300</v>
      </c>
      <c r="H110" s="38">
        <v>40375.9</v>
      </c>
      <c r="K110" s="137">
        <v>319173.56</v>
      </c>
      <c r="L110" s="137">
        <v>275927.52</v>
      </c>
      <c r="N110" s="62">
        <v>3000</v>
      </c>
      <c r="O110" s="62">
        <v>37150</v>
      </c>
      <c r="Q110" s="62"/>
      <c r="R110" s="62">
        <v>0</v>
      </c>
      <c r="S110" s="137"/>
      <c r="T110" s="137"/>
      <c r="U110" s="137">
        <v>25000</v>
      </c>
      <c r="W110" s="137">
        <v>-1920201.31</v>
      </c>
      <c r="X110" s="137">
        <v>2614880.33</v>
      </c>
      <c r="Z110" s="39">
        <v>915189.11</v>
      </c>
      <c r="AB110" s="39">
        <v>177.31</v>
      </c>
      <c r="AD110" s="39">
        <v>919009</v>
      </c>
      <c r="AE110" s="39">
        <v>49600</v>
      </c>
      <c r="AF110" s="50">
        <v>1126314</v>
      </c>
      <c r="AH110" s="50">
        <v>3500</v>
      </c>
      <c r="AI110" s="50">
        <v>5760</v>
      </c>
      <c r="AJ110" s="50">
        <v>397922.62</v>
      </c>
      <c r="AK110" s="50">
        <v>222591.81</v>
      </c>
      <c r="AO110" s="256">
        <f t="shared" si="7"/>
        <v>292614.93</v>
      </c>
      <c r="AP110" s="40">
        <f t="shared" si="8"/>
        <v>40150</v>
      </c>
      <c r="AQ110" s="56">
        <f t="shared" si="9"/>
        <v>252464.93</v>
      </c>
      <c r="AR110" s="50">
        <f t="shared" si="10"/>
        <v>1883975.42</v>
      </c>
      <c r="AS110" s="41">
        <f t="shared" si="11"/>
        <v>1756088.4300000002</v>
      </c>
      <c r="AT110" s="56">
        <f t="shared" si="12"/>
        <v>127886.98999999976</v>
      </c>
    </row>
    <row r="111" spans="1:46">
      <c r="A111" s="34" t="s">
        <v>621</v>
      </c>
      <c r="B111" s="34" t="s">
        <v>338</v>
      </c>
      <c r="C111" s="34">
        <v>2000</v>
      </c>
      <c r="D111" s="34" t="s">
        <v>297</v>
      </c>
      <c r="E111" s="34" t="s">
        <v>297</v>
      </c>
      <c r="F111" s="38">
        <v>336749.83</v>
      </c>
      <c r="G111" s="38">
        <v>5585</v>
      </c>
      <c r="H111" s="38">
        <v>35189.93</v>
      </c>
      <c r="K111" s="137">
        <v>813055.33</v>
      </c>
      <c r="L111" s="137">
        <v>650827.72</v>
      </c>
      <c r="N111" s="62">
        <v>3375.71</v>
      </c>
      <c r="O111" s="62">
        <v>104450</v>
      </c>
      <c r="Q111" s="62"/>
      <c r="R111" s="62">
        <v>0</v>
      </c>
      <c r="S111" s="137"/>
      <c r="T111" s="137"/>
      <c r="W111" s="137">
        <v>229485.77</v>
      </c>
      <c r="X111" s="137">
        <v>1695120.4</v>
      </c>
      <c r="Z111" s="39">
        <v>716702.22</v>
      </c>
      <c r="AB111" s="39">
        <v>691.72</v>
      </c>
      <c r="AD111" s="39">
        <v>329560</v>
      </c>
      <c r="AE111" s="39">
        <v>33900</v>
      </c>
      <c r="AF111" s="50">
        <v>605730</v>
      </c>
      <c r="AH111" s="50">
        <v>26911.95</v>
      </c>
      <c r="AI111" s="50">
        <v>960</v>
      </c>
      <c r="AJ111" s="50">
        <v>478957.26</v>
      </c>
      <c r="AK111" s="50">
        <v>159318.79999999999</v>
      </c>
      <c r="AO111" s="256">
        <f t="shared" si="7"/>
        <v>377524.76</v>
      </c>
      <c r="AP111" s="40">
        <f t="shared" si="8"/>
        <v>107825.71</v>
      </c>
      <c r="AQ111" s="56">
        <f t="shared" si="9"/>
        <v>269699.05</v>
      </c>
      <c r="AR111" s="50">
        <f t="shared" si="10"/>
        <v>1080853.94</v>
      </c>
      <c r="AS111" s="41">
        <f t="shared" si="11"/>
        <v>1271878.01</v>
      </c>
      <c r="AT111" s="56">
        <f t="shared" si="12"/>
        <v>-191024.07000000007</v>
      </c>
    </row>
    <row r="112" spans="1:46">
      <c r="A112" s="34" t="s">
        <v>326</v>
      </c>
      <c r="B112" s="34" t="s">
        <v>327</v>
      </c>
      <c r="C112" s="34">
        <v>2656</v>
      </c>
      <c r="D112" s="34" t="s">
        <v>192</v>
      </c>
      <c r="E112" s="34" t="s">
        <v>192</v>
      </c>
      <c r="F112" s="38">
        <v>270328.53999999998</v>
      </c>
      <c r="G112" s="38">
        <v>278248.18</v>
      </c>
      <c r="H112" s="38">
        <v>29906.240000000002</v>
      </c>
      <c r="I112" s="38">
        <v>0</v>
      </c>
      <c r="J112" s="137">
        <v>0</v>
      </c>
      <c r="K112" s="137">
        <v>605561.66</v>
      </c>
      <c r="L112" s="137">
        <v>545744.16</v>
      </c>
      <c r="M112" s="137">
        <v>0</v>
      </c>
      <c r="N112" s="62">
        <v>23500</v>
      </c>
      <c r="O112" s="62">
        <v>57360</v>
      </c>
      <c r="Q112" s="62">
        <v>1140</v>
      </c>
      <c r="R112" s="62">
        <v>204.63</v>
      </c>
      <c r="S112" s="137"/>
      <c r="T112" s="137"/>
      <c r="U112" s="137">
        <v>0</v>
      </c>
      <c r="V112" s="137">
        <v>0</v>
      </c>
      <c r="W112" s="137">
        <v>380361.66</v>
      </c>
      <c r="X112" s="137">
        <v>1187793.3799999999</v>
      </c>
      <c r="Z112" s="39">
        <v>1021364.82</v>
      </c>
      <c r="AB112" s="39">
        <v>510.21</v>
      </c>
      <c r="AD112" s="39">
        <v>682740</v>
      </c>
      <c r="AE112" s="39">
        <v>114800</v>
      </c>
      <c r="AF112" s="50">
        <v>919003</v>
      </c>
      <c r="AH112" s="50">
        <v>5480</v>
      </c>
      <c r="AJ112" s="50">
        <v>526254.94999999995</v>
      </c>
      <c r="AK112" s="50">
        <v>289247.96999999997</v>
      </c>
      <c r="AO112" s="256">
        <f t="shared" si="7"/>
        <v>578482.96</v>
      </c>
      <c r="AP112" s="40">
        <f t="shared" si="8"/>
        <v>82204.63</v>
      </c>
      <c r="AQ112" s="56">
        <f t="shared" si="9"/>
        <v>496278.32999999996</v>
      </c>
      <c r="AR112" s="50">
        <f t="shared" si="10"/>
        <v>1819415.0299999998</v>
      </c>
      <c r="AS112" s="41">
        <f t="shared" si="11"/>
        <v>1739985.9199999999</v>
      </c>
      <c r="AT112" s="56">
        <f t="shared" si="12"/>
        <v>79429.10999999987</v>
      </c>
    </row>
    <row r="113" spans="1:46">
      <c r="A113" s="34" t="s">
        <v>326</v>
      </c>
      <c r="B113" s="34" t="s">
        <v>327</v>
      </c>
      <c r="C113" s="34">
        <v>7630</v>
      </c>
      <c r="D113" s="34" t="s">
        <v>193</v>
      </c>
      <c r="E113" s="34" t="s">
        <v>193</v>
      </c>
      <c r="F113" s="38">
        <v>261092.35</v>
      </c>
      <c r="G113" s="38">
        <v>642497.21</v>
      </c>
      <c r="H113" s="38">
        <v>113121.74</v>
      </c>
      <c r="K113" s="137">
        <v>863858.3</v>
      </c>
      <c r="L113" s="137">
        <v>450971.23</v>
      </c>
      <c r="N113" s="62">
        <v>0</v>
      </c>
      <c r="O113" s="62">
        <v>112945.5</v>
      </c>
      <c r="Q113" s="62">
        <v>114950</v>
      </c>
      <c r="R113" s="62">
        <v>1052.53</v>
      </c>
      <c r="S113" s="137"/>
      <c r="T113" s="137"/>
      <c r="W113" s="137">
        <v>-2040884.48</v>
      </c>
      <c r="X113" s="137">
        <v>4005245.62</v>
      </c>
      <c r="Z113" s="39">
        <v>2082189.47</v>
      </c>
      <c r="AA113" s="39">
        <v>205050</v>
      </c>
      <c r="AB113" s="39">
        <v>985.29</v>
      </c>
      <c r="AD113" s="39">
        <v>1344102</v>
      </c>
      <c r="AE113" s="39">
        <v>165400</v>
      </c>
      <c r="AF113" s="50">
        <v>2030086</v>
      </c>
      <c r="AH113" s="50">
        <v>16100</v>
      </c>
      <c r="AJ113" s="50">
        <v>1232203.52</v>
      </c>
      <c r="AK113" s="50">
        <v>381105.58</v>
      </c>
      <c r="AO113" s="256">
        <f t="shared" si="7"/>
        <v>1016711.2999999999</v>
      </c>
      <c r="AP113" s="40">
        <f t="shared" si="8"/>
        <v>228948.03</v>
      </c>
      <c r="AQ113" s="56">
        <f t="shared" si="9"/>
        <v>787763.2699999999</v>
      </c>
      <c r="AR113" s="50">
        <f t="shared" si="10"/>
        <v>3797726.76</v>
      </c>
      <c r="AS113" s="41">
        <f t="shared" si="11"/>
        <v>3659495.1</v>
      </c>
      <c r="AT113" s="56">
        <f t="shared" si="12"/>
        <v>138231.65999999968</v>
      </c>
    </row>
    <row r="114" spans="1:46">
      <c r="A114" s="34" t="s">
        <v>326</v>
      </c>
      <c r="B114" s="34" t="s">
        <v>327</v>
      </c>
      <c r="C114" s="34">
        <v>6247</v>
      </c>
      <c r="D114" s="34" t="s">
        <v>194</v>
      </c>
      <c r="E114" s="34" t="s">
        <v>194</v>
      </c>
      <c r="F114" s="38">
        <v>57095.040000000001</v>
      </c>
      <c r="G114" s="38">
        <v>536080.89</v>
      </c>
      <c r="H114" s="38">
        <v>57028.85</v>
      </c>
      <c r="K114" s="137">
        <v>1270626.1599999999</v>
      </c>
      <c r="L114" s="137">
        <v>866901.48</v>
      </c>
      <c r="N114" s="62">
        <v>26558</v>
      </c>
      <c r="O114" s="62">
        <v>84900</v>
      </c>
      <c r="Q114" s="62"/>
      <c r="R114" s="62">
        <v>983.34</v>
      </c>
      <c r="S114" s="137"/>
      <c r="T114" s="137"/>
      <c r="W114" s="137">
        <v>369040.71</v>
      </c>
      <c r="X114" s="137">
        <v>2324775.44</v>
      </c>
      <c r="Z114" s="39">
        <v>2024527.21</v>
      </c>
      <c r="AB114" s="39">
        <v>519.29999999999995</v>
      </c>
      <c r="AD114" s="39">
        <v>1266650</v>
      </c>
      <c r="AE114" s="39">
        <v>185000</v>
      </c>
      <c r="AF114" s="50">
        <v>2114210</v>
      </c>
      <c r="AH114" s="50">
        <v>19452</v>
      </c>
      <c r="AJ114" s="50">
        <v>1035512.1</v>
      </c>
      <c r="AK114" s="50">
        <v>326047.48</v>
      </c>
      <c r="AO114" s="256">
        <f t="shared" si="7"/>
        <v>650204.78</v>
      </c>
      <c r="AP114" s="40">
        <f t="shared" si="8"/>
        <v>112441.34</v>
      </c>
      <c r="AQ114" s="56">
        <f t="shared" si="9"/>
        <v>537763.44000000006</v>
      </c>
      <c r="AR114" s="50">
        <f t="shared" si="10"/>
        <v>3476696.51</v>
      </c>
      <c r="AS114" s="41">
        <f t="shared" si="11"/>
        <v>3495221.58</v>
      </c>
      <c r="AT114" s="56">
        <f t="shared" si="12"/>
        <v>-18525.070000000298</v>
      </c>
    </row>
    <row r="115" spans="1:46">
      <c r="A115" s="34" t="s">
        <v>326</v>
      </c>
      <c r="B115" s="34" t="s">
        <v>327</v>
      </c>
      <c r="C115" s="34">
        <v>5607</v>
      </c>
      <c r="D115" s="34" t="s">
        <v>195</v>
      </c>
      <c r="E115" s="34" t="s">
        <v>195</v>
      </c>
      <c r="F115" s="38">
        <v>297653.96000000002</v>
      </c>
      <c r="G115" s="38">
        <v>473408.49</v>
      </c>
      <c r="H115" s="38">
        <v>46226.47</v>
      </c>
      <c r="K115" s="137">
        <v>980207.84</v>
      </c>
      <c r="L115" s="137">
        <v>552092.68000000005</v>
      </c>
      <c r="N115" s="62">
        <v>1596</v>
      </c>
      <c r="O115" s="62">
        <v>61889.01</v>
      </c>
      <c r="Q115" s="62"/>
      <c r="R115" s="62">
        <v>212.96</v>
      </c>
      <c r="S115" s="137"/>
      <c r="T115" s="137"/>
      <c r="W115" s="137">
        <v>-237313.63</v>
      </c>
      <c r="X115" s="137">
        <v>2600171.9900000002</v>
      </c>
      <c r="Z115" s="39">
        <v>1566868.3</v>
      </c>
      <c r="AB115" s="39">
        <v>1076.96</v>
      </c>
      <c r="AD115" s="39">
        <v>959090</v>
      </c>
      <c r="AE115" s="39">
        <v>116500</v>
      </c>
      <c r="AF115" s="50">
        <v>1441160</v>
      </c>
      <c r="AH115" s="50">
        <v>19260</v>
      </c>
      <c r="AJ115" s="50">
        <v>786085.12</v>
      </c>
      <c r="AK115" s="50">
        <v>322997.03000000003</v>
      </c>
      <c r="AN115" s="50">
        <v>151000</v>
      </c>
      <c r="AO115" s="256">
        <f t="shared" si="7"/>
        <v>817288.91999999993</v>
      </c>
      <c r="AP115" s="40">
        <f t="shared" si="8"/>
        <v>63697.97</v>
      </c>
      <c r="AQ115" s="56">
        <f t="shared" si="9"/>
        <v>753590.95</v>
      </c>
      <c r="AR115" s="50">
        <f t="shared" si="10"/>
        <v>2643535.2599999998</v>
      </c>
      <c r="AS115" s="41">
        <f t="shared" si="11"/>
        <v>2720502.1500000004</v>
      </c>
      <c r="AT115" s="56">
        <f t="shared" si="12"/>
        <v>-76966.890000000596</v>
      </c>
    </row>
    <row r="116" spans="1:46">
      <c r="A116" s="34" t="s">
        <v>626</v>
      </c>
      <c r="B116" s="34" t="s">
        <v>339</v>
      </c>
      <c r="C116" s="34">
        <v>3493</v>
      </c>
      <c r="D116" s="34" t="s">
        <v>196</v>
      </c>
      <c r="E116" s="34" t="s">
        <v>196</v>
      </c>
      <c r="F116" s="38">
        <v>598403.06999999995</v>
      </c>
      <c r="G116" s="38">
        <v>24163.61</v>
      </c>
      <c r="H116" s="38">
        <v>276909.58</v>
      </c>
      <c r="K116" s="137">
        <v>66101.55</v>
      </c>
      <c r="L116" s="137">
        <v>339995.35</v>
      </c>
      <c r="N116" s="62">
        <v>0</v>
      </c>
      <c r="O116" s="62">
        <v>81127.63</v>
      </c>
      <c r="Q116" s="62"/>
      <c r="R116" s="62">
        <v>1500</v>
      </c>
      <c r="S116" s="137"/>
      <c r="T116" s="137"/>
      <c r="W116" s="137">
        <v>655089.27</v>
      </c>
      <c r="X116" s="137">
        <v>961037.76</v>
      </c>
      <c r="Z116" s="39">
        <v>1474539.63</v>
      </c>
      <c r="AB116" s="39">
        <v>1046.19</v>
      </c>
      <c r="AD116" s="39">
        <v>956311</v>
      </c>
      <c r="AE116" s="39">
        <v>484370</v>
      </c>
      <c r="AF116" s="50">
        <v>1547175</v>
      </c>
      <c r="AH116" s="50">
        <v>4640</v>
      </c>
      <c r="AJ116" s="50">
        <v>1645177.12</v>
      </c>
      <c r="AK116" s="50">
        <v>112456.2</v>
      </c>
      <c r="AO116" s="256">
        <f t="shared" si="7"/>
        <v>899476.26</v>
      </c>
      <c r="AP116" s="40">
        <f t="shared" si="8"/>
        <v>82627.63</v>
      </c>
      <c r="AQ116" s="56">
        <f t="shared" si="9"/>
        <v>816848.63</v>
      </c>
      <c r="AR116" s="50">
        <f t="shared" si="10"/>
        <v>2916266.82</v>
      </c>
      <c r="AS116" s="41">
        <f t="shared" si="11"/>
        <v>3309448.3200000003</v>
      </c>
      <c r="AT116" s="56">
        <f t="shared" si="12"/>
        <v>-393181.50000000047</v>
      </c>
    </row>
    <row r="117" spans="1:46">
      <c r="A117" s="34" t="s">
        <v>626</v>
      </c>
      <c r="B117" s="34" t="s">
        <v>339</v>
      </c>
      <c r="C117" s="34">
        <v>3014</v>
      </c>
      <c r="D117" s="34" t="s">
        <v>197</v>
      </c>
      <c r="E117" s="34" t="s">
        <v>197</v>
      </c>
      <c r="F117" s="38">
        <v>802693.16</v>
      </c>
      <c r="G117" s="38">
        <v>29865</v>
      </c>
      <c r="H117" s="38">
        <v>69698.64</v>
      </c>
      <c r="K117" s="137">
        <v>94464.42</v>
      </c>
      <c r="L117" s="137">
        <v>349606.98</v>
      </c>
      <c r="N117" s="62">
        <v>0</v>
      </c>
      <c r="O117" s="62">
        <v>63204.800000000003</v>
      </c>
      <c r="Q117" s="62">
        <v>10000</v>
      </c>
      <c r="R117" s="62">
        <v>206000</v>
      </c>
      <c r="S117" s="137"/>
      <c r="T117" s="137"/>
      <c r="W117" s="137">
        <v>632654.14</v>
      </c>
      <c r="X117" s="137">
        <v>852668.5</v>
      </c>
      <c r="Z117" s="39">
        <v>620477.97</v>
      </c>
      <c r="AB117" s="39">
        <v>2575.41</v>
      </c>
      <c r="AD117" s="39">
        <v>827344.4</v>
      </c>
      <c r="AE117" s="39">
        <v>45182</v>
      </c>
      <c r="AF117" s="50">
        <v>1206933.3999999999</v>
      </c>
      <c r="AJ117" s="50">
        <v>599407.30000000005</v>
      </c>
      <c r="AK117" s="50">
        <v>107438.32</v>
      </c>
      <c r="AO117" s="256">
        <f t="shared" si="7"/>
        <v>902256.8</v>
      </c>
      <c r="AP117" s="40">
        <f t="shared" si="8"/>
        <v>279204.8</v>
      </c>
      <c r="AQ117" s="56">
        <f t="shared" si="9"/>
        <v>623052</v>
      </c>
      <c r="AR117" s="50">
        <f t="shared" si="10"/>
        <v>1495579.78</v>
      </c>
      <c r="AS117" s="41">
        <f t="shared" si="11"/>
        <v>1913779.02</v>
      </c>
      <c r="AT117" s="56">
        <f t="shared" si="12"/>
        <v>-418199.24</v>
      </c>
    </row>
    <row r="118" spans="1:46">
      <c r="A118" s="34" t="s">
        <v>626</v>
      </c>
      <c r="B118" s="34" t="s">
        <v>339</v>
      </c>
      <c r="C118" s="34">
        <v>2015</v>
      </c>
      <c r="D118" s="34" t="s">
        <v>198</v>
      </c>
      <c r="E118" s="34" t="s">
        <v>198</v>
      </c>
      <c r="F118" s="38">
        <v>24599.9</v>
      </c>
      <c r="G118" s="38">
        <v>5689.71</v>
      </c>
      <c r="H118" s="38">
        <v>50930.02</v>
      </c>
      <c r="K118" s="137">
        <v>798652.91</v>
      </c>
      <c r="L118" s="137">
        <v>196739.85</v>
      </c>
      <c r="N118" s="62">
        <v>0</v>
      </c>
      <c r="O118" s="62">
        <v>94377.41</v>
      </c>
      <c r="Q118" s="62">
        <v>42000</v>
      </c>
      <c r="R118" s="62">
        <v>788</v>
      </c>
      <c r="S118" s="137"/>
      <c r="T118" s="137"/>
      <c r="W118" s="137">
        <v>-373963.07</v>
      </c>
      <c r="X118" s="137">
        <v>1993338.97</v>
      </c>
      <c r="Z118" s="39">
        <v>509851.4</v>
      </c>
      <c r="AB118" s="39">
        <v>900.56</v>
      </c>
      <c r="AD118" s="39">
        <v>1047771</v>
      </c>
      <c r="AF118" s="50">
        <v>1315409</v>
      </c>
      <c r="AH118" s="50">
        <v>24370</v>
      </c>
      <c r="AJ118" s="50">
        <v>540980.64</v>
      </c>
      <c r="AK118" s="50">
        <v>187692.24</v>
      </c>
      <c r="AN118" s="50">
        <v>170000</v>
      </c>
      <c r="AO118" s="256">
        <f t="shared" si="7"/>
        <v>81219.63</v>
      </c>
      <c r="AP118" s="40">
        <f t="shared" si="8"/>
        <v>137165.41</v>
      </c>
      <c r="AQ118" s="56">
        <f t="shared" si="9"/>
        <v>-55945.78</v>
      </c>
      <c r="AR118" s="50">
        <f t="shared" si="10"/>
        <v>1558522.96</v>
      </c>
      <c r="AS118" s="41">
        <f t="shared" si="11"/>
        <v>2238451.88</v>
      </c>
      <c r="AT118" s="56">
        <f t="shared" si="12"/>
        <v>-679928.91999999993</v>
      </c>
    </row>
    <row r="119" spans="1:46">
      <c r="A119" s="34" t="s">
        <v>626</v>
      </c>
      <c r="B119" s="34" t="s">
        <v>339</v>
      </c>
      <c r="C119" s="34">
        <v>1974</v>
      </c>
      <c r="D119" s="34" t="s">
        <v>199</v>
      </c>
      <c r="E119" s="34" t="s">
        <v>199</v>
      </c>
      <c r="F119" s="38">
        <v>384825.99</v>
      </c>
      <c r="G119" s="38">
        <v>10000</v>
      </c>
      <c r="H119" s="38">
        <v>62768.62</v>
      </c>
      <c r="K119" s="137">
        <v>272857.55</v>
      </c>
      <c r="L119" s="137">
        <v>176753.24</v>
      </c>
      <c r="N119" s="62">
        <v>0</v>
      </c>
      <c r="O119" s="62">
        <v>57894.2</v>
      </c>
      <c r="Q119" s="62"/>
      <c r="R119" s="62">
        <v>1315</v>
      </c>
      <c r="S119" s="137"/>
      <c r="T119" s="137"/>
      <c r="W119" s="137">
        <v>-2131937.08</v>
      </c>
      <c r="X119" s="137">
        <v>3276385.87</v>
      </c>
      <c r="Z119" s="39">
        <v>846938.86</v>
      </c>
      <c r="AB119" s="39">
        <v>1079.1300000000001</v>
      </c>
      <c r="AD119" s="39">
        <v>311811</v>
      </c>
      <c r="AE119" s="39">
        <v>57275.78</v>
      </c>
      <c r="AF119" s="50">
        <v>756591</v>
      </c>
      <c r="AH119" s="50">
        <v>22940</v>
      </c>
      <c r="AI119" s="50">
        <v>3420</v>
      </c>
      <c r="AJ119" s="50">
        <v>551281.48</v>
      </c>
      <c r="AK119" s="50">
        <v>179324.88</v>
      </c>
      <c r="AO119" s="256">
        <f t="shared" si="7"/>
        <v>457594.61</v>
      </c>
      <c r="AP119" s="40">
        <f t="shared" si="8"/>
        <v>59209.2</v>
      </c>
      <c r="AQ119" s="56">
        <f t="shared" si="9"/>
        <v>398385.41</v>
      </c>
      <c r="AR119" s="50">
        <f t="shared" si="10"/>
        <v>1217104.77</v>
      </c>
      <c r="AS119" s="41">
        <f t="shared" si="11"/>
        <v>1513557.3599999999</v>
      </c>
      <c r="AT119" s="56">
        <f t="shared" si="12"/>
        <v>-296452.58999999985</v>
      </c>
    </row>
    <row r="120" spans="1:46">
      <c r="A120" s="34" t="s">
        <v>626</v>
      </c>
      <c r="B120" s="34" t="s">
        <v>339</v>
      </c>
      <c r="C120" s="34">
        <v>3170</v>
      </c>
      <c r="D120" s="34" t="s">
        <v>200</v>
      </c>
      <c r="E120" s="34" t="s">
        <v>200</v>
      </c>
      <c r="F120" s="38">
        <v>4492.8999999999996</v>
      </c>
      <c r="G120" s="38">
        <v>5920</v>
      </c>
      <c r="H120" s="38">
        <v>108963.26</v>
      </c>
      <c r="K120" s="137">
        <v>1147502.71</v>
      </c>
      <c r="L120" s="137">
        <v>1098501.1000000001</v>
      </c>
      <c r="N120" s="62">
        <v>0</v>
      </c>
      <c r="O120" s="62">
        <v>59302.59</v>
      </c>
      <c r="Q120" s="62">
        <v>20000</v>
      </c>
      <c r="R120" s="62">
        <v>126.7</v>
      </c>
      <c r="S120" s="137"/>
      <c r="T120" s="137"/>
      <c r="W120" s="137">
        <v>-1675066.98</v>
      </c>
      <c r="X120" s="137">
        <v>3690825.96</v>
      </c>
      <c r="Z120" s="39">
        <v>1304356.8400000001</v>
      </c>
      <c r="AA120" s="39">
        <v>120000</v>
      </c>
      <c r="AB120" s="39">
        <v>374.66</v>
      </c>
      <c r="AD120" s="39">
        <v>977545</v>
      </c>
      <c r="AE120" s="39">
        <v>52515</v>
      </c>
      <c r="AF120" s="50">
        <v>1420053</v>
      </c>
      <c r="AH120" s="50">
        <v>29330</v>
      </c>
      <c r="AJ120" s="50">
        <v>556276.84</v>
      </c>
      <c r="AK120" s="50">
        <v>178939.96</v>
      </c>
      <c r="AO120" s="256">
        <f t="shared" si="7"/>
        <v>119376.15999999999</v>
      </c>
      <c r="AP120" s="40">
        <f t="shared" si="8"/>
        <v>79429.289999999994</v>
      </c>
      <c r="AQ120" s="56">
        <f t="shared" si="9"/>
        <v>39946.869999999995</v>
      </c>
      <c r="AR120" s="50">
        <f t="shared" si="10"/>
        <v>2454791.5</v>
      </c>
      <c r="AS120" s="41">
        <f t="shared" si="11"/>
        <v>2184599.7999999998</v>
      </c>
      <c r="AT120" s="56">
        <f t="shared" si="12"/>
        <v>270191.70000000019</v>
      </c>
    </row>
    <row r="121" spans="1:46">
      <c r="A121" s="34" t="s">
        <v>626</v>
      </c>
      <c r="B121" s="34" t="s">
        <v>339</v>
      </c>
      <c r="C121" s="34">
        <v>2966</v>
      </c>
      <c r="D121" s="34" t="s">
        <v>201</v>
      </c>
      <c r="E121" s="34" t="s">
        <v>201</v>
      </c>
      <c r="F121" s="38">
        <v>918510.11</v>
      </c>
      <c r="G121" s="38">
        <v>15303.75</v>
      </c>
      <c r="H121" s="38">
        <v>46345.93</v>
      </c>
      <c r="K121" s="137">
        <v>272606.8</v>
      </c>
      <c r="L121" s="137">
        <v>239699.76</v>
      </c>
      <c r="N121" s="62">
        <v>0</v>
      </c>
      <c r="O121" s="62">
        <v>53420.43</v>
      </c>
      <c r="Q121" s="62"/>
      <c r="R121" s="62">
        <v>0</v>
      </c>
      <c r="S121" s="137"/>
      <c r="T121" s="137"/>
      <c r="W121" s="137">
        <v>-174629.24</v>
      </c>
      <c r="X121" s="137">
        <v>1854865.59</v>
      </c>
      <c r="Y121" s="39">
        <v>2144.37</v>
      </c>
      <c r="Z121" s="39">
        <v>1195229.8799999999</v>
      </c>
      <c r="AD121" s="39">
        <v>931735.44</v>
      </c>
      <c r="AE121" s="39">
        <v>169593.25</v>
      </c>
      <c r="AF121" s="50">
        <v>1241460.69</v>
      </c>
      <c r="AH121" s="50">
        <v>22590</v>
      </c>
      <c r="AJ121" s="50">
        <v>1150422.48</v>
      </c>
      <c r="AK121" s="50">
        <v>125420.2</v>
      </c>
      <c r="AO121" s="256">
        <f t="shared" si="7"/>
        <v>980159.79</v>
      </c>
      <c r="AP121" s="40">
        <f t="shared" si="8"/>
        <v>53420.43</v>
      </c>
      <c r="AQ121" s="56">
        <f t="shared" si="9"/>
        <v>926739.36</v>
      </c>
      <c r="AR121" s="50">
        <f t="shared" si="10"/>
        <v>2298702.94</v>
      </c>
      <c r="AS121" s="41">
        <f t="shared" si="11"/>
        <v>2539893.37</v>
      </c>
      <c r="AT121" s="56">
        <f t="shared" si="12"/>
        <v>-241190.43000000017</v>
      </c>
    </row>
    <row r="122" spans="1:46">
      <c r="A122" s="34" t="s">
        <v>626</v>
      </c>
      <c r="B122" s="34" t="s">
        <v>339</v>
      </c>
      <c r="C122" s="34">
        <v>3526</v>
      </c>
      <c r="D122" s="34" t="s">
        <v>202</v>
      </c>
      <c r="E122" s="34" t="s">
        <v>202</v>
      </c>
      <c r="F122" s="38">
        <v>324827.5</v>
      </c>
      <c r="G122" s="38">
        <v>2565</v>
      </c>
      <c r="H122" s="38">
        <v>81617.350000000006</v>
      </c>
      <c r="K122" s="137">
        <v>582805.73</v>
      </c>
      <c r="L122" s="137">
        <v>544261.43999999994</v>
      </c>
      <c r="N122" s="62">
        <v>0</v>
      </c>
      <c r="O122" s="62">
        <v>39793.31</v>
      </c>
      <c r="Q122" s="62"/>
      <c r="R122" s="62">
        <v>40000</v>
      </c>
      <c r="S122" s="137"/>
      <c r="T122" s="137"/>
      <c r="W122" s="137">
        <v>487340.2</v>
      </c>
      <c r="X122" s="137">
        <v>1808375.97</v>
      </c>
      <c r="Z122" s="39">
        <v>732762.3</v>
      </c>
      <c r="AB122" s="39">
        <v>1639.27</v>
      </c>
      <c r="AD122" s="39">
        <v>594045.92000000004</v>
      </c>
      <c r="AE122" s="39">
        <v>39500</v>
      </c>
      <c r="AF122" s="50">
        <v>1017293.92</v>
      </c>
      <c r="AH122" s="50">
        <v>28530</v>
      </c>
      <c r="AJ122" s="50">
        <v>868999.37</v>
      </c>
      <c r="AK122" s="50">
        <v>292556.65999999997</v>
      </c>
      <c r="AO122" s="256">
        <f t="shared" si="7"/>
        <v>409009.85</v>
      </c>
      <c r="AP122" s="40">
        <f t="shared" si="8"/>
        <v>79793.31</v>
      </c>
      <c r="AQ122" s="56">
        <f t="shared" si="9"/>
        <v>329216.53999999998</v>
      </c>
      <c r="AR122" s="50">
        <f t="shared" si="10"/>
        <v>1367947.4900000002</v>
      </c>
      <c r="AS122" s="41">
        <f t="shared" si="11"/>
        <v>2207379.9500000002</v>
      </c>
      <c r="AT122" s="56">
        <f t="shared" si="12"/>
        <v>-839432.46</v>
      </c>
    </row>
    <row r="123" spans="1:46">
      <c r="A123" s="34" t="s">
        <v>626</v>
      </c>
      <c r="B123" s="34" t="s">
        <v>339</v>
      </c>
      <c r="C123" s="34">
        <v>3657</v>
      </c>
      <c r="D123" s="34" t="s">
        <v>203</v>
      </c>
      <c r="E123" s="34" t="s">
        <v>203</v>
      </c>
      <c r="F123" s="38">
        <v>167599.95000000001</v>
      </c>
      <c r="G123" s="38">
        <v>92808.97</v>
      </c>
      <c r="H123" s="38">
        <v>100612.01</v>
      </c>
      <c r="K123" s="137">
        <v>419095.56</v>
      </c>
      <c r="L123" s="137">
        <v>701847.29</v>
      </c>
      <c r="N123" s="62">
        <v>0</v>
      </c>
      <c r="O123" s="62">
        <v>102476.13</v>
      </c>
      <c r="Q123" s="62"/>
      <c r="R123" s="62">
        <v>1660.33</v>
      </c>
      <c r="S123" s="137"/>
      <c r="T123" s="137"/>
      <c r="U123" s="137">
        <v>39173</v>
      </c>
      <c r="W123" s="137">
        <v>-499383.64</v>
      </c>
      <c r="X123" s="137">
        <v>2329931.42</v>
      </c>
      <c r="Z123" s="39">
        <v>791404.54</v>
      </c>
      <c r="AA123" s="39">
        <v>80000</v>
      </c>
      <c r="AB123" s="39">
        <v>926.25</v>
      </c>
      <c r="AD123" s="39">
        <v>1406128.5</v>
      </c>
      <c r="AE123" s="39">
        <v>91408.95</v>
      </c>
      <c r="AF123" s="50">
        <v>1722248.5</v>
      </c>
      <c r="AH123" s="50">
        <v>37050</v>
      </c>
      <c r="AJ123" s="50">
        <v>880795.64</v>
      </c>
      <c r="AK123" s="50">
        <v>221667.56</v>
      </c>
      <c r="AO123" s="256">
        <f t="shared" si="7"/>
        <v>361020.93</v>
      </c>
      <c r="AP123" s="40">
        <f t="shared" si="8"/>
        <v>104136.46</v>
      </c>
      <c r="AQ123" s="56">
        <f t="shared" si="9"/>
        <v>256884.46999999997</v>
      </c>
      <c r="AR123" s="50">
        <f t="shared" si="10"/>
        <v>2369868.2400000002</v>
      </c>
      <c r="AS123" s="41">
        <f t="shared" si="11"/>
        <v>2861761.7</v>
      </c>
      <c r="AT123" s="56">
        <f t="shared" si="12"/>
        <v>-491893.45999999996</v>
      </c>
    </row>
    <row r="124" spans="1:46">
      <c r="A124" s="34" t="s">
        <v>626</v>
      </c>
      <c r="B124" s="34" t="s">
        <v>339</v>
      </c>
      <c r="C124" s="34">
        <v>1822</v>
      </c>
      <c r="D124" s="34" t="s">
        <v>204</v>
      </c>
      <c r="E124" s="34" t="s">
        <v>204</v>
      </c>
      <c r="F124" s="38">
        <v>50493.599999999999</v>
      </c>
      <c r="G124" s="38">
        <v>6633.5</v>
      </c>
      <c r="H124" s="38">
        <v>18536.97</v>
      </c>
      <c r="K124" s="137">
        <v>1649180.39</v>
      </c>
      <c r="L124" s="137">
        <v>399012.73</v>
      </c>
      <c r="N124" s="62">
        <v>0</v>
      </c>
      <c r="O124" s="62">
        <v>110064</v>
      </c>
      <c r="Q124" s="62">
        <v>84000</v>
      </c>
      <c r="R124" s="62">
        <v>51464</v>
      </c>
      <c r="S124" s="137"/>
      <c r="T124" s="137"/>
      <c r="W124" s="137">
        <v>1735672.24</v>
      </c>
      <c r="X124" s="137">
        <v>857017.52</v>
      </c>
      <c r="Z124" s="39">
        <v>684089.98</v>
      </c>
      <c r="AB124" s="39">
        <v>719.48</v>
      </c>
      <c r="AD124" s="39">
        <v>507390</v>
      </c>
      <c r="AE124" s="39">
        <v>63549</v>
      </c>
      <c r="AF124" s="50">
        <v>968242</v>
      </c>
      <c r="AH124" s="50">
        <v>8700</v>
      </c>
      <c r="AJ124" s="50">
        <v>736308.2</v>
      </c>
      <c r="AK124" s="50">
        <v>256858.83</v>
      </c>
      <c r="AO124" s="256">
        <f t="shared" si="7"/>
        <v>75664.070000000007</v>
      </c>
      <c r="AP124" s="40">
        <f t="shared" si="8"/>
        <v>245528</v>
      </c>
      <c r="AQ124" s="56">
        <f t="shared" si="9"/>
        <v>-169863.93</v>
      </c>
      <c r="AR124" s="50">
        <f t="shared" si="10"/>
        <v>1255748.46</v>
      </c>
      <c r="AS124" s="41">
        <f t="shared" si="11"/>
        <v>1970109.03</v>
      </c>
      <c r="AT124" s="56">
        <f t="shared" si="12"/>
        <v>-714360.57000000007</v>
      </c>
    </row>
    <row r="125" spans="1:46">
      <c r="A125" s="34" t="s">
        <v>626</v>
      </c>
      <c r="B125" s="34" t="s">
        <v>339</v>
      </c>
      <c r="C125" s="34">
        <v>1969</v>
      </c>
      <c r="D125" s="34" t="s">
        <v>298</v>
      </c>
      <c r="E125" s="34" t="s">
        <v>298</v>
      </c>
      <c r="F125" s="38">
        <v>246053.35</v>
      </c>
      <c r="G125" s="38">
        <v>1009.54</v>
      </c>
      <c r="H125" s="38">
        <v>41013.760000000002</v>
      </c>
      <c r="K125" s="137">
        <v>1190868.3999999999</v>
      </c>
      <c r="L125" s="137">
        <v>244053.43</v>
      </c>
      <c r="N125" s="62">
        <v>0</v>
      </c>
      <c r="O125" s="62">
        <v>50317.15</v>
      </c>
      <c r="Q125" s="62"/>
      <c r="R125" s="62">
        <v>1099</v>
      </c>
      <c r="S125" s="137"/>
      <c r="T125" s="137"/>
      <c r="W125" s="137">
        <v>-706755.92</v>
      </c>
      <c r="X125" s="137">
        <v>2768353.45</v>
      </c>
      <c r="Z125" s="39">
        <v>590713.07999999996</v>
      </c>
      <c r="AB125" s="39">
        <v>962.32</v>
      </c>
      <c r="AD125" s="39">
        <v>475051.5</v>
      </c>
      <c r="AE125" s="39">
        <v>44000</v>
      </c>
      <c r="AF125" s="50">
        <v>714698.5</v>
      </c>
      <c r="AI125" s="50">
        <v>5220</v>
      </c>
      <c r="AJ125" s="50">
        <v>571244.1</v>
      </c>
      <c r="AK125" s="50">
        <v>209579.5</v>
      </c>
      <c r="AO125" s="256">
        <f t="shared" si="7"/>
        <v>288076.65000000002</v>
      </c>
      <c r="AP125" s="40">
        <f t="shared" si="8"/>
        <v>51416.15</v>
      </c>
      <c r="AQ125" s="56">
        <f t="shared" si="9"/>
        <v>236660.50000000003</v>
      </c>
      <c r="AR125" s="50">
        <f t="shared" si="10"/>
        <v>1110726.8999999999</v>
      </c>
      <c r="AS125" s="41">
        <f t="shared" si="11"/>
        <v>1500742.1</v>
      </c>
      <c r="AT125" s="56">
        <f t="shared" si="12"/>
        <v>-390015.20000000019</v>
      </c>
    </row>
    <row r="126" spans="1:46">
      <c r="A126" s="34" t="s">
        <v>626</v>
      </c>
      <c r="B126" s="34" t="s">
        <v>339</v>
      </c>
      <c r="C126" s="34">
        <v>2749</v>
      </c>
      <c r="D126" s="34" t="s">
        <v>299</v>
      </c>
      <c r="E126" s="34" t="s">
        <v>299</v>
      </c>
      <c r="F126" s="38">
        <v>84742.720000000001</v>
      </c>
      <c r="G126" s="38">
        <v>6774.4</v>
      </c>
      <c r="H126" s="38">
        <v>14024.24</v>
      </c>
      <c r="K126" s="137">
        <v>460044.79</v>
      </c>
      <c r="L126" s="137">
        <v>176334.47</v>
      </c>
      <c r="N126" s="62">
        <v>0</v>
      </c>
      <c r="O126" s="62">
        <v>67293.67</v>
      </c>
      <c r="Q126" s="62">
        <v>78250</v>
      </c>
      <c r="R126" s="62">
        <v>0</v>
      </c>
      <c r="S126" s="137"/>
      <c r="T126" s="137"/>
      <c r="W126" s="137">
        <v>-2243799.5099999998</v>
      </c>
      <c r="X126" s="137">
        <v>3313708.59</v>
      </c>
      <c r="Z126" s="39">
        <v>814824.12</v>
      </c>
      <c r="AB126" s="39">
        <v>810.05</v>
      </c>
      <c r="AD126" s="39">
        <v>960288.62</v>
      </c>
      <c r="AE126" s="39">
        <v>74047.009999999995</v>
      </c>
      <c r="AF126" s="50">
        <v>1270668.6200000001</v>
      </c>
      <c r="AG126" s="50">
        <v>5342</v>
      </c>
      <c r="AH126" s="50">
        <v>15610</v>
      </c>
      <c r="AJ126" s="50">
        <v>974500.61</v>
      </c>
      <c r="AK126" s="50">
        <v>57380.7</v>
      </c>
      <c r="AO126" s="256">
        <f t="shared" si="7"/>
        <v>105541.36</v>
      </c>
      <c r="AP126" s="40">
        <f t="shared" si="8"/>
        <v>145543.66999999998</v>
      </c>
      <c r="AQ126" s="56">
        <f t="shared" si="9"/>
        <v>-40002.309999999983</v>
      </c>
      <c r="AR126" s="50">
        <f t="shared" si="10"/>
        <v>1849969.8</v>
      </c>
      <c r="AS126" s="41">
        <f t="shared" si="11"/>
        <v>2323501.9300000002</v>
      </c>
      <c r="AT126" s="56">
        <f t="shared" si="12"/>
        <v>-473532.13000000012</v>
      </c>
    </row>
    <row r="127" spans="1:46">
      <c r="A127" s="34" t="s">
        <v>626</v>
      </c>
      <c r="B127" s="34" t="s">
        <v>339</v>
      </c>
      <c r="C127" s="34">
        <v>2706</v>
      </c>
      <c r="D127" s="34" t="s">
        <v>312</v>
      </c>
      <c r="E127" s="34" t="s">
        <v>312</v>
      </c>
      <c r="F127" s="38">
        <v>329896.01</v>
      </c>
      <c r="G127" s="38">
        <v>16457.2</v>
      </c>
      <c r="H127" s="38">
        <v>141085.28</v>
      </c>
      <c r="K127" s="137">
        <v>959160.74</v>
      </c>
      <c r="L127" s="137">
        <v>100045.4</v>
      </c>
      <c r="N127" s="62">
        <v>0</v>
      </c>
      <c r="O127" s="62">
        <v>55560</v>
      </c>
      <c r="Q127" s="62">
        <v>120000</v>
      </c>
      <c r="R127" s="62">
        <v>0</v>
      </c>
      <c r="S127" s="137"/>
      <c r="T127" s="137"/>
      <c r="W127" s="137">
        <v>-1656852.1</v>
      </c>
      <c r="X127" s="137">
        <v>3532326.06</v>
      </c>
      <c r="Z127" s="39">
        <v>761523.22</v>
      </c>
      <c r="AB127" s="39">
        <v>2726.02</v>
      </c>
      <c r="AD127" s="39">
        <v>762829.5</v>
      </c>
      <c r="AE127" s="39">
        <v>47000</v>
      </c>
      <c r="AF127" s="50">
        <v>1025934.5</v>
      </c>
      <c r="AH127" s="50">
        <v>26190</v>
      </c>
      <c r="AJ127" s="50">
        <v>871184.18</v>
      </c>
      <c r="AK127" s="50">
        <v>155159.39000000001</v>
      </c>
      <c r="AO127" s="256">
        <f t="shared" si="7"/>
        <v>487438.49</v>
      </c>
      <c r="AP127" s="40">
        <f t="shared" si="8"/>
        <v>175560</v>
      </c>
      <c r="AQ127" s="56">
        <f t="shared" si="9"/>
        <v>311878.49</v>
      </c>
      <c r="AR127" s="50">
        <f t="shared" si="10"/>
        <v>1574078.74</v>
      </c>
      <c r="AS127" s="41">
        <f t="shared" si="11"/>
        <v>2078468.0700000003</v>
      </c>
      <c r="AT127" s="56">
        <f t="shared" si="12"/>
        <v>-504389.33000000031</v>
      </c>
    </row>
    <row r="128" spans="1:46">
      <c r="A128" s="34" t="s">
        <v>328</v>
      </c>
      <c r="B128" s="34" t="s">
        <v>329</v>
      </c>
      <c r="C128" s="34">
        <v>6340</v>
      </c>
      <c r="D128" s="34" t="s">
        <v>205</v>
      </c>
      <c r="E128" s="34" t="s">
        <v>205</v>
      </c>
      <c r="F128" s="38">
        <v>201594.81</v>
      </c>
      <c r="G128" s="38">
        <v>15462</v>
      </c>
      <c r="H128" s="38">
        <v>158894.21</v>
      </c>
      <c r="K128" s="137">
        <v>1321236.58</v>
      </c>
      <c r="L128" s="137">
        <v>915523.77</v>
      </c>
      <c r="N128" s="62">
        <v>0</v>
      </c>
      <c r="O128" s="62">
        <v>65991.66</v>
      </c>
      <c r="Q128" s="62"/>
      <c r="R128" s="62">
        <v>285.77</v>
      </c>
      <c r="S128" s="137"/>
      <c r="T128" s="137"/>
      <c r="U128" s="137">
        <v>78400</v>
      </c>
      <c r="W128" s="137">
        <v>1607455.91</v>
      </c>
      <c r="X128" s="137">
        <v>1454124.22</v>
      </c>
      <c r="Z128" s="39">
        <v>1073423.08</v>
      </c>
      <c r="AA128" s="39">
        <v>66600</v>
      </c>
      <c r="AB128" s="39">
        <v>512.49</v>
      </c>
      <c r="AD128" s="39">
        <v>802021.5</v>
      </c>
      <c r="AE128" s="39">
        <v>129000</v>
      </c>
      <c r="AF128" s="50">
        <v>1487024.5</v>
      </c>
      <c r="AI128" s="50">
        <v>37123</v>
      </c>
      <c r="AJ128" s="50">
        <v>889169.78</v>
      </c>
      <c r="AK128" s="50">
        <v>251785.98</v>
      </c>
      <c r="AO128" s="256">
        <f t="shared" si="7"/>
        <v>375951.02</v>
      </c>
      <c r="AP128" s="40">
        <f t="shared" si="8"/>
        <v>66277.430000000008</v>
      </c>
      <c r="AQ128" s="56">
        <f t="shared" si="9"/>
        <v>309673.59000000003</v>
      </c>
      <c r="AR128" s="50">
        <f t="shared" si="10"/>
        <v>2071557.07</v>
      </c>
      <c r="AS128" s="41">
        <f t="shared" si="11"/>
        <v>2665103.2600000002</v>
      </c>
      <c r="AT128" s="56">
        <f t="shared" si="12"/>
        <v>-593546.19000000018</v>
      </c>
    </row>
    <row r="129" spans="1:46">
      <c r="A129" s="34" t="s">
        <v>328</v>
      </c>
      <c r="B129" s="34" t="s">
        <v>329</v>
      </c>
      <c r="C129" s="34">
        <v>5412</v>
      </c>
      <c r="D129" s="34" t="s">
        <v>206</v>
      </c>
      <c r="E129" s="34" t="s">
        <v>206</v>
      </c>
      <c r="F129" s="38">
        <v>123648.89</v>
      </c>
      <c r="G129" s="38">
        <v>0</v>
      </c>
      <c r="H129" s="38">
        <v>97906.93</v>
      </c>
      <c r="K129" s="137">
        <v>361451.4</v>
      </c>
      <c r="L129" s="137">
        <v>178647.39</v>
      </c>
      <c r="N129" s="62">
        <v>0</v>
      </c>
      <c r="O129" s="62">
        <v>66150</v>
      </c>
      <c r="Q129" s="62"/>
      <c r="R129" s="62">
        <v>22.31</v>
      </c>
      <c r="S129" s="137"/>
      <c r="T129" s="137"/>
      <c r="W129" s="137">
        <v>-4116389.49</v>
      </c>
      <c r="X129" s="137">
        <v>5145573.0199999996</v>
      </c>
      <c r="Z129" s="39">
        <v>837230.04</v>
      </c>
      <c r="AA129" s="39">
        <v>110000</v>
      </c>
      <c r="AB129" s="39">
        <v>315.99</v>
      </c>
      <c r="AD129" s="39">
        <v>1418947</v>
      </c>
      <c r="AE129" s="39">
        <v>92000</v>
      </c>
      <c r="AF129" s="50">
        <v>2091805</v>
      </c>
      <c r="AI129" s="50">
        <v>12000</v>
      </c>
      <c r="AJ129" s="50">
        <v>465829.9</v>
      </c>
      <c r="AK129" s="50">
        <v>222559.35999999999</v>
      </c>
      <c r="AO129" s="256">
        <f t="shared" si="7"/>
        <v>221555.82</v>
      </c>
      <c r="AP129" s="40">
        <f t="shared" si="8"/>
        <v>66172.31</v>
      </c>
      <c r="AQ129" s="56">
        <f t="shared" si="9"/>
        <v>155383.51</v>
      </c>
      <c r="AR129" s="50">
        <f t="shared" si="10"/>
        <v>2458493.0300000003</v>
      </c>
      <c r="AS129" s="41">
        <f t="shared" si="11"/>
        <v>2792194.26</v>
      </c>
      <c r="AT129" s="56">
        <f t="shared" si="12"/>
        <v>-333701.22999999952</v>
      </c>
    </row>
    <row r="130" spans="1:46">
      <c r="A130" s="34" t="s">
        <v>328</v>
      </c>
      <c r="B130" s="34" t="s">
        <v>329</v>
      </c>
      <c r="C130" s="34">
        <v>1496</v>
      </c>
      <c r="D130" s="34" t="s">
        <v>207</v>
      </c>
      <c r="E130" s="34" t="s">
        <v>207</v>
      </c>
      <c r="F130" s="38">
        <v>116889.84</v>
      </c>
      <c r="G130" s="38">
        <v>10000</v>
      </c>
      <c r="H130" s="38">
        <v>61658.879999999997</v>
      </c>
      <c r="K130" s="137">
        <v>122064.44</v>
      </c>
      <c r="L130" s="137">
        <v>80256.13</v>
      </c>
      <c r="O130" s="62">
        <v>59400</v>
      </c>
      <c r="Q130" s="62"/>
      <c r="R130" s="62">
        <v>0</v>
      </c>
      <c r="S130" s="137"/>
      <c r="T130" s="137"/>
      <c r="W130" s="137">
        <v>-2106795.08</v>
      </c>
      <c r="X130" s="137">
        <v>2682156.09</v>
      </c>
      <c r="Z130" s="39">
        <v>491220</v>
      </c>
      <c r="AA130" s="39">
        <v>86900</v>
      </c>
      <c r="AB130" s="39">
        <v>172.55</v>
      </c>
      <c r="AD130" s="39">
        <v>310104</v>
      </c>
      <c r="AE130" s="39">
        <v>39235</v>
      </c>
      <c r="AF130" s="50">
        <v>750857</v>
      </c>
      <c r="AH130" s="50">
        <v>4850</v>
      </c>
      <c r="AJ130" s="50">
        <v>308130.37</v>
      </c>
      <c r="AK130" s="50">
        <v>107685.9</v>
      </c>
      <c r="AO130" s="256">
        <f t="shared" si="7"/>
        <v>188548.72</v>
      </c>
      <c r="AP130" s="40">
        <f t="shared" si="8"/>
        <v>59400</v>
      </c>
      <c r="AQ130" s="56">
        <f t="shared" si="9"/>
        <v>129148.72</v>
      </c>
      <c r="AR130" s="50">
        <f t="shared" si="10"/>
        <v>927631.55</v>
      </c>
      <c r="AS130" s="41">
        <f t="shared" si="11"/>
        <v>1171523.27</v>
      </c>
      <c r="AT130" s="56">
        <f t="shared" si="12"/>
        <v>-243891.71999999997</v>
      </c>
    </row>
    <row r="131" spans="1:46">
      <c r="A131" s="34" t="s">
        <v>328</v>
      </c>
      <c r="B131" s="34" t="s">
        <v>329</v>
      </c>
      <c r="C131" s="34">
        <v>2983</v>
      </c>
      <c r="D131" s="34" t="s">
        <v>208</v>
      </c>
      <c r="E131" s="34" t="s">
        <v>208</v>
      </c>
      <c r="F131" s="38">
        <v>341225.77</v>
      </c>
      <c r="G131" s="38">
        <v>13000</v>
      </c>
      <c r="H131" s="38">
        <v>34513.32</v>
      </c>
      <c r="K131" s="137">
        <v>712000.83</v>
      </c>
      <c r="L131" s="137">
        <v>58075.48</v>
      </c>
      <c r="N131" s="62">
        <v>17721</v>
      </c>
      <c r="O131" s="62">
        <v>30360.14</v>
      </c>
      <c r="Q131" s="62">
        <v>182100</v>
      </c>
      <c r="R131" s="62">
        <v>0</v>
      </c>
      <c r="S131" s="137"/>
      <c r="T131" s="137"/>
      <c r="W131" s="137">
        <v>-940764.15</v>
      </c>
      <c r="X131" s="137">
        <v>2132666.9300000002</v>
      </c>
      <c r="Z131" s="39">
        <v>549051</v>
      </c>
      <c r="AB131" s="39">
        <v>456.04</v>
      </c>
      <c r="AD131" s="39">
        <v>599058</v>
      </c>
      <c r="AE131" s="39">
        <v>3220</v>
      </c>
      <c r="AF131" s="50">
        <v>766345</v>
      </c>
      <c r="AJ131" s="50">
        <v>581798.15</v>
      </c>
      <c r="AK131" s="50">
        <v>66910.41</v>
      </c>
      <c r="AO131" s="256">
        <f t="shared" si="7"/>
        <v>388739.09</v>
      </c>
      <c r="AP131" s="40">
        <f t="shared" si="8"/>
        <v>230181.14</v>
      </c>
      <c r="AQ131" s="56">
        <f t="shared" si="9"/>
        <v>158557.95000000001</v>
      </c>
      <c r="AR131" s="50">
        <f t="shared" si="10"/>
        <v>1151785.04</v>
      </c>
      <c r="AS131" s="41">
        <f t="shared" si="11"/>
        <v>1415053.5599999998</v>
      </c>
      <c r="AT131" s="56">
        <f t="shared" si="12"/>
        <v>-263268.51999999979</v>
      </c>
    </row>
    <row r="132" spans="1:46">
      <c r="A132" s="34" t="s">
        <v>328</v>
      </c>
      <c r="B132" s="34" t="s">
        <v>329</v>
      </c>
      <c r="C132" s="34">
        <v>3002</v>
      </c>
      <c r="D132" s="34" t="s">
        <v>209</v>
      </c>
      <c r="E132" s="34" t="s">
        <v>209</v>
      </c>
      <c r="F132" s="38">
        <v>547273.9</v>
      </c>
      <c r="G132" s="38">
        <v>30000</v>
      </c>
      <c r="H132" s="38">
        <v>48065.24</v>
      </c>
      <c r="I132" s="38">
        <v>0</v>
      </c>
      <c r="J132" s="137">
        <v>0</v>
      </c>
      <c r="K132" s="137">
        <v>1005092.87</v>
      </c>
      <c r="L132" s="137">
        <v>427312.66</v>
      </c>
      <c r="M132" s="137">
        <v>0</v>
      </c>
      <c r="N132" s="62">
        <v>0</v>
      </c>
      <c r="O132" s="62">
        <v>105530.2</v>
      </c>
      <c r="Q132" s="62">
        <v>0</v>
      </c>
      <c r="R132" s="62">
        <v>1240</v>
      </c>
      <c r="S132" s="137"/>
      <c r="T132" s="137"/>
      <c r="U132" s="137">
        <v>0</v>
      </c>
      <c r="V132" s="137">
        <v>0</v>
      </c>
      <c r="W132" s="137">
        <v>-418139.45</v>
      </c>
      <c r="X132" s="137">
        <v>2748053.22</v>
      </c>
      <c r="Z132" s="39">
        <v>1315944.6100000001</v>
      </c>
      <c r="AA132" s="39">
        <v>269950</v>
      </c>
      <c r="AB132" s="39">
        <v>1813.4</v>
      </c>
      <c r="AD132" s="39">
        <v>826024.5</v>
      </c>
      <c r="AE132" s="39">
        <v>99000</v>
      </c>
      <c r="AF132" s="50">
        <v>1716863.5</v>
      </c>
      <c r="AH132" s="50">
        <v>3500</v>
      </c>
      <c r="AI132" s="50">
        <v>24115</v>
      </c>
      <c r="AJ132" s="50">
        <v>1046274.88</v>
      </c>
      <c r="AK132" s="50">
        <v>100918.43</v>
      </c>
      <c r="AO132" s="256">
        <f t="shared" si="7"/>
        <v>625339.14</v>
      </c>
      <c r="AP132" s="40">
        <f t="shared" si="8"/>
        <v>106770.2</v>
      </c>
      <c r="AQ132" s="56">
        <f t="shared" si="9"/>
        <v>518568.94</v>
      </c>
      <c r="AR132" s="50">
        <f t="shared" si="10"/>
        <v>2512732.5099999998</v>
      </c>
      <c r="AS132" s="41">
        <f t="shared" si="11"/>
        <v>2891671.81</v>
      </c>
      <c r="AT132" s="56">
        <f t="shared" si="12"/>
        <v>-378939.30000000028</v>
      </c>
    </row>
    <row r="133" spans="1:46">
      <c r="A133" s="34" t="s">
        <v>328</v>
      </c>
      <c r="B133" s="34" t="s">
        <v>329</v>
      </c>
      <c r="C133" s="34">
        <v>5003</v>
      </c>
      <c r="D133" s="34" t="s">
        <v>210</v>
      </c>
      <c r="E133" s="34" t="s">
        <v>210</v>
      </c>
      <c r="F133" s="38">
        <v>733125.54</v>
      </c>
      <c r="G133" s="38">
        <v>10000</v>
      </c>
      <c r="H133" s="38">
        <v>68930.83</v>
      </c>
      <c r="K133" s="137">
        <v>300554.88</v>
      </c>
      <c r="L133" s="137">
        <v>667667.42000000004</v>
      </c>
      <c r="O133" s="62">
        <v>78465.350000000006</v>
      </c>
      <c r="Q133" s="62"/>
      <c r="R133" s="62">
        <v>0</v>
      </c>
      <c r="S133" s="137"/>
      <c r="T133" s="137"/>
      <c r="V133" s="137">
        <v>592794.93999999994</v>
      </c>
      <c r="W133" s="137">
        <v>-1174505.6299999999</v>
      </c>
      <c r="X133" s="137">
        <v>2326269.85</v>
      </c>
      <c r="Z133" s="39">
        <v>839738.22</v>
      </c>
      <c r="AA133" s="39">
        <v>78660</v>
      </c>
      <c r="AB133" s="39">
        <v>1387.69</v>
      </c>
      <c r="AD133" s="39">
        <v>923526</v>
      </c>
      <c r="AE133" s="39">
        <v>54400</v>
      </c>
      <c r="AF133" s="50">
        <v>1409087</v>
      </c>
      <c r="AH133" s="50">
        <v>7640</v>
      </c>
      <c r="AI133" s="50">
        <v>14488</v>
      </c>
      <c r="AJ133" s="50">
        <v>447164.57</v>
      </c>
      <c r="AK133" s="50">
        <v>62078.18</v>
      </c>
      <c r="AO133" s="256">
        <f t="shared" ref="AO133:AO196" si="13">SUM(F133:I133)</f>
        <v>812056.37</v>
      </c>
      <c r="AP133" s="40">
        <f t="shared" ref="AP133:AP196" si="14">SUM(N133:R133)</f>
        <v>78465.350000000006</v>
      </c>
      <c r="AQ133" s="56">
        <f t="shared" ref="AQ133:AQ196" si="15">AO133-AP133</f>
        <v>733591.02</v>
      </c>
      <c r="AR133" s="50">
        <f t="shared" ref="AR133:AR196" si="16">SUM(Y133:AE133)</f>
        <v>1897711.91</v>
      </c>
      <c r="AS133" s="41">
        <f t="shared" ref="AS133:AS196" si="17">SUM(AF133:AN133)</f>
        <v>1940457.75</v>
      </c>
      <c r="AT133" s="56">
        <f t="shared" ref="AT133:AT196" si="18">AR133-AS133</f>
        <v>-42745.840000000084</v>
      </c>
    </row>
    <row r="134" spans="1:46">
      <c r="A134" s="34" t="s">
        <v>328</v>
      </c>
      <c r="B134" s="34" t="s">
        <v>329</v>
      </c>
      <c r="C134" s="34">
        <v>3890</v>
      </c>
      <c r="D134" s="34" t="s">
        <v>211</v>
      </c>
      <c r="E134" s="34" t="s">
        <v>211</v>
      </c>
      <c r="F134" s="38">
        <v>70069.09</v>
      </c>
      <c r="G134" s="38">
        <v>24700</v>
      </c>
      <c r="H134" s="38">
        <v>75476.52</v>
      </c>
      <c r="K134" s="137">
        <v>2401988.77</v>
      </c>
      <c r="L134" s="137">
        <v>146780.6</v>
      </c>
      <c r="O134" s="62">
        <v>67220.42</v>
      </c>
      <c r="Q134" s="62">
        <v>261846.84</v>
      </c>
      <c r="R134" s="62">
        <v>0</v>
      </c>
      <c r="S134" s="137"/>
      <c r="T134" s="137"/>
      <c r="W134" s="137">
        <v>-881026.84</v>
      </c>
      <c r="X134" s="137">
        <v>3580405.02</v>
      </c>
      <c r="Z134" s="39">
        <v>697183</v>
      </c>
      <c r="AA134" s="39">
        <v>35000</v>
      </c>
      <c r="AB134" s="39">
        <v>289.08</v>
      </c>
      <c r="AD134" s="39">
        <v>865084.5</v>
      </c>
      <c r="AE134" s="39">
        <v>68000</v>
      </c>
      <c r="AF134" s="50">
        <v>1480912.5</v>
      </c>
      <c r="AJ134" s="50">
        <v>432830.62</v>
      </c>
      <c r="AK134" s="50">
        <v>61243.92</v>
      </c>
      <c r="AO134" s="256">
        <f t="shared" si="13"/>
        <v>170245.61</v>
      </c>
      <c r="AP134" s="40">
        <f t="shared" si="14"/>
        <v>329067.26</v>
      </c>
      <c r="AQ134" s="56">
        <f t="shared" si="15"/>
        <v>-158821.65000000002</v>
      </c>
      <c r="AR134" s="50">
        <f t="shared" si="16"/>
        <v>1665556.58</v>
      </c>
      <c r="AS134" s="41">
        <f t="shared" si="17"/>
        <v>1974987.04</v>
      </c>
      <c r="AT134" s="56">
        <f t="shared" si="18"/>
        <v>-309430.45999999996</v>
      </c>
    </row>
    <row r="135" spans="1:46">
      <c r="A135" s="34" t="s">
        <v>328</v>
      </c>
      <c r="B135" s="34" t="s">
        <v>329</v>
      </c>
      <c r="C135" s="34">
        <v>4373</v>
      </c>
      <c r="D135" s="34" t="s">
        <v>212</v>
      </c>
      <c r="E135" s="34" t="s">
        <v>212</v>
      </c>
      <c r="F135" s="38">
        <v>601819.11</v>
      </c>
      <c r="G135" s="38">
        <v>0</v>
      </c>
      <c r="H135" s="38">
        <v>85310.05</v>
      </c>
      <c r="K135" s="137">
        <v>566718.57999999996</v>
      </c>
      <c r="L135" s="137">
        <v>45885.82</v>
      </c>
      <c r="O135" s="62">
        <v>32800</v>
      </c>
      <c r="Q135" s="62"/>
      <c r="R135" s="62">
        <v>0</v>
      </c>
      <c r="S135" s="137"/>
      <c r="T135" s="137"/>
      <c r="V135" s="137">
        <v>1143371.24</v>
      </c>
      <c r="W135" s="137">
        <v>-2020564.74</v>
      </c>
      <c r="X135" s="137">
        <v>2242898.44</v>
      </c>
      <c r="Z135" s="39">
        <v>613843.74</v>
      </c>
      <c r="AB135" s="39">
        <v>1264.3</v>
      </c>
      <c r="AD135" s="39">
        <v>1168830</v>
      </c>
      <c r="AE135" s="39">
        <v>55200</v>
      </c>
      <c r="AF135" s="50">
        <v>1400923</v>
      </c>
      <c r="AI135" s="50">
        <v>5000</v>
      </c>
      <c r="AJ135" s="50">
        <v>452664.92</v>
      </c>
      <c r="AK135" s="50">
        <v>70411.5</v>
      </c>
      <c r="AN135" s="50">
        <v>8910</v>
      </c>
      <c r="AO135" s="256">
        <f t="shared" si="13"/>
        <v>687129.16</v>
      </c>
      <c r="AP135" s="40">
        <f t="shared" si="14"/>
        <v>32800</v>
      </c>
      <c r="AQ135" s="56">
        <f t="shared" si="15"/>
        <v>654329.16</v>
      </c>
      <c r="AR135" s="50">
        <f t="shared" si="16"/>
        <v>1839138.04</v>
      </c>
      <c r="AS135" s="41">
        <f t="shared" si="17"/>
        <v>1937909.42</v>
      </c>
      <c r="AT135" s="56">
        <f t="shared" si="18"/>
        <v>-98771.379999999888</v>
      </c>
    </row>
    <row r="136" spans="1:46">
      <c r="A136" s="34" t="s">
        <v>328</v>
      </c>
      <c r="B136" s="34" t="s">
        <v>329</v>
      </c>
      <c r="C136" s="34">
        <v>2066</v>
      </c>
      <c r="D136" s="34" t="s">
        <v>300</v>
      </c>
      <c r="E136" s="34" t="s">
        <v>300</v>
      </c>
      <c r="F136" s="38">
        <v>158063.54</v>
      </c>
      <c r="G136" s="38">
        <v>0</v>
      </c>
      <c r="H136" s="38">
        <v>98651.85</v>
      </c>
      <c r="I136" s="38">
        <v>0</v>
      </c>
      <c r="J136" s="137">
        <v>0</v>
      </c>
      <c r="K136" s="137">
        <v>1380520.79</v>
      </c>
      <c r="L136" s="137">
        <v>145376.38</v>
      </c>
      <c r="M136" s="137">
        <v>0</v>
      </c>
      <c r="N136" s="62">
        <v>0</v>
      </c>
      <c r="O136" s="62">
        <v>144326.37</v>
      </c>
      <c r="Q136" s="62">
        <v>0</v>
      </c>
      <c r="R136" s="62">
        <v>0</v>
      </c>
      <c r="S136" s="137"/>
      <c r="T136" s="137"/>
      <c r="U136" s="137">
        <v>0</v>
      </c>
      <c r="V136" s="137">
        <v>-3067690.32</v>
      </c>
      <c r="W136" s="137">
        <v>1318761.6200000001</v>
      </c>
      <c r="X136" s="137">
        <v>3595806.16</v>
      </c>
      <c r="Z136" s="39">
        <v>606015</v>
      </c>
      <c r="AA136" s="39">
        <v>93000</v>
      </c>
      <c r="AB136" s="39">
        <v>277.33999999999997</v>
      </c>
      <c r="AC136" s="39">
        <v>0</v>
      </c>
      <c r="AD136" s="39">
        <v>770449.4</v>
      </c>
      <c r="AE136" s="39">
        <v>36000</v>
      </c>
      <c r="AF136" s="50">
        <v>1171412.3999999999</v>
      </c>
      <c r="AH136" s="50">
        <v>11598</v>
      </c>
      <c r="AI136" s="50">
        <v>0</v>
      </c>
      <c r="AJ136" s="50">
        <v>476652.61</v>
      </c>
      <c r="AK136" s="50">
        <v>54670</v>
      </c>
      <c r="AM136" s="50">
        <v>0</v>
      </c>
      <c r="AO136" s="256">
        <f t="shared" si="13"/>
        <v>256715.39</v>
      </c>
      <c r="AP136" s="40">
        <f t="shared" si="14"/>
        <v>144326.37</v>
      </c>
      <c r="AQ136" s="56">
        <f t="shared" si="15"/>
        <v>112389.02000000002</v>
      </c>
      <c r="AR136" s="50">
        <f t="shared" si="16"/>
        <v>1505741.74</v>
      </c>
      <c r="AS136" s="41">
        <f t="shared" si="17"/>
        <v>1714333.0099999998</v>
      </c>
      <c r="AT136" s="56">
        <f t="shared" si="18"/>
        <v>-208591.26999999979</v>
      </c>
    </row>
    <row r="137" spans="1:46">
      <c r="A137" s="34" t="s">
        <v>328</v>
      </c>
      <c r="B137" s="34" t="s">
        <v>329</v>
      </c>
      <c r="C137" s="34">
        <v>2679</v>
      </c>
      <c r="D137" s="34" t="s">
        <v>301</v>
      </c>
      <c r="E137" s="34" t="s">
        <v>301</v>
      </c>
      <c r="F137" s="38">
        <v>293686.32</v>
      </c>
      <c r="G137" s="38">
        <v>30000</v>
      </c>
      <c r="H137" s="38">
        <v>30186.81</v>
      </c>
      <c r="K137" s="137">
        <v>1419408.02</v>
      </c>
      <c r="L137" s="137">
        <v>524873.49</v>
      </c>
      <c r="O137" s="62">
        <v>55400</v>
      </c>
      <c r="Q137" s="62">
        <v>296106.44</v>
      </c>
      <c r="R137" s="62">
        <v>0</v>
      </c>
      <c r="S137" s="137"/>
      <c r="T137" s="137"/>
      <c r="V137" s="137">
        <v>-2180285.2000000002</v>
      </c>
      <c r="W137" s="137">
        <v>1109441.1399999999</v>
      </c>
      <c r="X137" s="137">
        <v>3397782.5</v>
      </c>
      <c r="Z137" s="39">
        <v>612854.91</v>
      </c>
      <c r="AA137" s="39">
        <v>70000</v>
      </c>
      <c r="AB137" s="39">
        <v>847.97</v>
      </c>
      <c r="AD137" s="39">
        <v>463320</v>
      </c>
      <c r="AE137" s="39">
        <v>8800</v>
      </c>
      <c r="AF137" s="50">
        <v>808594</v>
      </c>
      <c r="AI137" s="50">
        <v>3950</v>
      </c>
      <c r="AJ137" s="50">
        <v>494180.99</v>
      </c>
      <c r="AK137" s="50">
        <v>228748.13</v>
      </c>
      <c r="AN137" s="50">
        <v>640</v>
      </c>
      <c r="AO137" s="256">
        <f t="shared" si="13"/>
        <v>353873.13</v>
      </c>
      <c r="AP137" s="40">
        <f t="shared" si="14"/>
        <v>351506.44</v>
      </c>
      <c r="AQ137" s="56">
        <f t="shared" si="15"/>
        <v>2366.6900000000023</v>
      </c>
      <c r="AR137" s="50">
        <f t="shared" si="16"/>
        <v>1155822.8799999999</v>
      </c>
      <c r="AS137" s="41">
        <f t="shared" si="17"/>
        <v>1536113.12</v>
      </c>
      <c r="AT137" s="56">
        <f t="shared" si="18"/>
        <v>-380290.24000000022</v>
      </c>
    </row>
    <row r="138" spans="1:46">
      <c r="A138" s="34" t="s">
        <v>631</v>
      </c>
      <c r="B138" s="34" t="s">
        <v>340</v>
      </c>
      <c r="C138" s="34">
        <v>8806</v>
      </c>
      <c r="D138" s="34" t="s">
        <v>213</v>
      </c>
      <c r="E138" s="34" t="s">
        <v>213</v>
      </c>
      <c r="F138" s="38">
        <v>277150.74</v>
      </c>
      <c r="G138" s="38">
        <v>26198</v>
      </c>
      <c r="H138" s="38">
        <v>192113.05</v>
      </c>
      <c r="K138" s="137">
        <v>882975.8</v>
      </c>
      <c r="L138" s="137">
        <v>196997.4</v>
      </c>
      <c r="N138" s="62">
        <v>0</v>
      </c>
      <c r="O138" s="62">
        <v>112856</v>
      </c>
      <c r="Q138" s="62">
        <v>32194</v>
      </c>
      <c r="R138" s="62">
        <v>6932</v>
      </c>
      <c r="S138" s="137"/>
      <c r="T138" s="137"/>
      <c r="U138" s="137">
        <v>123910</v>
      </c>
      <c r="W138" s="137">
        <v>-2253720.65</v>
      </c>
      <c r="X138" s="137">
        <v>3801436</v>
      </c>
      <c r="Z138" s="39">
        <v>1301202.69</v>
      </c>
      <c r="AA138" s="39">
        <v>97400</v>
      </c>
      <c r="AB138" s="39">
        <v>822.32</v>
      </c>
      <c r="AD138" s="39">
        <v>667453.5</v>
      </c>
      <c r="AE138" s="39">
        <v>648659.85</v>
      </c>
      <c r="AF138" s="50">
        <v>1611717.5</v>
      </c>
      <c r="AI138" s="50">
        <v>40108</v>
      </c>
      <c r="AJ138" s="50">
        <v>1124118.6399999999</v>
      </c>
      <c r="AK138" s="50">
        <v>171395.58</v>
      </c>
      <c r="AN138" s="50">
        <v>16371</v>
      </c>
      <c r="AO138" s="256">
        <f t="shared" si="13"/>
        <v>495461.79</v>
      </c>
      <c r="AP138" s="40">
        <f t="shared" si="14"/>
        <v>151982</v>
      </c>
      <c r="AQ138" s="56">
        <f t="shared" si="15"/>
        <v>343479.79</v>
      </c>
      <c r="AR138" s="50">
        <f t="shared" si="16"/>
        <v>2715538.36</v>
      </c>
      <c r="AS138" s="41">
        <f t="shared" si="17"/>
        <v>2963710.7199999997</v>
      </c>
      <c r="AT138" s="56">
        <f t="shared" si="18"/>
        <v>-248172.35999999987</v>
      </c>
    </row>
    <row r="139" spans="1:46">
      <c r="A139" s="34" t="s">
        <v>631</v>
      </c>
      <c r="B139" s="34" t="s">
        <v>340</v>
      </c>
      <c r="C139" s="34">
        <v>5022</v>
      </c>
      <c r="D139" s="34" t="s">
        <v>214</v>
      </c>
      <c r="E139" s="34" t="s">
        <v>214</v>
      </c>
      <c r="F139" s="38">
        <v>360868.72</v>
      </c>
      <c r="G139" s="38">
        <v>28604.25</v>
      </c>
      <c r="H139" s="38">
        <v>90737.1</v>
      </c>
      <c r="K139" s="137">
        <v>583152.03</v>
      </c>
      <c r="L139" s="137">
        <v>164272.09</v>
      </c>
      <c r="N139" s="62">
        <v>0</v>
      </c>
      <c r="O139" s="62">
        <v>95665.1</v>
      </c>
      <c r="Q139" s="62"/>
      <c r="R139" s="62">
        <v>4310</v>
      </c>
      <c r="S139" s="137"/>
      <c r="T139" s="137"/>
      <c r="U139" s="137">
        <v>18630</v>
      </c>
      <c r="W139" s="137">
        <v>-1110311.6499999999</v>
      </c>
      <c r="X139" s="137">
        <v>2453088.7400000002</v>
      </c>
      <c r="Z139" s="39">
        <v>973797.7</v>
      </c>
      <c r="AB139" s="39">
        <v>749.66</v>
      </c>
      <c r="AD139" s="39">
        <v>1405980</v>
      </c>
      <c r="AE139" s="39">
        <v>366241</v>
      </c>
      <c r="AF139" s="50">
        <v>2015091</v>
      </c>
      <c r="AH139" s="50">
        <v>12900</v>
      </c>
      <c r="AJ139" s="50">
        <v>738166.86</v>
      </c>
      <c r="AK139" s="50">
        <v>214358.5</v>
      </c>
      <c r="AO139" s="256">
        <f t="shared" si="13"/>
        <v>480210.06999999995</v>
      </c>
      <c r="AP139" s="40">
        <f t="shared" si="14"/>
        <v>99975.1</v>
      </c>
      <c r="AQ139" s="56">
        <f t="shared" si="15"/>
        <v>380234.97</v>
      </c>
      <c r="AR139" s="50">
        <f t="shared" si="16"/>
        <v>2746768.36</v>
      </c>
      <c r="AS139" s="41">
        <f t="shared" si="17"/>
        <v>2980516.36</v>
      </c>
      <c r="AT139" s="56">
        <f t="shared" si="18"/>
        <v>-233748</v>
      </c>
    </row>
    <row r="140" spans="1:46">
      <c r="A140" s="34" t="s">
        <v>631</v>
      </c>
      <c r="B140" s="34" t="s">
        <v>340</v>
      </c>
      <c r="C140" s="34">
        <v>8660</v>
      </c>
      <c r="D140" s="34" t="s">
        <v>215</v>
      </c>
      <c r="E140" s="34" t="s">
        <v>215</v>
      </c>
      <c r="F140" s="38">
        <v>737140.09</v>
      </c>
      <c r="G140" s="38">
        <v>26518.3</v>
      </c>
      <c r="H140" s="38">
        <v>148509.25</v>
      </c>
      <c r="K140" s="137">
        <v>434933.33</v>
      </c>
      <c r="L140" s="137">
        <v>192360.51</v>
      </c>
      <c r="N140" s="62">
        <v>18680</v>
      </c>
      <c r="O140" s="62">
        <v>109005.37</v>
      </c>
      <c r="Q140" s="62"/>
      <c r="R140" s="62">
        <v>7306</v>
      </c>
      <c r="S140" s="137"/>
      <c r="T140" s="137"/>
      <c r="W140" s="137">
        <v>-2079397.3</v>
      </c>
      <c r="X140" s="137">
        <v>3154882.42</v>
      </c>
      <c r="Z140" s="39">
        <v>2226918.58</v>
      </c>
      <c r="AA140" s="39">
        <v>396650</v>
      </c>
      <c r="AB140" s="39">
        <v>1147.98</v>
      </c>
      <c r="AD140" s="39">
        <v>1302010.5</v>
      </c>
      <c r="AE140" s="39">
        <v>475607</v>
      </c>
      <c r="AF140" s="50">
        <v>2242746.5</v>
      </c>
      <c r="AH140" s="50">
        <v>56140</v>
      </c>
      <c r="AJ140" s="50">
        <v>1700733.06</v>
      </c>
      <c r="AK140" s="50">
        <v>73729.509999999995</v>
      </c>
      <c r="AO140" s="256">
        <f t="shared" si="13"/>
        <v>912167.64</v>
      </c>
      <c r="AP140" s="40">
        <f t="shared" si="14"/>
        <v>134991.37</v>
      </c>
      <c r="AQ140" s="56">
        <f t="shared" si="15"/>
        <v>777176.27</v>
      </c>
      <c r="AR140" s="50">
        <f t="shared" si="16"/>
        <v>4402334.0600000005</v>
      </c>
      <c r="AS140" s="41">
        <f t="shared" si="17"/>
        <v>4073349.07</v>
      </c>
      <c r="AT140" s="56">
        <f t="shared" si="18"/>
        <v>328984.99000000069</v>
      </c>
    </row>
    <row r="141" spans="1:46">
      <c r="A141" s="34" t="s">
        <v>631</v>
      </c>
      <c r="B141" s="34" t="s">
        <v>340</v>
      </c>
      <c r="C141" s="34">
        <v>6550</v>
      </c>
      <c r="D141" s="34" t="s">
        <v>216</v>
      </c>
      <c r="E141" s="34" t="s">
        <v>216</v>
      </c>
      <c r="F141" s="38">
        <v>189420.7</v>
      </c>
      <c r="G141" s="38">
        <v>14467.55</v>
      </c>
      <c r="H141" s="38">
        <v>159546.37</v>
      </c>
      <c r="K141" s="137">
        <v>447834.12</v>
      </c>
      <c r="L141" s="137">
        <v>42904.06</v>
      </c>
      <c r="N141" s="62">
        <v>0</v>
      </c>
      <c r="O141" s="62">
        <v>72415.31</v>
      </c>
      <c r="Q141" s="62"/>
      <c r="R141" s="62">
        <v>3756</v>
      </c>
      <c r="S141" s="137"/>
      <c r="T141" s="137"/>
      <c r="W141" s="137">
        <v>-1582478.01</v>
      </c>
      <c r="X141" s="137">
        <v>2689973.6</v>
      </c>
      <c r="Z141" s="39">
        <v>1861013.09</v>
      </c>
      <c r="AB141" s="39">
        <v>625.75</v>
      </c>
      <c r="AD141" s="39">
        <v>711385.2</v>
      </c>
      <c r="AE141" s="39">
        <v>419917</v>
      </c>
      <c r="AF141" s="50">
        <v>1248813.2</v>
      </c>
      <c r="AH141" s="50">
        <v>10000</v>
      </c>
      <c r="AJ141" s="50">
        <v>1973962.39</v>
      </c>
      <c r="AK141" s="50">
        <v>89659.55</v>
      </c>
      <c r="AO141" s="256">
        <f t="shared" si="13"/>
        <v>363434.62</v>
      </c>
      <c r="AP141" s="40">
        <f t="shared" si="14"/>
        <v>76171.31</v>
      </c>
      <c r="AQ141" s="56">
        <f t="shared" si="15"/>
        <v>287263.31</v>
      </c>
      <c r="AR141" s="50">
        <f t="shared" si="16"/>
        <v>2992941.04</v>
      </c>
      <c r="AS141" s="41">
        <f t="shared" si="17"/>
        <v>3322435.1399999997</v>
      </c>
      <c r="AT141" s="56">
        <f t="shared" si="18"/>
        <v>-329494.09999999963</v>
      </c>
    </row>
    <row r="142" spans="1:46">
      <c r="A142" s="34" t="s">
        <v>631</v>
      </c>
      <c r="B142" s="34" t="s">
        <v>340</v>
      </c>
      <c r="C142" s="34">
        <v>3476</v>
      </c>
      <c r="D142" s="34" t="s">
        <v>217</v>
      </c>
      <c r="E142" s="34" t="s">
        <v>217</v>
      </c>
      <c r="F142" s="38">
        <v>393286.1</v>
      </c>
      <c r="G142" s="38">
        <v>45400.4</v>
      </c>
      <c r="H142" s="38">
        <v>134892.29999999999</v>
      </c>
      <c r="K142" s="137">
        <v>885624.31999999995</v>
      </c>
      <c r="L142" s="137">
        <v>87619.32</v>
      </c>
      <c r="N142" s="62">
        <v>4000</v>
      </c>
      <c r="O142" s="62">
        <v>63225.88</v>
      </c>
      <c r="Q142" s="62"/>
      <c r="R142" s="62">
        <v>1694</v>
      </c>
      <c r="S142" s="137"/>
      <c r="T142" s="137"/>
      <c r="W142" s="137">
        <v>-536656.06999999995</v>
      </c>
      <c r="X142" s="137">
        <v>2072080.16</v>
      </c>
      <c r="Z142" s="39">
        <v>930390.91</v>
      </c>
      <c r="AB142" s="39">
        <v>761.23</v>
      </c>
      <c r="AD142" s="39">
        <v>459553.5</v>
      </c>
      <c r="AE142" s="39">
        <v>296317</v>
      </c>
      <c r="AF142" s="50">
        <v>748215.5</v>
      </c>
      <c r="AH142" s="50">
        <v>13464</v>
      </c>
      <c r="AJ142" s="50">
        <v>866736.58</v>
      </c>
      <c r="AK142" s="50">
        <v>116128.09</v>
      </c>
      <c r="AO142" s="256">
        <f t="shared" si="13"/>
        <v>573578.80000000005</v>
      </c>
      <c r="AP142" s="40">
        <f t="shared" si="14"/>
        <v>68919.88</v>
      </c>
      <c r="AQ142" s="56">
        <f t="shared" si="15"/>
        <v>504658.92000000004</v>
      </c>
      <c r="AR142" s="50">
        <f t="shared" si="16"/>
        <v>1687022.6400000001</v>
      </c>
      <c r="AS142" s="41">
        <f t="shared" si="17"/>
        <v>1744544.1700000002</v>
      </c>
      <c r="AT142" s="56">
        <f t="shared" si="18"/>
        <v>-57521.530000000028</v>
      </c>
    </row>
    <row r="143" spans="1:46">
      <c r="A143" s="34" t="s">
        <v>631</v>
      </c>
      <c r="B143" s="34" t="s">
        <v>340</v>
      </c>
      <c r="C143" s="34">
        <v>7448</v>
      </c>
      <c r="D143" s="34" t="s">
        <v>218</v>
      </c>
      <c r="E143" s="34" t="s">
        <v>218</v>
      </c>
      <c r="F143" s="38">
        <v>109562.38</v>
      </c>
      <c r="G143" s="38">
        <v>3432</v>
      </c>
      <c r="H143" s="38">
        <v>256617.47</v>
      </c>
      <c r="K143" s="137">
        <v>526967.41</v>
      </c>
      <c r="L143" s="137">
        <v>106445.54</v>
      </c>
      <c r="O143" s="62">
        <v>84818.559999999998</v>
      </c>
      <c r="Q143" s="62"/>
      <c r="R143" s="62">
        <v>6106</v>
      </c>
      <c r="S143" s="137"/>
      <c r="T143" s="137"/>
      <c r="W143" s="137">
        <v>-2390418.98</v>
      </c>
      <c r="X143" s="137">
        <v>3517785.78</v>
      </c>
      <c r="Z143" s="39">
        <v>1339393.46</v>
      </c>
      <c r="AB143" s="39">
        <v>312.52</v>
      </c>
      <c r="AD143" s="39">
        <v>1058956.1200000001</v>
      </c>
      <c r="AE143" s="39">
        <v>327267</v>
      </c>
      <c r="AF143" s="50">
        <v>1771551.12</v>
      </c>
      <c r="AH143" s="50">
        <v>9220</v>
      </c>
      <c r="AJ143" s="50">
        <v>950008.71</v>
      </c>
      <c r="AK143" s="50">
        <v>210415.83</v>
      </c>
      <c r="AO143" s="256">
        <f t="shared" si="13"/>
        <v>369611.85</v>
      </c>
      <c r="AP143" s="40">
        <f t="shared" si="14"/>
        <v>90924.56</v>
      </c>
      <c r="AQ143" s="56">
        <f t="shared" si="15"/>
        <v>278687.28999999998</v>
      </c>
      <c r="AR143" s="50">
        <f t="shared" si="16"/>
        <v>2725929.1</v>
      </c>
      <c r="AS143" s="41">
        <f t="shared" si="17"/>
        <v>2941195.66</v>
      </c>
      <c r="AT143" s="56">
        <f t="shared" si="18"/>
        <v>-215266.56000000006</v>
      </c>
    </row>
    <row r="144" spans="1:46">
      <c r="A144" s="34" t="s">
        <v>631</v>
      </c>
      <c r="B144" s="34" t="s">
        <v>340</v>
      </c>
      <c r="C144" s="34">
        <v>3024</v>
      </c>
      <c r="D144" s="34" t="s">
        <v>219</v>
      </c>
      <c r="E144" s="34" t="s">
        <v>219</v>
      </c>
      <c r="F144" s="38">
        <v>487667.11</v>
      </c>
      <c r="G144" s="38">
        <v>15416.9</v>
      </c>
      <c r="H144" s="38">
        <v>112860.17</v>
      </c>
      <c r="K144" s="137">
        <v>1327178.8899999999</v>
      </c>
      <c r="L144" s="137">
        <v>57020.09</v>
      </c>
      <c r="N144" s="62">
        <v>0</v>
      </c>
      <c r="O144" s="62">
        <v>55257.94</v>
      </c>
      <c r="Q144" s="62"/>
      <c r="R144" s="62">
        <v>3298</v>
      </c>
      <c r="S144" s="137"/>
      <c r="T144" s="137"/>
      <c r="U144" s="137">
        <v>134123.6</v>
      </c>
      <c r="W144" s="137">
        <v>-558008.49</v>
      </c>
      <c r="X144" s="137">
        <v>2461639.23</v>
      </c>
      <c r="Z144" s="39">
        <v>1063915.6100000001</v>
      </c>
      <c r="AB144" s="39">
        <v>854.46</v>
      </c>
      <c r="AD144" s="39">
        <v>1115052.5</v>
      </c>
      <c r="AE144" s="39">
        <v>302177</v>
      </c>
      <c r="AF144" s="50">
        <v>1523368.5</v>
      </c>
      <c r="AH144" s="50">
        <v>33152</v>
      </c>
      <c r="AJ144" s="50">
        <v>913080.11</v>
      </c>
      <c r="AK144" s="50">
        <v>108566.08</v>
      </c>
      <c r="AO144" s="256">
        <f t="shared" si="13"/>
        <v>615944.18000000005</v>
      </c>
      <c r="AP144" s="40">
        <f t="shared" si="14"/>
        <v>58555.94</v>
      </c>
      <c r="AQ144" s="56">
        <f t="shared" si="15"/>
        <v>557388.24</v>
      </c>
      <c r="AR144" s="50">
        <f t="shared" si="16"/>
        <v>2481999.5700000003</v>
      </c>
      <c r="AS144" s="41">
        <f t="shared" si="17"/>
        <v>2578166.69</v>
      </c>
      <c r="AT144" s="56">
        <f t="shared" si="18"/>
        <v>-96167.119999999646</v>
      </c>
    </row>
    <row r="145" spans="1:46">
      <c r="A145" s="34" t="s">
        <v>631</v>
      </c>
      <c r="B145" s="34" t="s">
        <v>340</v>
      </c>
      <c r="C145" s="34">
        <v>3613</v>
      </c>
      <c r="D145" s="34" t="s">
        <v>220</v>
      </c>
      <c r="E145" s="34" t="s">
        <v>220</v>
      </c>
      <c r="F145" s="38">
        <v>343699.20000000001</v>
      </c>
      <c r="G145" s="38">
        <v>53469.2</v>
      </c>
      <c r="H145" s="38">
        <v>147766.45000000001</v>
      </c>
      <c r="K145" s="137">
        <v>2524019.58</v>
      </c>
      <c r="L145" s="137">
        <v>103483.81</v>
      </c>
      <c r="N145" s="62">
        <v>0</v>
      </c>
      <c r="O145" s="62">
        <v>51533.18</v>
      </c>
      <c r="Q145" s="62"/>
      <c r="R145" s="62">
        <v>5026</v>
      </c>
      <c r="S145" s="137"/>
      <c r="T145" s="137"/>
      <c r="U145" s="137">
        <v>99273.600000000006</v>
      </c>
      <c r="W145" s="137">
        <v>1711988.33</v>
      </c>
      <c r="X145" s="137">
        <v>1490475.39</v>
      </c>
      <c r="Z145" s="39">
        <v>983222.29</v>
      </c>
      <c r="AB145" s="39">
        <v>535.36</v>
      </c>
      <c r="AD145" s="39">
        <v>919289.94</v>
      </c>
      <c r="AE145" s="39">
        <v>312867</v>
      </c>
      <c r="AF145" s="50">
        <v>1462577.94</v>
      </c>
      <c r="AH145" s="50">
        <v>9158</v>
      </c>
      <c r="AJ145" s="50">
        <v>668937.84</v>
      </c>
      <c r="AK145" s="50">
        <v>261099.07</v>
      </c>
      <c r="AO145" s="256">
        <f t="shared" si="13"/>
        <v>544934.85000000009</v>
      </c>
      <c r="AP145" s="40">
        <f t="shared" si="14"/>
        <v>56559.18</v>
      </c>
      <c r="AQ145" s="56">
        <f t="shared" si="15"/>
        <v>488375.6700000001</v>
      </c>
      <c r="AR145" s="50">
        <f t="shared" si="16"/>
        <v>2215914.59</v>
      </c>
      <c r="AS145" s="41">
        <f t="shared" si="17"/>
        <v>2401772.8499999996</v>
      </c>
      <c r="AT145" s="56">
        <f t="shared" si="18"/>
        <v>-185858.25999999978</v>
      </c>
    </row>
    <row r="146" spans="1:46">
      <c r="A146" s="34" t="s">
        <v>631</v>
      </c>
      <c r="B146" s="34" t="s">
        <v>340</v>
      </c>
      <c r="C146" s="34">
        <v>8181</v>
      </c>
      <c r="D146" s="34" t="s">
        <v>221</v>
      </c>
      <c r="E146" s="34" t="s">
        <v>221</v>
      </c>
      <c r="F146" s="38">
        <v>396648.97</v>
      </c>
      <c r="G146" s="38">
        <v>11380.3</v>
      </c>
      <c r="H146" s="38">
        <v>91116.46</v>
      </c>
      <c r="K146" s="137">
        <v>303121.88</v>
      </c>
      <c r="L146" s="137">
        <v>273686.49</v>
      </c>
      <c r="N146" s="62">
        <v>0</v>
      </c>
      <c r="O146" s="62">
        <v>100781.67</v>
      </c>
      <c r="Q146" s="62"/>
      <c r="R146" s="62">
        <v>7088</v>
      </c>
      <c r="S146" s="137"/>
      <c r="T146" s="137"/>
      <c r="U146" s="137">
        <v>120000</v>
      </c>
      <c r="W146" s="137">
        <v>-2496950.2799999998</v>
      </c>
      <c r="X146" s="137">
        <v>3511106.83</v>
      </c>
      <c r="Z146" s="39">
        <v>1293887.3899999999</v>
      </c>
      <c r="AB146" s="39">
        <v>793.5</v>
      </c>
      <c r="AD146" s="39">
        <v>848630.36</v>
      </c>
      <c r="AE146" s="39">
        <v>337117</v>
      </c>
      <c r="AF146" s="50">
        <v>1585394.36</v>
      </c>
      <c r="AH146" s="50">
        <v>6540</v>
      </c>
      <c r="AJ146" s="50">
        <v>929014.92</v>
      </c>
      <c r="AK146" s="50">
        <v>125551.09</v>
      </c>
      <c r="AO146" s="256">
        <f t="shared" si="13"/>
        <v>499145.73</v>
      </c>
      <c r="AP146" s="40">
        <f t="shared" si="14"/>
        <v>107869.67</v>
      </c>
      <c r="AQ146" s="56">
        <f t="shared" si="15"/>
        <v>391276.06</v>
      </c>
      <c r="AR146" s="50">
        <f t="shared" si="16"/>
        <v>2480428.25</v>
      </c>
      <c r="AS146" s="41">
        <f t="shared" si="17"/>
        <v>2646500.37</v>
      </c>
      <c r="AT146" s="56">
        <f t="shared" si="18"/>
        <v>-166072.12000000011</v>
      </c>
    </row>
    <row r="147" spans="1:46">
      <c r="A147" s="34" t="s">
        <v>631</v>
      </c>
      <c r="B147" s="34" t="s">
        <v>340</v>
      </c>
      <c r="C147" s="34">
        <v>4338</v>
      </c>
      <c r="D147" s="34" t="s">
        <v>222</v>
      </c>
      <c r="E147" s="34" t="s">
        <v>222</v>
      </c>
      <c r="F147" s="38">
        <v>451111.51</v>
      </c>
      <c r="G147" s="38">
        <v>14916</v>
      </c>
      <c r="H147" s="38">
        <v>120387.95</v>
      </c>
      <c r="K147" s="137">
        <v>715840.59</v>
      </c>
      <c r="L147" s="137">
        <v>184478.62</v>
      </c>
      <c r="N147" s="62">
        <v>0</v>
      </c>
      <c r="O147" s="62">
        <v>90800</v>
      </c>
      <c r="Q147" s="62"/>
      <c r="R147" s="62">
        <v>2008</v>
      </c>
      <c r="S147" s="137"/>
      <c r="T147" s="137"/>
      <c r="U147" s="137">
        <v>32675</v>
      </c>
      <c r="W147" s="137">
        <v>165056.78</v>
      </c>
      <c r="X147" s="137">
        <v>1290976.01</v>
      </c>
      <c r="Z147" s="39">
        <v>846647.98</v>
      </c>
      <c r="AB147" s="39">
        <v>731.02</v>
      </c>
      <c r="AD147" s="39">
        <v>1266616.2</v>
      </c>
      <c r="AE147" s="39">
        <v>340967</v>
      </c>
      <c r="AF147" s="50">
        <v>1610649.2</v>
      </c>
      <c r="AH147" s="50">
        <v>5360</v>
      </c>
      <c r="AJ147" s="50">
        <v>691008.94</v>
      </c>
      <c r="AK147" s="50">
        <v>242725.18</v>
      </c>
      <c r="AO147" s="256">
        <f t="shared" si="13"/>
        <v>586415.46</v>
      </c>
      <c r="AP147" s="40">
        <f t="shared" si="14"/>
        <v>92808</v>
      </c>
      <c r="AQ147" s="56">
        <f t="shared" si="15"/>
        <v>493607.45999999996</v>
      </c>
      <c r="AR147" s="50">
        <f t="shared" si="16"/>
        <v>2454962.2000000002</v>
      </c>
      <c r="AS147" s="41">
        <f t="shared" si="17"/>
        <v>2549743.3199999998</v>
      </c>
      <c r="AT147" s="56">
        <f t="shared" si="18"/>
        <v>-94781.119999999646</v>
      </c>
    </row>
    <row r="148" spans="1:46">
      <c r="A148" s="34" t="s">
        <v>631</v>
      </c>
      <c r="B148" s="34" t="s">
        <v>340</v>
      </c>
      <c r="C148" s="34">
        <v>4654</v>
      </c>
      <c r="D148" s="34" t="s">
        <v>223</v>
      </c>
      <c r="E148" s="34" t="s">
        <v>223</v>
      </c>
      <c r="F148" s="38">
        <v>149598.54999999999</v>
      </c>
      <c r="G148" s="38">
        <v>0</v>
      </c>
      <c r="H148" s="38">
        <v>140978.64000000001</v>
      </c>
      <c r="K148" s="137">
        <v>732348.12</v>
      </c>
      <c r="L148" s="137">
        <v>100783.39</v>
      </c>
      <c r="O148" s="62">
        <v>77982.2</v>
      </c>
      <c r="Q148" s="62"/>
      <c r="R148" s="62">
        <v>5558</v>
      </c>
      <c r="S148" s="137"/>
      <c r="T148" s="137"/>
      <c r="W148" s="137">
        <v>682500.73</v>
      </c>
      <c r="X148" s="137">
        <v>431811.75</v>
      </c>
      <c r="Z148" s="39">
        <v>2139523.75</v>
      </c>
      <c r="AB148" s="39">
        <v>290.88</v>
      </c>
      <c r="AD148" s="39">
        <v>664996.5</v>
      </c>
      <c r="AE148" s="39">
        <v>436367</v>
      </c>
      <c r="AF148" s="50">
        <v>1407790.5</v>
      </c>
      <c r="AH148" s="50">
        <v>11260</v>
      </c>
      <c r="AJ148" s="50">
        <v>1744223.82</v>
      </c>
      <c r="AK148" s="50">
        <v>152047.79</v>
      </c>
      <c r="AO148" s="256">
        <f t="shared" si="13"/>
        <v>290577.19</v>
      </c>
      <c r="AP148" s="40">
        <f t="shared" si="14"/>
        <v>83540.2</v>
      </c>
      <c r="AQ148" s="56">
        <f t="shared" si="15"/>
        <v>207036.99</v>
      </c>
      <c r="AR148" s="50">
        <f t="shared" si="16"/>
        <v>3241178.13</v>
      </c>
      <c r="AS148" s="41">
        <f t="shared" si="17"/>
        <v>3315322.1100000003</v>
      </c>
      <c r="AT148" s="56">
        <f t="shared" si="18"/>
        <v>-74143.980000000447</v>
      </c>
    </row>
    <row r="149" spans="1:46">
      <c r="A149" s="34" t="s">
        <v>631</v>
      </c>
      <c r="B149" s="34" t="s">
        <v>340</v>
      </c>
      <c r="C149" s="34">
        <v>4068</v>
      </c>
      <c r="D149" s="34" t="s">
        <v>224</v>
      </c>
      <c r="E149" s="34" t="s">
        <v>224</v>
      </c>
      <c r="F149" s="38">
        <v>415742.89</v>
      </c>
      <c r="G149" s="38">
        <v>9100</v>
      </c>
      <c r="H149" s="38">
        <v>136416.17000000001</v>
      </c>
      <c r="K149" s="137">
        <v>882844.4</v>
      </c>
      <c r="L149" s="137">
        <v>210179.02</v>
      </c>
      <c r="N149" s="62">
        <v>0</v>
      </c>
      <c r="O149" s="62">
        <v>82884.62</v>
      </c>
      <c r="Q149" s="62"/>
      <c r="R149" s="62">
        <v>2948</v>
      </c>
      <c r="S149" s="137"/>
      <c r="T149" s="137"/>
      <c r="U149" s="137">
        <v>113700</v>
      </c>
      <c r="W149" s="137">
        <v>-400239.67</v>
      </c>
      <c r="X149" s="137">
        <v>2115546</v>
      </c>
      <c r="Z149" s="39">
        <v>1062139.1299999999</v>
      </c>
      <c r="AB149" s="39">
        <v>749.24</v>
      </c>
      <c r="AD149" s="39">
        <v>882630</v>
      </c>
      <c r="AE149" s="39">
        <v>312667</v>
      </c>
      <c r="AF149" s="50">
        <v>1373979</v>
      </c>
      <c r="AH149" s="50">
        <v>20590</v>
      </c>
      <c r="AJ149" s="50">
        <v>973998.36</v>
      </c>
      <c r="AK149" s="50">
        <v>150174.48000000001</v>
      </c>
      <c r="AO149" s="256">
        <f t="shared" si="13"/>
        <v>561259.06000000006</v>
      </c>
      <c r="AP149" s="40">
        <f t="shared" si="14"/>
        <v>85832.62</v>
      </c>
      <c r="AQ149" s="56">
        <f t="shared" si="15"/>
        <v>475426.44000000006</v>
      </c>
      <c r="AR149" s="50">
        <f t="shared" si="16"/>
        <v>2258185.37</v>
      </c>
      <c r="AS149" s="41">
        <f t="shared" si="17"/>
        <v>2518741.84</v>
      </c>
      <c r="AT149" s="56">
        <f t="shared" si="18"/>
        <v>-260556.46999999974</v>
      </c>
    </row>
    <row r="150" spans="1:46">
      <c r="A150" s="34" t="s">
        <v>631</v>
      </c>
      <c r="B150" s="34" t="s">
        <v>340</v>
      </c>
      <c r="C150" s="34">
        <v>2485</v>
      </c>
      <c r="D150" s="34" t="s">
        <v>225</v>
      </c>
      <c r="E150" s="34" t="s">
        <v>225</v>
      </c>
      <c r="F150" s="38">
        <v>206781.65</v>
      </c>
      <c r="G150" s="38">
        <v>0</v>
      </c>
      <c r="H150" s="38">
        <v>177422.76</v>
      </c>
      <c r="K150" s="137">
        <v>1565947.74</v>
      </c>
      <c r="L150" s="137">
        <v>26287.37</v>
      </c>
      <c r="N150" s="62">
        <v>16460</v>
      </c>
      <c r="O150" s="62">
        <v>71755.44</v>
      </c>
      <c r="Q150" s="62"/>
      <c r="R150" s="62">
        <v>1860</v>
      </c>
      <c r="S150" s="137"/>
      <c r="T150" s="137"/>
      <c r="W150" s="137">
        <v>-312575.26</v>
      </c>
      <c r="X150" s="137">
        <v>2263113.85</v>
      </c>
      <c r="Z150" s="39">
        <v>794862.73</v>
      </c>
      <c r="AA150" s="39">
        <v>85000</v>
      </c>
      <c r="AB150" s="39">
        <v>348.2</v>
      </c>
      <c r="AD150" s="39">
        <v>938280</v>
      </c>
      <c r="AE150" s="39">
        <v>288884</v>
      </c>
      <c r="AF150" s="50">
        <v>1265148</v>
      </c>
      <c r="AH150" s="50">
        <v>12560</v>
      </c>
      <c r="AJ150" s="50">
        <v>717623.86</v>
      </c>
      <c r="AK150" s="50">
        <v>176217.58</v>
      </c>
      <c r="AO150" s="256">
        <f t="shared" si="13"/>
        <v>384204.41000000003</v>
      </c>
      <c r="AP150" s="40">
        <f t="shared" si="14"/>
        <v>90075.44</v>
      </c>
      <c r="AQ150" s="56">
        <f t="shared" si="15"/>
        <v>294128.97000000003</v>
      </c>
      <c r="AR150" s="50">
        <f t="shared" si="16"/>
        <v>2107374.9299999997</v>
      </c>
      <c r="AS150" s="41">
        <f t="shared" si="17"/>
        <v>2171549.44</v>
      </c>
      <c r="AT150" s="56">
        <f t="shared" si="18"/>
        <v>-64174.510000000242</v>
      </c>
    </row>
    <row r="151" spans="1:46">
      <c r="A151" s="34" t="s">
        <v>631</v>
      </c>
      <c r="B151" s="34" t="s">
        <v>340</v>
      </c>
      <c r="C151" s="34">
        <v>5359</v>
      </c>
      <c r="D151" s="34" t="s">
        <v>226</v>
      </c>
      <c r="E151" s="34" t="s">
        <v>226</v>
      </c>
      <c r="F151" s="38">
        <v>275806.33</v>
      </c>
      <c r="G151" s="38">
        <v>126793</v>
      </c>
      <c r="H151" s="38">
        <v>240132.33</v>
      </c>
      <c r="K151" s="137">
        <v>823448.6</v>
      </c>
      <c r="L151" s="137">
        <v>76211.59</v>
      </c>
      <c r="N151" s="62">
        <v>15945</v>
      </c>
      <c r="O151" s="62">
        <v>84970.16</v>
      </c>
      <c r="Q151" s="62"/>
      <c r="R151" s="62">
        <v>5072</v>
      </c>
      <c r="S151" s="137"/>
      <c r="T151" s="137"/>
      <c r="U151" s="137">
        <v>169150</v>
      </c>
      <c r="W151" s="137">
        <v>-1355372.16</v>
      </c>
      <c r="X151" s="137">
        <v>2512572.4500000002</v>
      </c>
      <c r="Z151" s="39">
        <v>1192625.82</v>
      </c>
      <c r="AA151" s="39">
        <v>58250</v>
      </c>
      <c r="AB151" s="39">
        <v>459.35</v>
      </c>
      <c r="AD151" s="39">
        <v>1121148</v>
      </c>
      <c r="AE151" s="39">
        <v>444497</v>
      </c>
      <c r="AF151" s="50">
        <v>1760506</v>
      </c>
      <c r="AH151" s="50">
        <v>8990</v>
      </c>
      <c r="AJ151" s="50">
        <v>850751.19</v>
      </c>
      <c r="AK151" s="50">
        <v>86678.58</v>
      </c>
      <c r="AO151" s="256">
        <f t="shared" si="13"/>
        <v>642731.66</v>
      </c>
      <c r="AP151" s="40">
        <f t="shared" si="14"/>
        <v>105987.16</v>
      </c>
      <c r="AQ151" s="56">
        <f t="shared" si="15"/>
        <v>536744.5</v>
      </c>
      <c r="AR151" s="50">
        <f t="shared" si="16"/>
        <v>2816980.17</v>
      </c>
      <c r="AS151" s="41">
        <f t="shared" si="17"/>
        <v>2706925.77</v>
      </c>
      <c r="AT151" s="56">
        <f t="shared" si="18"/>
        <v>110054.39999999991</v>
      </c>
    </row>
    <row r="152" spans="1:46">
      <c r="A152" s="34" t="s">
        <v>631</v>
      </c>
      <c r="B152" s="34" t="s">
        <v>340</v>
      </c>
      <c r="C152" s="34">
        <v>7463</v>
      </c>
      <c r="D152" s="34" t="s">
        <v>227</v>
      </c>
      <c r="E152" s="34" t="s">
        <v>227</v>
      </c>
      <c r="F152" s="38">
        <v>418734.34</v>
      </c>
      <c r="G152" s="38">
        <v>20758.75</v>
      </c>
      <c r="H152" s="38">
        <v>207873.32</v>
      </c>
      <c r="K152" s="137">
        <v>2252819.85</v>
      </c>
      <c r="L152" s="137">
        <v>758130.6</v>
      </c>
      <c r="N152" s="62">
        <v>0</v>
      </c>
      <c r="O152" s="62">
        <v>95847.93</v>
      </c>
      <c r="Q152" s="62"/>
      <c r="R152" s="62">
        <v>4632</v>
      </c>
      <c r="S152" s="137"/>
      <c r="T152" s="137"/>
      <c r="U152" s="137">
        <v>244010</v>
      </c>
      <c r="W152" s="137">
        <v>2448970.63</v>
      </c>
      <c r="X152" s="137">
        <v>1298036.29</v>
      </c>
      <c r="Z152" s="39">
        <v>929985.53</v>
      </c>
      <c r="AA152" s="39">
        <v>93746.8</v>
      </c>
      <c r="AB152" s="39">
        <v>393.45</v>
      </c>
      <c r="AD152" s="39">
        <v>1076146.71</v>
      </c>
      <c r="AE152" s="39">
        <v>402388</v>
      </c>
      <c r="AF152" s="50">
        <v>1707789.71</v>
      </c>
      <c r="AJ152" s="50">
        <v>862514.21</v>
      </c>
      <c r="AK152" s="50">
        <v>365536.56</v>
      </c>
      <c r="AO152" s="256">
        <f t="shared" si="13"/>
        <v>647366.41</v>
      </c>
      <c r="AP152" s="40">
        <f t="shared" si="14"/>
        <v>100479.93</v>
      </c>
      <c r="AQ152" s="56">
        <f t="shared" si="15"/>
        <v>546886.48</v>
      </c>
      <c r="AR152" s="50">
        <f t="shared" si="16"/>
        <v>2502660.4900000002</v>
      </c>
      <c r="AS152" s="41">
        <f t="shared" si="17"/>
        <v>2935840.48</v>
      </c>
      <c r="AT152" s="56">
        <f t="shared" si="18"/>
        <v>-433179.98999999976</v>
      </c>
    </row>
    <row r="153" spans="1:46">
      <c r="A153" s="34" t="s">
        <v>635</v>
      </c>
      <c r="B153" s="34" t="s">
        <v>341</v>
      </c>
      <c r="C153" s="34">
        <v>3397</v>
      </c>
      <c r="D153" s="34" t="s">
        <v>228</v>
      </c>
      <c r="E153" s="34" t="s">
        <v>228</v>
      </c>
      <c r="F153" s="38">
        <v>503368.92</v>
      </c>
      <c r="G153" s="38">
        <v>183422.35</v>
      </c>
      <c r="H153" s="38">
        <v>258883.27</v>
      </c>
      <c r="K153" s="137">
        <v>787104.46</v>
      </c>
      <c r="L153" s="137">
        <v>507436.13</v>
      </c>
      <c r="N153" s="62">
        <v>63</v>
      </c>
      <c r="O153" s="62">
        <v>56058.55</v>
      </c>
      <c r="Q153" s="62"/>
      <c r="R153" s="62">
        <v>4892</v>
      </c>
      <c r="S153" s="137"/>
      <c r="T153" s="137"/>
      <c r="W153" s="137">
        <v>375454.71999999997</v>
      </c>
      <c r="X153" s="137">
        <v>1854562.35</v>
      </c>
      <c r="Z153" s="39">
        <v>1335596.1499999999</v>
      </c>
      <c r="AB153" s="39">
        <v>1635.16</v>
      </c>
      <c r="AD153" s="39">
        <v>674383.5</v>
      </c>
      <c r="AE153" s="39">
        <v>75782.87</v>
      </c>
      <c r="AF153" s="50">
        <v>1435365.5</v>
      </c>
      <c r="AH153" s="50">
        <v>35192</v>
      </c>
      <c r="AI153" s="50">
        <v>2880</v>
      </c>
      <c r="AJ153" s="50">
        <v>510982.14</v>
      </c>
      <c r="AK153" s="50">
        <v>153793.53</v>
      </c>
      <c r="AO153" s="256">
        <f t="shared" si="13"/>
        <v>945674.54</v>
      </c>
      <c r="AP153" s="40">
        <f t="shared" si="14"/>
        <v>61013.55</v>
      </c>
      <c r="AQ153" s="56">
        <f t="shared" si="15"/>
        <v>884660.99</v>
      </c>
      <c r="AR153" s="50">
        <f t="shared" si="16"/>
        <v>2087397.6799999997</v>
      </c>
      <c r="AS153" s="41">
        <f t="shared" si="17"/>
        <v>2138213.17</v>
      </c>
      <c r="AT153" s="56">
        <f t="shared" si="18"/>
        <v>-50815.490000000224</v>
      </c>
    </row>
    <row r="154" spans="1:46">
      <c r="A154" s="34" t="s">
        <v>635</v>
      </c>
      <c r="B154" s="34" t="s">
        <v>341</v>
      </c>
      <c r="C154" s="34">
        <v>5415</v>
      </c>
      <c r="D154" s="34" t="s">
        <v>229</v>
      </c>
      <c r="E154" s="34" t="s">
        <v>229</v>
      </c>
      <c r="F154" s="38">
        <v>991186.74</v>
      </c>
      <c r="G154" s="38">
        <v>168567.5</v>
      </c>
      <c r="H154" s="38">
        <v>41795.449999999997</v>
      </c>
      <c r="K154" s="137">
        <v>1125289.5</v>
      </c>
      <c r="L154" s="137">
        <v>614949.31999999995</v>
      </c>
      <c r="N154" s="62">
        <v>0</v>
      </c>
      <c r="O154" s="62">
        <v>83556.69</v>
      </c>
      <c r="Q154" s="62"/>
      <c r="R154" s="62">
        <v>0</v>
      </c>
      <c r="S154" s="137"/>
      <c r="T154" s="137"/>
      <c r="W154" s="137">
        <v>-842089.75</v>
      </c>
      <c r="X154" s="137">
        <v>3974625.34</v>
      </c>
      <c r="Z154" s="39">
        <v>1911202.74</v>
      </c>
      <c r="AB154" s="39">
        <v>2022.86</v>
      </c>
      <c r="AD154" s="39">
        <v>675072</v>
      </c>
      <c r="AE154" s="39">
        <v>219612.31</v>
      </c>
      <c r="AF154" s="50">
        <v>1608625</v>
      </c>
      <c r="AH154" s="50">
        <v>41869</v>
      </c>
      <c r="AJ154" s="50">
        <v>1153837.1000000001</v>
      </c>
      <c r="AK154" s="50">
        <v>273597.58</v>
      </c>
      <c r="AN154" s="50">
        <v>4285</v>
      </c>
      <c r="AO154" s="256">
        <f t="shared" si="13"/>
        <v>1201549.69</v>
      </c>
      <c r="AP154" s="40">
        <f t="shared" si="14"/>
        <v>83556.69</v>
      </c>
      <c r="AQ154" s="56">
        <f t="shared" si="15"/>
        <v>1117993</v>
      </c>
      <c r="AR154" s="50">
        <f t="shared" si="16"/>
        <v>2807909.91</v>
      </c>
      <c r="AS154" s="41">
        <f t="shared" si="17"/>
        <v>3082213.68</v>
      </c>
      <c r="AT154" s="56">
        <f t="shared" si="18"/>
        <v>-274303.77</v>
      </c>
    </row>
    <row r="155" spans="1:46">
      <c r="A155" s="34" t="s">
        <v>635</v>
      </c>
      <c r="B155" s="34" t="s">
        <v>341</v>
      </c>
      <c r="C155" s="34">
        <v>2085</v>
      </c>
      <c r="D155" s="34" t="s">
        <v>230</v>
      </c>
      <c r="E155" s="34" t="s">
        <v>230</v>
      </c>
      <c r="F155" s="38">
        <v>656330.76</v>
      </c>
      <c r="G155" s="38">
        <v>16200</v>
      </c>
      <c r="H155" s="38">
        <v>74876.679999999993</v>
      </c>
      <c r="K155" s="137">
        <v>1127775.31</v>
      </c>
      <c r="L155" s="137">
        <v>398466.98</v>
      </c>
      <c r="N155" s="62">
        <v>9645</v>
      </c>
      <c r="O155" s="62">
        <v>83492.320000000007</v>
      </c>
      <c r="Q155" s="62"/>
      <c r="R155" s="62">
        <v>0</v>
      </c>
      <c r="S155" s="137"/>
      <c r="T155" s="137"/>
      <c r="W155" s="137">
        <v>-241311.02</v>
      </c>
      <c r="X155" s="137">
        <v>2427116.52</v>
      </c>
      <c r="Z155" s="39">
        <v>786459.02</v>
      </c>
      <c r="AA155" s="39">
        <v>166420</v>
      </c>
      <c r="AB155" s="39">
        <v>1093.5</v>
      </c>
      <c r="AD155" s="39">
        <v>1328453.5</v>
      </c>
      <c r="AE155" s="39">
        <v>61015.98</v>
      </c>
      <c r="AF155" s="50">
        <v>1567734.5</v>
      </c>
      <c r="AH155" s="50">
        <v>38620</v>
      </c>
      <c r="AJ155" s="50">
        <v>526615.09</v>
      </c>
      <c r="AK155" s="50">
        <v>168965.5</v>
      </c>
      <c r="AN155" s="50">
        <v>46800</v>
      </c>
      <c r="AO155" s="256">
        <f t="shared" si="13"/>
        <v>747407.44</v>
      </c>
      <c r="AP155" s="40">
        <f t="shared" si="14"/>
        <v>93137.32</v>
      </c>
      <c r="AQ155" s="56">
        <f t="shared" si="15"/>
        <v>654270.11999999988</v>
      </c>
      <c r="AR155" s="50">
        <f t="shared" si="16"/>
        <v>2343442</v>
      </c>
      <c r="AS155" s="41">
        <f t="shared" si="17"/>
        <v>2348735.09</v>
      </c>
      <c r="AT155" s="56">
        <f t="shared" si="18"/>
        <v>-5293.089999999851</v>
      </c>
    </row>
    <row r="156" spans="1:46">
      <c r="A156" s="34" t="s">
        <v>635</v>
      </c>
      <c r="B156" s="34" t="s">
        <v>341</v>
      </c>
      <c r="C156" s="34">
        <v>5563</v>
      </c>
      <c r="D156" s="34" t="s">
        <v>231</v>
      </c>
      <c r="E156" s="34" t="s">
        <v>231</v>
      </c>
      <c r="F156" s="38">
        <v>866930.62</v>
      </c>
      <c r="G156" s="38">
        <v>11834.36</v>
      </c>
      <c r="H156" s="38">
        <v>188728.25</v>
      </c>
      <c r="K156" s="137">
        <v>1178117.98</v>
      </c>
      <c r="L156" s="137">
        <v>542567.03</v>
      </c>
      <c r="N156" s="62">
        <v>25570</v>
      </c>
      <c r="O156" s="62">
        <v>79420.5</v>
      </c>
      <c r="Q156" s="62"/>
      <c r="R156" s="62">
        <v>-637.28</v>
      </c>
      <c r="S156" s="137"/>
      <c r="T156" s="137"/>
      <c r="W156" s="137">
        <v>298326.38</v>
      </c>
      <c r="X156" s="137">
        <v>2538450.7999999998</v>
      </c>
      <c r="Z156" s="39">
        <v>939220.79</v>
      </c>
      <c r="AA156" s="39">
        <v>200820</v>
      </c>
      <c r="AB156" s="39">
        <v>1334.95</v>
      </c>
      <c r="AD156" s="39">
        <v>967105.27</v>
      </c>
      <c r="AE156" s="39">
        <v>132771.31</v>
      </c>
      <c r="AF156" s="50">
        <v>1290995.27</v>
      </c>
      <c r="AI156" s="50">
        <v>15710</v>
      </c>
      <c r="AJ156" s="50">
        <v>776235.59</v>
      </c>
      <c r="AK156" s="50">
        <v>311263.62</v>
      </c>
      <c r="AO156" s="256">
        <f t="shared" si="13"/>
        <v>1067493.23</v>
      </c>
      <c r="AP156" s="40">
        <f t="shared" si="14"/>
        <v>104353.22</v>
      </c>
      <c r="AQ156" s="56">
        <f t="shared" si="15"/>
        <v>963140.01</v>
      </c>
      <c r="AR156" s="50">
        <f t="shared" si="16"/>
        <v>2241252.3199999998</v>
      </c>
      <c r="AS156" s="41">
        <f t="shared" si="17"/>
        <v>2394204.48</v>
      </c>
      <c r="AT156" s="56">
        <f t="shared" si="18"/>
        <v>-152952.16000000015</v>
      </c>
    </row>
    <row r="157" spans="1:46">
      <c r="A157" s="34" t="s">
        <v>635</v>
      </c>
      <c r="B157" s="34" t="s">
        <v>341</v>
      </c>
      <c r="C157" s="34">
        <v>3485</v>
      </c>
      <c r="D157" s="34" t="s">
        <v>232</v>
      </c>
      <c r="E157" s="34" t="s">
        <v>232</v>
      </c>
      <c r="F157" s="38">
        <v>550369.31999999995</v>
      </c>
      <c r="G157" s="38">
        <v>21392.69</v>
      </c>
      <c r="H157" s="38">
        <v>302389.21999999997</v>
      </c>
      <c r="K157" s="137">
        <v>1041238.59</v>
      </c>
      <c r="L157" s="137">
        <v>569812.28</v>
      </c>
      <c r="N157" s="62">
        <v>6760</v>
      </c>
      <c r="O157" s="62">
        <v>185650.76</v>
      </c>
      <c r="Q157" s="62"/>
      <c r="R157" s="62">
        <v>0</v>
      </c>
      <c r="S157" s="137"/>
      <c r="T157" s="137"/>
      <c r="W157" s="137">
        <v>-417995.08</v>
      </c>
      <c r="X157" s="137">
        <v>3053279.47</v>
      </c>
      <c r="Z157" s="39">
        <v>1300578.69</v>
      </c>
      <c r="AA157" s="39">
        <v>142200</v>
      </c>
      <c r="AB157" s="39">
        <v>1691.38</v>
      </c>
      <c r="AD157" s="39">
        <v>818288.59</v>
      </c>
      <c r="AE157" s="39">
        <v>107216.64</v>
      </c>
      <c r="AF157" s="50">
        <v>1463815.59</v>
      </c>
      <c r="AH157" s="50">
        <v>37564</v>
      </c>
      <c r="AJ157" s="50">
        <v>1000793.66</v>
      </c>
      <c r="AK157" s="50">
        <v>210295.1</v>
      </c>
      <c r="AO157" s="256">
        <f t="shared" si="13"/>
        <v>874151.22999999986</v>
      </c>
      <c r="AP157" s="40">
        <f t="shared" si="14"/>
        <v>192410.76</v>
      </c>
      <c r="AQ157" s="56">
        <f t="shared" si="15"/>
        <v>681740.46999999986</v>
      </c>
      <c r="AR157" s="50">
        <f t="shared" si="16"/>
        <v>2369975.2999999998</v>
      </c>
      <c r="AS157" s="41">
        <f t="shared" si="17"/>
        <v>2712468.35</v>
      </c>
      <c r="AT157" s="56">
        <f t="shared" si="18"/>
        <v>-342493.05000000028</v>
      </c>
    </row>
    <row r="158" spans="1:46">
      <c r="A158" s="34" t="s">
        <v>635</v>
      </c>
      <c r="B158" s="34" t="s">
        <v>341</v>
      </c>
      <c r="C158" s="34">
        <v>4270</v>
      </c>
      <c r="D158" s="34" t="s">
        <v>233</v>
      </c>
      <c r="E158" s="34" t="s">
        <v>233</v>
      </c>
      <c r="F158" s="38">
        <v>286058.65999999997</v>
      </c>
      <c r="G158" s="38">
        <v>94507.4</v>
      </c>
      <c r="H158" s="38">
        <v>59162.29</v>
      </c>
      <c r="K158" s="137">
        <v>357953.16</v>
      </c>
      <c r="L158" s="137">
        <v>288125.55</v>
      </c>
      <c r="N158" s="62">
        <v>0</v>
      </c>
      <c r="O158" s="62">
        <v>108393.94</v>
      </c>
      <c r="Q158" s="62"/>
      <c r="R158" s="62">
        <v>0</v>
      </c>
      <c r="S158" s="137"/>
      <c r="T158" s="137"/>
      <c r="W158" s="137">
        <v>-747854.58</v>
      </c>
      <c r="X158" s="137">
        <v>1819262.69</v>
      </c>
      <c r="Z158" s="39">
        <v>1165462.82</v>
      </c>
      <c r="AA158" s="39">
        <v>221960</v>
      </c>
      <c r="AB158" s="39">
        <v>631.91999999999996</v>
      </c>
      <c r="AD158" s="39">
        <v>826684.64</v>
      </c>
      <c r="AE158" s="39">
        <v>96584.75</v>
      </c>
      <c r="AF158" s="50">
        <v>1489864.64</v>
      </c>
      <c r="AH158" s="50">
        <v>30280</v>
      </c>
      <c r="AJ158" s="50">
        <v>750138.73</v>
      </c>
      <c r="AK158" s="50">
        <v>135035.75</v>
      </c>
      <c r="AO158" s="256">
        <f t="shared" si="13"/>
        <v>439728.34999999992</v>
      </c>
      <c r="AP158" s="40">
        <f t="shared" si="14"/>
        <v>108393.94</v>
      </c>
      <c r="AQ158" s="56">
        <f t="shared" si="15"/>
        <v>331334.40999999992</v>
      </c>
      <c r="AR158" s="50">
        <f t="shared" si="16"/>
        <v>2311324.13</v>
      </c>
      <c r="AS158" s="41">
        <f t="shared" si="17"/>
        <v>2405319.12</v>
      </c>
      <c r="AT158" s="56">
        <f t="shared" si="18"/>
        <v>-93994.990000000224</v>
      </c>
    </row>
    <row r="159" spans="1:46">
      <c r="A159" s="34" t="s">
        <v>635</v>
      </c>
      <c r="B159" s="34" t="s">
        <v>341</v>
      </c>
      <c r="C159" s="34">
        <v>4406</v>
      </c>
      <c r="D159" s="34" t="s">
        <v>234</v>
      </c>
      <c r="E159" s="34" t="s">
        <v>234</v>
      </c>
      <c r="F159" s="38">
        <v>179607.47</v>
      </c>
      <c r="G159" s="38">
        <v>50065.65</v>
      </c>
      <c r="H159" s="38">
        <v>374334.03</v>
      </c>
      <c r="K159" s="137">
        <v>1197613.17</v>
      </c>
      <c r="L159" s="137">
        <v>324423.8</v>
      </c>
      <c r="N159" s="62">
        <v>0</v>
      </c>
      <c r="O159" s="62">
        <v>57045</v>
      </c>
      <c r="Q159" s="62"/>
      <c r="R159" s="62">
        <v>0</v>
      </c>
      <c r="S159" s="137"/>
      <c r="T159" s="137"/>
      <c r="W159" s="137">
        <v>-132777.32</v>
      </c>
      <c r="X159" s="137">
        <v>2522678.58</v>
      </c>
      <c r="Z159" s="39">
        <v>741247.43</v>
      </c>
      <c r="AA159" s="39">
        <v>296280</v>
      </c>
      <c r="AB159" s="39">
        <v>606.08000000000004</v>
      </c>
      <c r="AD159" s="39">
        <v>1092765.82</v>
      </c>
      <c r="AE159" s="39">
        <v>92494.79</v>
      </c>
      <c r="AF159" s="50">
        <v>1454563.82</v>
      </c>
      <c r="AH159" s="50">
        <v>39805</v>
      </c>
      <c r="AJ159" s="50">
        <v>865065.09</v>
      </c>
      <c r="AK159" s="50">
        <v>184862.35</v>
      </c>
      <c r="AO159" s="256">
        <f t="shared" si="13"/>
        <v>604007.15</v>
      </c>
      <c r="AP159" s="40">
        <f t="shared" si="14"/>
        <v>57045</v>
      </c>
      <c r="AQ159" s="56">
        <f t="shared" si="15"/>
        <v>546962.15</v>
      </c>
      <c r="AR159" s="50">
        <f t="shared" si="16"/>
        <v>2223394.12</v>
      </c>
      <c r="AS159" s="41">
        <f t="shared" si="17"/>
        <v>2544296.2600000002</v>
      </c>
      <c r="AT159" s="56">
        <f t="shared" si="18"/>
        <v>-320902.14000000013</v>
      </c>
    </row>
    <row r="160" spans="1:46">
      <c r="A160" s="34" t="s">
        <v>635</v>
      </c>
      <c r="B160" s="34" t="s">
        <v>341</v>
      </c>
      <c r="C160" s="34">
        <v>4364</v>
      </c>
      <c r="D160" s="34" t="s">
        <v>235</v>
      </c>
      <c r="E160" s="34" t="s">
        <v>235</v>
      </c>
      <c r="F160" s="38">
        <v>268063.51</v>
      </c>
      <c r="G160" s="38">
        <v>38000</v>
      </c>
      <c r="H160" s="38">
        <v>120120.73</v>
      </c>
      <c r="K160" s="137">
        <v>1628421.14</v>
      </c>
      <c r="L160" s="137">
        <v>418888.75</v>
      </c>
      <c r="N160" s="62">
        <v>5294</v>
      </c>
      <c r="O160" s="62">
        <v>67531.3</v>
      </c>
      <c r="Q160" s="62"/>
      <c r="R160" s="62">
        <v>0</v>
      </c>
      <c r="S160" s="137"/>
      <c r="T160" s="137"/>
      <c r="W160" s="137">
        <v>-1742514.87</v>
      </c>
      <c r="X160" s="137">
        <v>4801199.47</v>
      </c>
      <c r="Z160" s="39">
        <v>1189914.77</v>
      </c>
      <c r="AA160" s="39">
        <v>69962</v>
      </c>
      <c r="AB160" s="39">
        <v>1318.49</v>
      </c>
      <c r="AD160" s="39">
        <v>146664</v>
      </c>
      <c r="AE160" s="39">
        <v>131888.53</v>
      </c>
      <c r="AF160" s="50">
        <v>751185</v>
      </c>
      <c r="AH160" s="50">
        <v>42972</v>
      </c>
      <c r="AJ160" s="50">
        <v>1120711.1399999999</v>
      </c>
      <c r="AK160" s="50">
        <v>282895.42</v>
      </c>
      <c r="AO160" s="256">
        <f t="shared" si="13"/>
        <v>426184.24</v>
      </c>
      <c r="AP160" s="40">
        <f t="shared" si="14"/>
        <v>72825.3</v>
      </c>
      <c r="AQ160" s="56">
        <f t="shared" si="15"/>
        <v>353358.94</v>
      </c>
      <c r="AR160" s="50">
        <f t="shared" si="16"/>
        <v>1539747.79</v>
      </c>
      <c r="AS160" s="41">
        <f t="shared" si="17"/>
        <v>2197763.56</v>
      </c>
      <c r="AT160" s="56">
        <f t="shared" si="18"/>
        <v>-658015.77</v>
      </c>
    </row>
    <row r="161" spans="1:46">
      <c r="A161" s="34" t="s">
        <v>635</v>
      </c>
      <c r="B161" s="34" t="s">
        <v>341</v>
      </c>
      <c r="C161" s="34">
        <v>4077</v>
      </c>
      <c r="D161" s="34" t="s">
        <v>236</v>
      </c>
      <c r="E161" s="34" t="s">
        <v>236</v>
      </c>
      <c r="F161" s="38">
        <v>119941.64</v>
      </c>
      <c r="G161" s="38">
        <v>23170.35</v>
      </c>
      <c r="H161" s="38">
        <v>73588.479999999996</v>
      </c>
      <c r="K161" s="137">
        <v>1174985.6599999999</v>
      </c>
      <c r="L161" s="137">
        <v>374647.24</v>
      </c>
      <c r="N161" s="62">
        <v>52000</v>
      </c>
      <c r="O161" s="62">
        <v>175124.64</v>
      </c>
      <c r="Q161" s="62"/>
      <c r="R161" s="62">
        <v>7068</v>
      </c>
      <c r="S161" s="137"/>
      <c r="T161" s="137"/>
      <c r="W161" s="137">
        <v>-3157245</v>
      </c>
      <c r="X161" s="137">
        <v>5209136.26</v>
      </c>
      <c r="Z161" s="39">
        <v>1127559.3700000001</v>
      </c>
      <c r="AA161" s="39">
        <v>90000</v>
      </c>
      <c r="AB161" s="39">
        <v>891.61</v>
      </c>
      <c r="AD161" s="39">
        <v>1310010.3999999999</v>
      </c>
      <c r="AE161" s="39">
        <v>139214.82</v>
      </c>
      <c r="AF161" s="50">
        <v>1869706.4</v>
      </c>
      <c r="AH161" s="50">
        <v>29517</v>
      </c>
      <c r="AJ161" s="50">
        <v>972099.18</v>
      </c>
      <c r="AK161" s="50">
        <v>316104.15000000002</v>
      </c>
      <c r="AO161" s="256">
        <f t="shared" si="13"/>
        <v>216700.46999999997</v>
      </c>
      <c r="AP161" s="40">
        <f t="shared" si="14"/>
        <v>234192.64000000001</v>
      </c>
      <c r="AQ161" s="56">
        <f t="shared" si="15"/>
        <v>-17492.170000000042</v>
      </c>
      <c r="AR161" s="50">
        <f t="shared" si="16"/>
        <v>2667676.1999999997</v>
      </c>
      <c r="AS161" s="41">
        <f t="shared" si="17"/>
        <v>3187426.73</v>
      </c>
      <c r="AT161" s="56">
        <f t="shared" si="18"/>
        <v>-519750.53000000026</v>
      </c>
    </row>
    <row r="162" spans="1:46">
      <c r="A162" s="34" t="s">
        <v>635</v>
      </c>
      <c r="B162" s="34" t="s">
        <v>341</v>
      </c>
      <c r="C162" s="34">
        <v>3677</v>
      </c>
      <c r="D162" s="34" t="s">
        <v>237</v>
      </c>
      <c r="E162" s="34" t="s">
        <v>237</v>
      </c>
      <c r="F162" s="38">
        <v>405053.07</v>
      </c>
      <c r="G162" s="38">
        <v>8129.73</v>
      </c>
      <c r="H162" s="38">
        <v>54643.09</v>
      </c>
      <c r="K162" s="137">
        <v>1176739.6100000001</v>
      </c>
      <c r="L162" s="137">
        <v>299678.18</v>
      </c>
      <c r="N162" s="62">
        <v>135</v>
      </c>
      <c r="O162" s="62">
        <v>74006.039999999994</v>
      </c>
      <c r="Q162" s="62"/>
      <c r="R162" s="62">
        <v>860</v>
      </c>
      <c r="S162" s="137"/>
      <c r="T162" s="137"/>
      <c r="W162" s="137">
        <v>-76454.73</v>
      </c>
      <c r="X162" s="137">
        <v>2453318.4700000002</v>
      </c>
      <c r="Z162" s="39">
        <v>699411.33</v>
      </c>
      <c r="AA162" s="39">
        <v>152800</v>
      </c>
      <c r="AB162" s="39">
        <v>1239.6400000000001</v>
      </c>
      <c r="AD162" s="39">
        <v>943582.5</v>
      </c>
      <c r="AE162" s="39">
        <v>160944.26999999999</v>
      </c>
      <c r="AF162" s="50">
        <v>1255442</v>
      </c>
      <c r="AH162" s="50">
        <v>49322</v>
      </c>
      <c r="AJ162" s="50">
        <v>906197.71</v>
      </c>
      <c r="AK162" s="50">
        <v>254637.13</v>
      </c>
      <c r="AO162" s="256">
        <f t="shared" si="13"/>
        <v>467825.89</v>
      </c>
      <c r="AP162" s="40">
        <f t="shared" si="14"/>
        <v>75001.039999999994</v>
      </c>
      <c r="AQ162" s="56">
        <f t="shared" si="15"/>
        <v>392824.85000000003</v>
      </c>
      <c r="AR162" s="50">
        <f t="shared" si="16"/>
        <v>1957977.74</v>
      </c>
      <c r="AS162" s="41">
        <f t="shared" si="17"/>
        <v>2465598.84</v>
      </c>
      <c r="AT162" s="56">
        <f t="shared" si="18"/>
        <v>-507621.09999999986</v>
      </c>
    </row>
    <row r="163" spans="1:46">
      <c r="A163" s="34" t="s">
        <v>635</v>
      </c>
      <c r="B163" s="34" t="s">
        <v>341</v>
      </c>
      <c r="C163" s="34">
        <v>7138</v>
      </c>
      <c r="D163" s="34" t="s">
        <v>238</v>
      </c>
      <c r="E163" s="34" t="s">
        <v>238</v>
      </c>
      <c r="F163" s="38">
        <v>372595.02</v>
      </c>
      <c r="G163" s="38">
        <v>425276.85</v>
      </c>
      <c r="H163" s="38">
        <v>118500.17</v>
      </c>
      <c r="K163" s="137">
        <v>550041.16</v>
      </c>
      <c r="L163" s="137">
        <v>613411.73</v>
      </c>
      <c r="N163" s="62">
        <v>6540</v>
      </c>
      <c r="O163" s="62">
        <v>146956.01</v>
      </c>
      <c r="Q163" s="62"/>
      <c r="R163" s="62">
        <v>2806</v>
      </c>
      <c r="S163" s="137"/>
      <c r="T163" s="137"/>
      <c r="U163" s="137">
        <v>3100</v>
      </c>
      <c r="W163" s="137">
        <v>-1770368.33</v>
      </c>
      <c r="X163" s="137">
        <v>4517827.99</v>
      </c>
      <c r="Z163" s="39">
        <v>1632163.92</v>
      </c>
      <c r="AB163" s="39">
        <v>1376.39</v>
      </c>
      <c r="AD163" s="39">
        <v>1107055.8899999999</v>
      </c>
      <c r="AE163" s="39">
        <v>330652.36</v>
      </c>
      <c r="AF163" s="50">
        <v>1767388.89</v>
      </c>
      <c r="AH163" s="50">
        <v>800</v>
      </c>
      <c r="AI163" s="50">
        <v>35520</v>
      </c>
      <c r="AJ163" s="50">
        <v>1863052.99</v>
      </c>
      <c r="AK163" s="50">
        <v>231523.42</v>
      </c>
      <c r="AO163" s="256">
        <f t="shared" si="13"/>
        <v>916372.04</v>
      </c>
      <c r="AP163" s="40">
        <f t="shared" si="14"/>
        <v>156302.01</v>
      </c>
      <c r="AQ163" s="56">
        <f t="shared" si="15"/>
        <v>760070.03</v>
      </c>
      <c r="AR163" s="50">
        <f t="shared" si="16"/>
        <v>3071248.5599999996</v>
      </c>
      <c r="AS163" s="41">
        <f t="shared" si="17"/>
        <v>3898285.3</v>
      </c>
      <c r="AT163" s="56">
        <f t="shared" si="18"/>
        <v>-827036.74000000022</v>
      </c>
    </row>
    <row r="164" spans="1:46">
      <c r="A164" s="34" t="s">
        <v>635</v>
      </c>
      <c r="B164" s="34" t="s">
        <v>341</v>
      </c>
      <c r="C164" s="34">
        <v>4746</v>
      </c>
      <c r="D164" s="34" t="s">
        <v>239</v>
      </c>
      <c r="E164" s="34" t="s">
        <v>239</v>
      </c>
      <c r="F164" s="38">
        <v>241277.59</v>
      </c>
      <c r="G164" s="38">
        <v>37974.5</v>
      </c>
      <c r="H164" s="38">
        <v>42101.39</v>
      </c>
      <c r="K164" s="137">
        <v>754901.18</v>
      </c>
      <c r="L164" s="137">
        <v>204430.31</v>
      </c>
      <c r="N164" s="62">
        <v>0</v>
      </c>
      <c r="O164" s="62">
        <v>108483.27</v>
      </c>
      <c r="Q164" s="62"/>
      <c r="R164" s="62">
        <v>750</v>
      </c>
      <c r="S164" s="137"/>
      <c r="T164" s="137"/>
      <c r="W164" s="137">
        <v>-1449053.33</v>
      </c>
      <c r="X164" s="137">
        <v>3061336.79</v>
      </c>
      <c r="Z164" s="39">
        <v>1217689.3600000001</v>
      </c>
      <c r="AA164" s="39">
        <v>20000</v>
      </c>
      <c r="AB164" s="39">
        <v>1023.6</v>
      </c>
      <c r="AD164" s="39">
        <v>959772.5</v>
      </c>
      <c r="AE164" s="39">
        <v>174792.43</v>
      </c>
      <c r="AF164" s="50">
        <v>1470842.5</v>
      </c>
      <c r="AH164" s="50">
        <v>26812</v>
      </c>
      <c r="AJ164" s="50">
        <v>1081290.44</v>
      </c>
      <c r="AK164" s="50">
        <v>235164.71</v>
      </c>
      <c r="AO164" s="256">
        <f t="shared" si="13"/>
        <v>321353.48</v>
      </c>
      <c r="AP164" s="40">
        <f t="shared" si="14"/>
        <v>109233.27</v>
      </c>
      <c r="AQ164" s="56">
        <f t="shared" si="15"/>
        <v>212120.20999999996</v>
      </c>
      <c r="AR164" s="50">
        <f t="shared" si="16"/>
        <v>2373277.89</v>
      </c>
      <c r="AS164" s="41">
        <f t="shared" si="17"/>
        <v>2814109.65</v>
      </c>
      <c r="AT164" s="56">
        <f t="shared" si="18"/>
        <v>-440831.75999999978</v>
      </c>
    </row>
    <row r="165" spans="1:46">
      <c r="A165" s="34" t="s">
        <v>635</v>
      </c>
      <c r="B165" s="34" t="s">
        <v>341</v>
      </c>
      <c r="C165" s="34">
        <v>2320</v>
      </c>
      <c r="D165" s="34" t="s">
        <v>240</v>
      </c>
      <c r="E165" s="34" t="s">
        <v>240</v>
      </c>
      <c r="F165" s="38">
        <v>268652.45</v>
      </c>
      <c r="G165" s="38">
        <v>82959.25</v>
      </c>
      <c r="H165" s="38">
        <v>276772.12</v>
      </c>
      <c r="K165" s="137">
        <v>1889196.57</v>
      </c>
      <c r="L165" s="137">
        <v>339717.7</v>
      </c>
      <c r="N165" s="62">
        <v>0</v>
      </c>
      <c r="O165" s="62">
        <v>188127.13</v>
      </c>
      <c r="Q165" s="62"/>
      <c r="R165" s="62">
        <v>0</v>
      </c>
      <c r="S165" s="137"/>
      <c r="T165" s="137"/>
      <c r="W165" s="137">
        <v>487050.89</v>
      </c>
      <c r="X165" s="137">
        <v>2227904.62</v>
      </c>
      <c r="Z165" s="39">
        <v>978007.59</v>
      </c>
      <c r="AB165" s="39">
        <v>457.64</v>
      </c>
      <c r="AD165" s="39">
        <v>608442</v>
      </c>
      <c r="AE165" s="39">
        <v>41582.03</v>
      </c>
      <c r="AF165" s="50">
        <v>1001890</v>
      </c>
      <c r="AH165" s="50">
        <v>3140</v>
      </c>
      <c r="AJ165" s="50">
        <v>652265.87</v>
      </c>
      <c r="AK165" s="50">
        <v>16977.939999999999</v>
      </c>
      <c r="AO165" s="256">
        <f t="shared" si="13"/>
        <v>628383.82000000007</v>
      </c>
      <c r="AP165" s="40">
        <f t="shared" si="14"/>
        <v>188127.13</v>
      </c>
      <c r="AQ165" s="56">
        <f t="shared" si="15"/>
        <v>440256.69000000006</v>
      </c>
      <c r="AR165" s="50">
        <f t="shared" si="16"/>
        <v>1628489.26</v>
      </c>
      <c r="AS165" s="41">
        <f t="shared" si="17"/>
        <v>1674273.81</v>
      </c>
      <c r="AT165" s="56">
        <f t="shared" si="18"/>
        <v>-45784.550000000047</v>
      </c>
    </row>
    <row r="166" spans="1:46">
      <c r="A166" s="34" t="s">
        <v>635</v>
      </c>
      <c r="B166" s="34" t="s">
        <v>341</v>
      </c>
      <c r="C166" s="34">
        <v>3323</v>
      </c>
      <c r="D166" s="34" t="s">
        <v>241</v>
      </c>
      <c r="E166" s="34" t="s">
        <v>241</v>
      </c>
      <c r="F166" s="38">
        <v>442775.41</v>
      </c>
      <c r="G166" s="38">
        <v>70863.98</v>
      </c>
      <c r="H166" s="38">
        <v>200408.94</v>
      </c>
      <c r="K166" s="137">
        <v>1425219.64</v>
      </c>
      <c r="L166" s="137">
        <v>372740.97</v>
      </c>
      <c r="N166" s="62">
        <v>3500</v>
      </c>
      <c r="O166" s="62">
        <v>65260.46</v>
      </c>
      <c r="Q166" s="62"/>
      <c r="R166" s="62">
        <v>0</v>
      </c>
      <c r="S166" s="137"/>
      <c r="T166" s="137"/>
      <c r="W166" s="137">
        <v>605064.89</v>
      </c>
      <c r="X166" s="137">
        <v>1652500.79</v>
      </c>
      <c r="Z166" s="39">
        <v>1296352.1599999999</v>
      </c>
      <c r="AA166" s="39">
        <v>211215</v>
      </c>
      <c r="AB166" s="39">
        <v>827.34</v>
      </c>
      <c r="AD166" s="39">
        <v>451673.4</v>
      </c>
      <c r="AE166" s="39">
        <v>184270.99</v>
      </c>
      <c r="AF166" s="50">
        <v>1037450.38</v>
      </c>
      <c r="AH166" s="50">
        <v>57737</v>
      </c>
      <c r="AJ166" s="50">
        <v>708673.87</v>
      </c>
      <c r="AK166" s="50">
        <v>154794.84</v>
      </c>
      <c r="AO166" s="256">
        <f t="shared" si="13"/>
        <v>714048.33</v>
      </c>
      <c r="AP166" s="40">
        <f t="shared" si="14"/>
        <v>68760.459999999992</v>
      </c>
      <c r="AQ166" s="56">
        <f t="shared" si="15"/>
        <v>645287.87</v>
      </c>
      <c r="AR166" s="50">
        <f t="shared" si="16"/>
        <v>2144338.8899999997</v>
      </c>
      <c r="AS166" s="41">
        <f t="shared" si="17"/>
        <v>1958656.09</v>
      </c>
      <c r="AT166" s="56">
        <f t="shared" si="18"/>
        <v>185682.79999999958</v>
      </c>
    </row>
    <row r="167" spans="1:46">
      <c r="A167" s="34" t="s">
        <v>635</v>
      </c>
      <c r="B167" s="34" t="s">
        <v>341</v>
      </c>
      <c r="C167" s="34">
        <v>2456</v>
      </c>
      <c r="D167" s="34" t="s">
        <v>242</v>
      </c>
      <c r="E167" s="34" t="s">
        <v>242</v>
      </c>
      <c r="F167" s="38">
        <v>839325.45</v>
      </c>
      <c r="G167" s="38">
        <v>0</v>
      </c>
      <c r="H167" s="38">
        <v>61693.63</v>
      </c>
      <c r="K167" s="137">
        <v>1855219.75</v>
      </c>
      <c r="L167" s="137">
        <v>387258.24</v>
      </c>
      <c r="O167" s="62">
        <v>40168.57</v>
      </c>
      <c r="Q167" s="62"/>
      <c r="R167" s="62">
        <v>0</v>
      </c>
      <c r="S167" s="137"/>
      <c r="T167" s="137"/>
      <c r="W167" s="137">
        <v>876591</v>
      </c>
      <c r="X167" s="137">
        <v>2038406.69</v>
      </c>
      <c r="Z167" s="39">
        <v>985313.95</v>
      </c>
      <c r="AA167" s="39">
        <v>145300</v>
      </c>
      <c r="AB167" s="39">
        <v>1446.22</v>
      </c>
      <c r="AD167" s="39">
        <v>727874</v>
      </c>
      <c r="AE167" s="39">
        <v>107451.56</v>
      </c>
      <c r="AF167" s="50">
        <v>1031168</v>
      </c>
      <c r="AH167" s="50">
        <v>32186</v>
      </c>
      <c r="AI167" s="50">
        <v>10736</v>
      </c>
      <c r="AJ167" s="50">
        <v>519589.58</v>
      </c>
      <c r="AK167" s="50">
        <v>185375.34</v>
      </c>
      <c r="AO167" s="256">
        <f t="shared" si="13"/>
        <v>901019.08</v>
      </c>
      <c r="AP167" s="40">
        <f t="shared" si="14"/>
        <v>40168.57</v>
      </c>
      <c r="AQ167" s="56">
        <f t="shared" si="15"/>
        <v>860850.51</v>
      </c>
      <c r="AR167" s="50">
        <f t="shared" si="16"/>
        <v>1967385.73</v>
      </c>
      <c r="AS167" s="41">
        <f t="shared" si="17"/>
        <v>1779054.9200000002</v>
      </c>
      <c r="AT167" s="56">
        <f t="shared" si="18"/>
        <v>188330.80999999982</v>
      </c>
    </row>
    <row r="168" spans="1:46">
      <c r="A168" s="34" t="s">
        <v>635</v>
      </c>
      <c r="B168" s="34" t="s">
        <v>341</v>
      </c>
      <c r="C168" s="34">
        <v>4122</v>
      </c>
      <c r="D168" s="34" t="s">
        <v>243</v>
      </c>
      <c r="E168" s="34" t="s">
        <v>243</v>
      </c>
      <c r="F168" s="38">
        <v>415602.68</v>
      </c>
      <c r="G168" s="38">
        <v>24600</v>
      </c>
      <c r="H168" s="38">
        <v>52467.99</v>
      </c>
      <c r="K168" s="137">
        <v>1398032.47</v>
      </c>
      <c r="L168" s="137">
        <v>269525.44</v>
      </c>
      <c r="N168" s="62">
        <v>0</v>
      </c>
      <c r="O168" s="62">
        <v>72390</v>
      </c>
      <c r="Q168" s="62"/>
      <c r="R168" s="62">
        <v>1650</v>
      </c>
      <c r="S168" s="137"/>
      <c r="T168" s="137"/>
      <c r="W168" s="137">
        <v>-116357.67</v>
      </c>
      <c r="X168" s="137">
        <v>2546107.46</v>
      </c>
      <c r="Z168" s="39">
        <v>1076012.8600000001</v>
      </c>
      <c r="AB168" s="39">
        <v>1236.3</v>
      </c>
      <c r="AD168" s="39">
        <v>1080281.7</v>
      </c>
      <c r="AE168" s="39">
        <v>97101.32</v>
      </c>
      <c r="AF168" s="50">
        <v>1505847.45</v>
      </c>
      <c r="AH168" s="50">
        <v>23886</v>
      </c>
      <c r="AJ168" s="50">
        <v>887241.7</v>
      </c>
      <c r="AK168" s="50">
        <v>175755.24</v>
      </c>
      <c r="AN168" s="50">
        <v>5463</v>
      </c>
      <c r="AO168" s="256">
        <f t="shared" si="13"/>
        <v>492670.67</v>
      </c>
      <c r="AP168" s="40">
        <f t="shared" si="14"/>
        <v>74040</v>
      </c>
      <c r="AQ168" s="56">
        <f t="shared" si="15"/>
        <v>418630.67</v>
      </c>
      <c r="AR168" s="50">
        <f t="shared" si="16"/>
        <v>2254632.1800000002</v>
      </c>
      <c r="AS168" s="41">
        <f t="shared" si="17"/>
        <v>2598193.3899999997</v>
      </c>
      <c r="AT168" s="56">
        <f t="shared" si="18"/>
        <v>-343561.2099999995</v>
      </c>
    </row>
    <row r="169" spans="1:46">
      <c r="A169" s="34" t="s">
        <v>635</v>
      </c>
      <c r="B169" s="34" t="s">
        <v>341</v>
      </c>
      <c r="C169" s="34">
        <v>2541</v>
      </c>
      <c r="D169" s="34" t="s">
        <v>244</v>
      </c>
      <c r="E169" s="34" t="s">
        <v>244</v>
      </c>
      <c r="F169" s="38">
        <v>208639.33</v>
      </c>
      <c r="G169" s="38">
        <v>14373.84</v>
      </c>
      <c r="H169" s="38">
        <v>62232.480000000003</v>
      </c>
      <c r="K169" s="137">
        <v>615911.18000000005</v>
      </c>
      <c r="L169" s="137">
        <v>483714.99</v>
      </c>
      <c r="N169" s="62">
        <v>4500</v>
      </c>
      <c r="O169" s="62">
        <v>82100</v>
      </c>
      <c r="Q169" s="62"/>
      <c r="R169" s="62">
        <v>1718</v>
      </c>
      <c r="S169" s="137"/>
      <c r="T169" s="137"/>
      <c r="W169" s="137">
        <v>1560978.74</v>
      </c>
      <c r="Z169" s="39">
        <v>1018252.75</v>
      </c>
      <c r="AB169" s="39">
        <v>713.9</v>
      </c>
      <c r="AD169" s="39">
        <v>538461</v>
      </c>
      <c r="AE169" s="39">
        <v>74641.789999999994</v>
      </c>
      <c r="AF169" s="50">
        <v>946448</v>
      </c>
      <c r="AH169" s="50">
        <v>32629</v>
      </c>
      <c r="AJ169" s="50">
        <v>684806.2</v>
      </c>
      <c r="AK169" s="50">
        <v>232611.16</v>
      </c>
      <c r="AO169" s="256">
        <f t="shared" si="13"/>
        <v>285245.64999999997</v>
      </c>
      <c r="AP169" s="40">
        <f t="shared" si="14"/>
        <v>88318</v>
      </c>
      <c r="AQ169" s="56">
        <f t="shared" si="15"/>
        <v>196927.64999999997</v>
      </c>
      <c r="AR169" s="50">
        <f t="shared" si="16"/>
        <v>1632069.44</v>
      </c>
      <c r="AS169" s="41">
        <f t="shared" si="17"/>
        <v>1896494.3599999999</v>
      </c>
      <c r="AT169" s="56">
        <f t="shared" si="18"/>
        <v>-264424.91999999993</v>
      </c>
    </row>
    <row r="170" spans="1:46">
      <c r="A170" s="34" t="s">
        <v>635</v>
      </c>
      <c r="B170" s="34" t="s">
        <v>341</v>
      </c>
      <c r="C170" s="34">
        <v>2313</v>
      </c>
      <c r="D170" s="34" t="s">
        <v>305</v>
      </c>
      <c r="E170" s="34" t="s">
        <v>305</v>
      </c>
      <c r="F170" s="38">
        <v>583739.21</v>
      </c>
      <c r="G170" s="38">
        <v>8616</v>
      </c>
      <c r="H170" s="38">
        <v>95562.25</v>
      </c>
      <c r="K170" s="137">
        <v>1376472.59</v>
      </c>
      <c r="L170" s="137">
        <v>572823</v>
      </c>
      <c r="N170" s="62">
        <v>3000</v>
      </c>
      <c r="O170" s="62">
        <v>69219.17</v>
      </c>
      <c r="Q170" s="62"/>
      <c r="R170" s="62">
        <v>1661</v>
      </c>
      <c r="S170" s="137"/>
      <c r="T170" s="137"/>
      <c r="W170" s="137">
        <v>-158076.72</v>
      </c>
      <c r="X170" s="137">
        <v>2754433.99</v>
      </c>
      <c r="Z170" s="39">
        <v>1183457.67</v>
      </c>
      <c r="AA170" s="39">
        <v>15000</v>
      </c>
      <c r="AB170" s="39">
        <v>1307.18</v>
      </c>
      <c r="AD170" s="39">
        <v>1136772</v>
      </c>
      <c r="AE170" s="39">
        <v>67120.210000000006</v>
      </c>
      <c r="AF170" s="50">
        <v>1554341</v>
      </c>
      <c r="AH170" s="50">
        <v>5222</v>
      </c>
      <c r="AJ170" s="50">
        <v>613482.56000000006</v>
      </c>
      <c r="AK170" s="50">
        <v>261935.89</v>
      </c>
      <c r="AN170" s="50">
        <v>1700</v>
      </c>
      <c r="AO170" s="256">
        <f t="shared" si="13"/>
        <v>687917.46</v>
      </c>
      <c r="AP170" s="40">
        <f t="shared" si="14"/>
        <v>73880.17</v>
      </c>
      <c r="AQ170" s="56">
        <f t="shared" si="15"/>
        <v>614037.28999999992</v>
      </c>
      <c r="AR170" s="50">
        <f t="shared" si="16"/>
        <v>2403657.0599999996</v>
      </c>
      <c r="AS170" s="41">
        <f t="shared" si="17"/>
        <v>2436681.4500000002</v>
      </c>
      <c r="AT170" s="56">
        <f t="shared" si="18"/>
        <v>-33024.390000000596</v>
      </c>
    </row>
    <row r="171" spans="1:46">
      <c r="A171" s="34" t="s">
        <v>635</v>
      </c>
      <c r="B171" s="34" t="s">
        <v>341</v>
      </c>
      <c r="C171" s="34">
        <v>5477</v>
      </c>
      <c r="D171" s="34" t="s">
        <v>309</v>
      </c>
      <c r="E171" s="34" t="s">
        <v>309</v>
      </c>
      <c r="F171" s="38">
        <v>289596.59999999998</v>
      </c>
      <c r="G171" s="38">
        <v>28940.48</v>
      </c>
      <c r="H171" s="38">
        <v>56222.43</v>
      </c>
      <c r="K171" s="137">
        <v>531570</v>
      </c>
      <c r="L171" s="137">
        <v>264811.53999999998</v>
      </c>
      <c r="N171" s="62">
        <v>36932</v>
      </c>
      <c r="O171" s="62">
        <v>29793.279999999999</v>
      </c>
      <c r="Q171" s="62">
        <v>16900</v>
      </c>
      <c r="R171" s="62">
        <v>0</v>
      </c>
      <c r="S171" s="137"/>
      <c r="T171" s="137"/>
      <c r="W171" s="137">
        <v>-2857135.92</v>
      </c>
      <c r="X171" s="137">
        <v>4164121.7</v>
      </c>
      <c r="Z171" s="39">
        <v>1291362.32</v>
      </c>
      <c r="AB171" s="39">
        <v>807.18</v>
      </c>
      <c r="AD171" s="39">
        <v>1224814</v>
      </c>
      <c r="AE171" s="39">
        <v>89297.76</v>
      </c>
      <c r="AF171" s="50">
        <v>1619554</v>
      </c>
      <c r="AH171" s="50">
        <v>69585</v>
      </c>
      <c r="AJ171" s="50">
        <v>1075521.3899999999</v>
      </c>
      <c r="AK171" s="50">
        <v>61090.879999999997</v>
      </c>
      <c r="AO171" s="256">
        <f t="shared" si="13"/>
        <v>374759.50999999995</v>
      </c>
      <c r="AP171" s="40">
        <f t="shared" si="14"/>
        <v>83625.279999999999</v>
      </c>
      <c r="AQ171" s="56">
        <f t="shared" si="15"/>
        <v>291134.23</v>
      </c>
      <c r="AR171" s="50">
        <f t="shared" si="16"/>
        <v>2606281.2599999998</v>
      </c>
      <c r="AS171" s="41">
        <f t="shared" si="17"/>
        <v>2825751.2699999996</v>
      </c>
      <c r="AT171" s="56">
        <f t="shared" si="18"/>
        <v>-219470.00999999978</v>
      </c>
    </row>
    <row r="172" spans="1:46">
      <c r="A172" s="34" t="s">
        <v>635</v>
      </c>
      <c r="B172" s="34" t="s">
        <v>341</v>
      </c>
      <c r="C172" s="34">
        <v>2102</v>
      </c>
      <c r="D172" s="34" t="s">
        <v>313</v>
      </c>
      <c r="E172" s="34" t="s">
        <v>313</v>
      </c>
      <c r="F172" s="38">
        <v>562546.79</v>
      </c>
      <c r="G172" s="38">
        <v>4862.45</v>
      </c>
      <c r="H172" s="38">
        <v>113897.27</v>
      </c>
      <c r="K172" s="137">
        <v>1227308.6000000001</v>
      </c>
      <c r="L172" s="137">
        <v>415356.56</v>
      </c>
      <c r="N172" s="62">
        <v>0</v>
      </c>
      <c r="O172" s="62">
        <v>76967.83</v>
      </c>
      <c r="Q172" s="62"/>
      <c r="R172" s="62">
        <v>224.64</v>
      </c>
      <c r="S172" s="137"/>
      <c r="T172" s="137"/>
      <c r="W172" s="137">
        <v>-883938.95</v>
      </c>
      <c r="X172" s="137">
        <v>3254719.47</v>
      </c>
      <c r="Z172" s="39">
        <v>854515.92</v>
      </c>
      <c r="AA172" s="39">
        <v>142500</v>
      </c>
      <c r="AB172" s="39">
        <v>1060.98</v>
      </c>
      <c r="AD172" s="39">
        <v>839532.59</v>
      </c>
      <c r="AE172" s="39">
        <v>89545.25</v>
      </c>
      <c r="AF172" s="50">
        <v>1100236.5900000001</v>
      </c>
      <c r="AH172" s="50">
        <v>33469</v>
      </c>
      <c r="AJ172" s="50">
        <v>698364.85</v>
      </c>
      <c r="AK172" s="50">
        <v>215085.62</v>
      </c>
      <c r="AN172" s="50">
        <v>4000</v>
      </c>
      <c r="AO172" s="256">
        <f t="shared" si="13"/>
        <v>681306.51</v>
      </c>
      <c r="AP172" s="40">
        <f t="shared" si="14"/>
        <v>77192.47</v>
      </c>
      <c r="AQ172" s="56">
        <f t="shared" si="15"/>
        <v>604114.04</v>
      </c>
      <c r="AR172" s="50">
        <f t="shared" si="16"/>
        <v>1927154.74</v>
      </c>
      <c r="AS172" s="41">
        <f t="shared" si="17"/>
        <v>2051156.06</v>
      </c>
      <c r="AT172" s="56">
        <f t="shared" si="18"/>
        <v>-124001.32000000007</v>
      </c>
    </row>
    <row r="173" spans="1:46">
      <c r="A173" s="34" t="s">
        <v>637</v>
      </c>
      <c r="B173" s="34" t="s">
        <v>342</v>
      </c>
      <c r="C173" s="34">
        <v>5128</v>
      </c>
      <c r="D173" s="34" t="s">
        <v>245</v>
      </c>
      <c r="E173" s="34" t="s">
        <v>245</v>
      </c>
      <c r="F173" s="38">
        <v>807272.5</v>
      </c>
      <c r="G173" s="38">
        <v>208792.84</v>
      </c>
      <c r="H173" s="38">
        <v>95946.13</v>
      </c>
      <c r="K173" s="137">
        <v>798078.11</v>
      </c>
      <c r="L173" s="137">
        <v>488494.99</v>
      </c>
      <c r="N173" s="62">
        <v>10000</v>
      </c>
      <c r="O173" s="62">
        <v>118106.01</v>
      </c>
      <c r="Q173" s="62">
        <v>57377.02</v>
      </c>
      <c r="R173" s="62">
        <v>805.36</v>
      </c>
      <c r="S173" s="137"/>
      <c r="T173" s="137"/>
      <c r="W173" s="137">
        <v>-2662817.94</v>
      </c>
      <c r="X173" s="137">
        <v>4774273.9400000004</v>
      </c>
      <c r="Z173" s="39">
        <v>1431142.96</v>
      </c>
      <c r="AA173" s="39">
        <v>58880</v>
      </c>
      <c r="AB173" s="39">
        <v>1058.43</v>
      </c>
      <c r="AD173" s="39">
        <v>908920</v>
      </c>
      <c r="AF173" s="50">
        <v>1371606</v>
      </c>
      <c r="AI173" s="50">
        <v>68825</v>
      </c>
      <c r="AJ173" s="50">
        <v>591880.29</v>
      </c>
      <c r="AK173" s="50">
        <v>256477.92</v>
      </c>
      <c r="AN173" s="50">
        <v>10372</v>
      </c>
      <c r="AO173" s="256">
        <f t="shared" si="13"/>
        <v>1112011.47</v>
      </c>
      <c r="AP173" s="40">
        <f t="shared" si="14"/>
        <v>186288.38999999998</v>
      </c>
      <c r="AQ173" s="56">
        <f t="shared" si="15"/>
        <v>925723.08</v>
      </c>
      <c r="AR173" s="50">
        <f t="shared" si="16"/>
        <v>2400001.3899999997</v>
      </c>
      <c r="AS173" s="41">
        <f t="shared" si="17"/>
        <v>2299161.21</v>
      </c>
      <c r="AT173" s="56">
        <f t="shared" si="18"/>
        <v>100840.1799999997</v>
      </c>
    </row>
    <row r="174" spans="1:46">
      <c r="A174" s="34" t="s">
        <v>637</v>
      </c>
      <c r="B174" s="34" t="s">
        <v>342</v>
      </c>
      <c r="C174" s="34">
        <v>2394</v>
      </c>
      <c r="D174" s="34" t="s">
        <v>246</v>
      </c>
      <c r="E174" s="34" t="s">
        <v>246</v>
      </c>
      <c r="F174" s="38">
        <v>445839.86</v>
      </c>
      <c r="G174" s="38">
        <v>9123.5</v>
      </c>
      <c r="H174" s="38">
        <v>28209.13</v>
      </c>
      <c r="K174" s="137">
        <v>1120503.26</v>
      </c>
      <c r="L174" s="137">
        <v>510740.82</v>
      </c>
      <c r="N174" s="62">
        <v>0</v>
      </c>
      <c r="O174" s="62">
        <v>69418.55</v>
      </c>
      <c r="Q174" s="62"/>
      <c r="R174" s="62">
        <v>18.690000000000001</v>
      </c>
      <c r="S174" s="137"/>
      <c r="T174" s="137"/>
      <c r="V174" s="137">
        <v>-14879.69</v>
      </c>
      <c r="W174" s="137">
        <v>-1100977.73</v>
      </c>
      <c r="X174" s="137">
        <v>3320080.98</v>
      </c>
      <c r="Z174" s="39">
        <v>642321.56000000006</v>
      </c>
      <c r="AA174" s="39">
        <v>63550</v>
      </c>
      <c r="AB174" s="39">
        <v>876.18</v>
      </c>
      <c r="AD174" s="39">
        <v>1144370</v>
      </c>
      <c r="AF174" s="50">
        <v>1372519</v>
      </c>
      <c r="AI174" s="50">
        <v>26468</v>
      </c>
      <c r="AJ174" s="50">
        <v>432520.64</v>
      </c>
      <c r="AK174" s="50">
        <v>177354.33</v>
      </c>
      <c r="AN174" s="50">
        <v>1500</v>
      </c>
      <c r="AO174" s="256">
        <f t="shared" si="13"/>
        <v>483172.49</v>
      </c>
      <c r="AP174" s="40">
        <f t="shared" si="14"/>
        <v>69437.240000000005</v>
      </c>
      <c r="AQ174" s="56">
        <f t="shared" si="15"/>
        <v>413735.25</v>
      </c>
      <c r="AR174" s="50">
        <f t="shared" si="16"/>
        <v>1851117.7400000002</v>
      </c>
      <c r="AS174" s="41">
        <f t="shared" si="17"/>
        <v>2010361.9700000002</v>
      </c>
      <c r="AT174" s="56">
        <f t="shared" si="18"/>
        <v>-159244.22999999998</v>
      </c>
    </row>
    <row r="175" spans="1:46">
      <c r="A175" s="34" t="s">
        <v>637</v>
      </c>
      <c r="B175" s="34" t="s">
        <v>342</v>
      </c>
      <c r="C175" s="34">
        <v>2388</v>
      </c>
      <c r="D175" s="34" t="s">
        <v>247</v>
      </c>
      <c r="E175" s="34" t="s">
        <v>247</v>
      </c>
      <c r="F175" s="38">
        <v>304937.43</v>
      </c>
      <c r="G175" s="38">
        <v>115382.34</v>
      </c>
      <c r="H175" s="38">
        <v>74260.03</v>
      </c>
      <c r="K175" s="137">
        <v>1065253.74</v>
      </c>
      <c r="L175" s="137">
        <v>457627.38</v>
      </c>
      <c r="N175" s="62">
        <v>3000</v>
      </c>
      <c r="O175" s="62">
        <v>83494.84</v>
      </c>
      <c r="Q175" s="62"/>
      <c r="R175" s="62">
        <v>60.75</v>
      </c>
      <c r="S175" s="137"/>
      <c r="T175" s="137"/>
      <c r="W175" s="137">
        <v>-358245.19</v>
      </c>
      <c r="X175" s="137">
        <v>2333757.04</v>
      </c>
      <c r="Z175" s="39">
        <v>872400.54</v>
      </c>
      <c r="AA175" s="39">
        <v>138950</v>
      </c>
      <c r="AB175" s="39">
        <v>378.68</v>
      </c>
      <c r="AD175" s="39">
        <v>875910</v>
      </c>
      <c r="AF175" s="50">
        <v>1201669</v>
      </c>
      <c r="AI175" s="50">
        <v>52686</v>
      </c>
      <c r="AJ175" s="50">
        <v>494089.08</v>
      </c>
      <c r="AK175" s="50">
        <v>183801.66</v>
      </c>
      <c r="AO175" s="256">
        <f t="shared" si="13"/>
        <v>494579.80000000005</v>
      </c>
      <c r="AP175" s="40">
        <f t="shared" si="14"/>
        <v>86555.59</v>
      </c>
      <c r="AQ175" s="56">
        <f t="shared" si="15"/>
        <v>408024.21000000008</v>
      </c>
      <c r="AR175" s="50">
        <f t="shared" si="16"/>
        <v>1887639.2200000002</v>
      </c>
      <c r="AS175" s="41">
        <f t="shared" si="17"/>
        <v>1932245.74</v>
      </c>
      <c r="AT175" s="56">
        <f t="shared" si="18"/>
        <v>-44606.519999999786</v>
      </c>
    </row>
    <row r="176" spans="1:46">
      <c r="A176" s="34" t="s">
        <v>637</v>
      </c>
      <c r="B176" s="34" t="s">
        <v>342</v>
      </c>
      <c r="C176" s="34">
        <v>6419</v>
      </c>
      <c r="D176" s="34" t="s">
        <v>248</v>
      </c>
      <c r="E176" s="34" t="s">
        <v>248</v>
      </c>
      <c r="F176" s="38">
        <v>955276.86</v>
      </c>
      <c r="G176" s="38">
        <v>170642.85</v>
      </c>
      <c r="H176" s="38">
        <v>68726.45</v>
      </c>
      <c r="K176" s="137">
        <v>141361.12</v>
      </c>
      <c r="L176" s="137">
        <v>484376.81</v>
      </c>
      <c r="N176" s="62">
        <v>2500</v>
      </c>
      <c r="O176" s="62">
        <v>109684.31</v>
      </c>
      <c r="Q176" s="62"/>
      <c r="R176" s="62"/>
      <c r="S176" s="137"/>
      <c r="T176" s="137"/>
      <c r="W176" s="137">
        <v>-858042.37</v>
      </c>
      <c r="X176" s="137">
        <v>2500833.27</v>
      </c>
      <c r="Z176" s="39">
        <v>1707438.05</v>
      </c>
      <c r="AA176" s="39">
        <v>253955</v>
      </c>
      <c r="AB176" s="39">
        <v>1722.86</v>
      </c>
      <c r="AD176" s="39">
        <v>861000</v>
      </c>
      <c r="AF176" s="50">
        <v>1796198</v>
      </c>
      <c r="AI176" s="50">
        <v>109050</v>
      </c>
      <c r="AJ176" s="50">
        <v>743549.53</v>
      </c>
      <c r="AK176" s="50">
        <v>105429.5</v>
      </c>
      <c r="AN176" s="50">
        <v>4480</v>
      </c>
      <c r="AO176" s="256">
        <f t="shared" si="13"/>
        <v>1194646.1599999999</v>
      </c>
      <c r="AP176" s="40">
        <f t="shared" si="14"/>
        <v>112184.31</v>
      </c>
      <c r="AQ176" s="56">
        <f t="shared" si="15"/>
        <v>1082461.8499999999</v>
      </c>
      <c r="AR176" s="50">
        <f t="shared" si="16"/>
        <v>2824115.91</v>
      </c>
      <c r="AS176" s="41">
        <f t="shared" si="17"/>
        <v>2758707.0300000003</v>
      </c>
      <c r="AT176" s="56">
        <f t="shared" si="18"/>
        <v>65408.879999999888</v>
      </c>
    </row>
    <row r="177" spans="1:47">
      <c r="A177" s="34" t="s">
        <v>637</v>
      </c>
      <c r="B177" s="34" t="s">
        <v>342</v>
      </c>
      <c r="C177" s="34">
        <v>5934</v>
      </c>
      <c r="D177" s="34" t="s">
        <v>249</v>
      </c>
      <c r="E177" s="34" t="s">
        <v>249</v>
      </c>
      <c r="F177" s="38">
        <v>1868116.25</v>
      </c>
      <c r="G177" s="38">
        <v>202958.34</v>
      </c>
      <c r="H177" s="38">
        <v>109707.32</v>
      </c>
      <c r="K177" s="137">
        <v>747409.6</v>
      </c>
      <c r="L177" s="137">
        <v>966423.75</v>
      </c>
      <c r="N177" s="62">
        <v>2000</v>
      </c>
      <c r="O177" s="62">
        <v>132301.28</v>
      </c>
      <c r="Q177" s="62"/>
      <c r="R177" s="62">
        <v>40</v>
      </c>
      <c r="S177" s="137"/>
      <c r="T177" s="137"/>
      <c r="W177" s="137">
        <v>2081578.22</v>
      </c>
      <c r="X177" s="137">
        <v>1757956.06</v>
      </c>
      <c r="Z177" s="39">
        <v>1605996.58</v>
      </c>
      <c r="AA177" s="39">
        <v>15800</v>
      </c>
      <c r="AB177" s="39">
        <v>3521.31</v>
      </c>
      <c r="AD177" s="39">
        <v>1177380</v>
      </c>
      <c r="AF177" s="50">
        <v>1688942</v>
      </c>
      <c r="AI177" s="50">
        <v>82505</v>
      </c>
      <c r="AJ177" s="50">
        <v>785615.13</v>
      </c>
      <c r="AK177" s="50">
        <v>309578.06</v>
      </c>
      <c r="AN177" s="50">
        <v>15318</v>
      </c>
      <c r="AO177" s="256">
        <f t="shared" si="13"/>
        <v>2180781.91</v>
      </c>
      <c r="AP177" s="40">
        <f t="shared" si="14"/>
        <v>134341.28</v>
      </c>
      <c r="AQ177" s="56">
        <f t="shared" si="15"/>
        <v>2046440.6300000001</v>
      </c>
      <c r="AR177" s="50">
        <f t="shared" si="16"/>
        <v>2802697.89</v>
      </c>
      <c r="AS177" s="41">
        <f t="shared" si="17"/>
        <v>2881958.19</v>
      </c>
      <c r="AT177" s="56">
        <f t="shared" si="18"/>
        <v>-79260.299999999814</v>
      </c>
    </row>
    <row r="178" spans="1:47">
      <c r="A178" s="34" t="s">
        <v>637</v>
      </c>
      <c r="B178" s="34" t="s">
        <v>342</v>
      </c>
      <c r="C178" s="34">
        <v>3468</v>
      </c>
      <c r="D178" s="34" t="s">
        <v>250</v>
      </c>
      <c r="E178" s="34" t="s">
        <v>250</v>
      </c>
      <c r="F178" s="38">
        <v>544663.47</v>
      </c>
      <c r="G178" s="38">
        <v>205791.45</v>
      </c>
      <c r="H178" s="38">
        <v>42942.09</v>
      </c>
      <c r="K178" s="137">
        <v>1036068.38</v>
      </c>
      <c r="L178" s="137">
        <v>164430.01</v>
      </c>
      <c r="N178" s="62">
        <v>3000</v>
      </c>
      <c r="O178" s="62">
        <v>90482.08</v>
      </c>
      <c r="Q178" s="62"/>
      <c r="R178" s="62"/>
      <c r="S178" s="137"/>
      <c r="T178" s="137"/>
      <c r="W178" s="137">
        <v>-442014.63</v>
      </c>
      <c r="X178" s="137">
        <v>2321876.0699999998</v>
      </c>
      <c r="Z178" s="39">
        <v>793548.67</v>
      </c>
      <c r="AA178" s="39">
        <v>286000</v>
      </c>
      <c r="AB178" s="39">
        <v>648.65</v>
      </c>
      <c r="AD178" s="39">
        <v>633840</v>
      </c>
      <c r="AF178" s="50">
        <v>981500</v>
      </c>
      <c r="AI178" s="50">
        <v>13760</v>
      </c>
      <c r="AJ178" s="50">
        <v>492395.44</v>
      </c>
      <c r="AK178" s="50">
        <v>184902</v>
      </c>
      <c r="AN178" s="50">
        <v>20928</v>
      </c>
      <c r="AO178" s="256">
        <f t="shared" si="13"/>
        <v>793397.00999999989</v>
      </c>
      <c r="AP178" s="40">
        <f t="shared" si="14"/>
        <v>93482.08</v>
      </c>
      <c r="AQ178" s="56">
        <f t="shared" si="15"/>
        <v>699914.92999999993</v>
      </c>
      <c r="AR178" s="50">
        <f t="shared" si="16"/>
        <v>1714037.3199999998</v>
      </c>
      <c r="AS178" s="41">
        <f t="shared" si="17"/>
        <v>1693485.44</v>
      </c>
      <c r="AT178" s="56">
        <f t="shared" si="18"/>
        <v>20551.879999999888</v>
      </c>
    </row>
    <row r="179" spans="1:47">
      <c r="A179" s="34" t="s">
        <v>637</v>
      </c>
      <c r="B179" s="34" t="s">
        <v>342</v>
      </c>
      <c r="C179" s="34">
        <v>4594</v>
      </c>
      <c r="D179" s="34" t="s">
        <v>251</v>
      </c>
      <c r="E179" s="34" t="s">
        <v>251</v>
      </c>
      <c r="F179" s="38">
        <v>574768.88</v>
      </c>
      <c r="G179" s="38">
        <v>177588</v>
      </c>
      <c r="H179" s="38">
        <v>30955.84</v>
      </c>
      <c r="K179" s="137">
        <v>661643.44999999995</v>
      </c>
      <c r="L179" s="137">
        <v>236994.14</v>
      </c>
      <c r="N179" s="62">
        <v>4000</v>
      </c>
      <c r="O179" s="62">
        <v>115691.67</v>
      </c>
      <c r="Q179" s="62"/>
      <c r="R179" s="62">
        <v>358.42</v>
      </c>
      <c r="S179" s="137"/>
      <c r="T179" s="137"/>
      <c r="W179" s="137">
        <v>-946400.28</v>
      </c>
      <c r="X179" s="137">
        <v>2694098.62</v>
      </c>
      <c r="Z179" s="39">
        <v>855351.66</v>
      </c>
      <c r="AA179" s="39">
        <v>30000</v>
      </c>
      <c r="AB179" s="39">
        <v>1378.42</v>
      </c>
      <c r="AD179" s="39">
        <v>672870</v>
      </c>
      <c r="AF179" s="50">
        <v>1001531.92</v>
      </c>
      <c r="AI179" s="50">
        <v>24860</v>
      </c>
      <c r="AJ179" s="50">
        <v>568880.22</v>
      </c>
      <c r="AK179" s="50">
        <v>149176.06</v>
      </c>
      <c r="AN179" s="50">
        <v>950</v>
      </c>
      <c r="AO179" s="256">
        <f t="shared" si="13"/>
        <v>783312.72</v>
      </c>
      <c r="AP179" s="40">
        <f t="shared" si="14"/>
        <v>120050.09</v>
      </c>
      <c r="AQ179" s="56">
        <f t="shared" si="15"/>
        <v>663262.63</v>
      </c>
      <c r="AR179" s="50">
        <f t="shared" si="16"/>
        <v>1559600.08</v>
      </c>
      <c r="AS179" s="41">
        <f t="shared" si="17"/>
        <v>1745398.2000000002</v>
      </c>
      <c r="AT179" s="56">
        <f t="shared" si="18"/>
        <v>-185798.12000000011</v>
      </c>
    </row>
    <row r="180" spans="1:47">
      <c r="A180" s="34" t="s">
        <v>637</v>
      </c>
      <c r="B180" s="34" t="s">
        <v>342</v>
      </c>
      <c r="C180" s="34">
        <v>2228</v>
      </c>
      <c r="D180" s="34" t="s">
        <v>302</v>
      </c>
      <c r="E180" s="34" t="s">
        <v>252</v>
      </c>
      <c r="F180" s="38">
        <v>262391.31</v>
      </c>
      <c r="G180" s="38">
        <v>80217</v>
      </c>
      <c r="H180" s="38">
        <v>68428.899999999994</v>
      </c>
      <c r="K180" s="137">
        <v>826923.88</v>
      </c>
      <c r="L180" s="137">
        <v>230413.77</v>
      </c>
      <c r="N180" s="62">
        <v>3500</v>
      </c>
      <c r="O180" s="62">
        <v>56700</v>
      </c>
      <c r="Q180" s="62"/>
      <c r="R180" s="62"/>
      <c r="S180" s="137"/>
      <c r="T180" s="137"/>
      <c r="W180" s="137">
        <v>-966624.52</v>
      </c>
      <c r="X180" s="137">
        <v>2583494.75</v>
      </c>
      <c r="Z180" s="39">
        <v>689967.97</v>
      </c>
      <c r="AB180" s="39">
        <v>696.39</v>
      </c>
      <c r="AD180" s="39">
        <v>261750</v>
      </c>
      <c r="AF180" s="50">
        <v>637604</v>
      </c>
      <c r="AI180" s="50">
        <v>32026</v>
      </c>
      <c r="AJ180" s="50">
        <v>375165.34</v>
      </c>
      <c r="AK180" s="50">
        <v>114424.39</v>
      </c>
      <c r="AN180" s="50">
        <v>1890</v>
      </c>
      <c r="AO180" s="256">
        <f t="shared" si="13"/>
        <v>411037.20999999996</v>
      </c>
      <c r="AP180" s="40">
        <f t="shared" si="14"/>
        <v>60200</v>
      </c>
      <c r="AQ180" s="56">
        <f t="shared" si="15"/>
        <v>350837.20999999996</v>
      </c>
      <c r="AR180" s="50">
        <f t="shared" si="16"/>
        <v>952414.36</v>
      </c>
      <c r="AS180" s="41">
        <f t="shared" si="17"/>
        <v>1161109.73</v>
      </c>
      <c r="AT180" s="56">
        <f t="shared" si="18"/>
        <v>-208695.37</v>
      </c>
    </row>
    <row r="181" spans="1:47">
      <c r="A181" s="34" t="s">
        <v>637</v>
      </c>
      <c r="B181" s="34" t="s">
        <v>342</v>
      </c>
      <c r="C181" s="34">
        <v>1378</v>
      </c>
      <c r="D181" s="34" t="s">
        <v>314</v>
      </c>
      <c r="E181" s="34" t="s">
        <v>314</v>
      </c>
      <c r="F181" s="38">
        <v>276086.71000000002</v>
      </c>
      <c r="G181" s="38">
        <v>14666.34</v>
      </c>
      <c r="H181" s="38">
        <v>41622.239999999998</v>
      </c>
      <c r="K181" s="137">
        <v>1435966.51</v>
      </c>
      <c r="L181" s="137">
        <v>196533.04</v>
      </c>
      <c r="N181" s="62">
        <v>2000</v>
      </c>
      <c r="O181" s="62">
        <v>60365.7</v>
      </c>
      <c r="Q181" s="62"/>
      <c r="R181" s="62"/>
      <c r="S181" s="137"/>
      <c r="T181" s="137"/>
      <c r="W181" s="137">
        <v>-945523.86</v>
      </c>
      <c r="X181" s="137">
        <v>2913433.4</v>
      </c>
      <c r="Z181" s="39">
        <v>576196.46</v>
      </c>
      <c r="AA181" s="39">
        <v>132202</v>
      </c>
      <c r="AB181" s="39">
        <v>341.69</v>
      </c>
      <c r="AD181" s="39">
        <v>551350</v>
      </c>
      <c r="AF181" s="50">
        <v>755412</v>
      </c>
      <c r="AI181" s="50">
        <v>23000</v>
      </c>
      <c r="AJ181" s="50">
        <v>354106.12</v>
      </c>
      <c r="AK181" s="50">
        <v>190860.43</v>
      </c>
      <c r="AN181" s="50">
        <v>2112</v>
      </c>
      <c r="AO181" s="256">
        <f t="shared" si="13"/>
        <v>332375.29000000004</v>
      </c>
      <c r="AP181" s="40">
        <f t="shared" si="14"/>
        <v>62365.7</v>
      </c>
      <c r="AQ181" s="56">
        <f t="shared" si="15"/>
        <v>270009.59000000003</v>
      </c>
      <c r="AR181" s="50">
        <f t="shared" si="16"/>
        <v>1260090.1499999999</v>
      </c>
      <c r="AS181" s="41">
        <f t="shared" si="17"/>
        <v>1325490.55</v>
      </c>
      <c r="AT181" s="56">
        <f t="shared" si="18"/>
        <v>-65400.40000000014</v>
      </c>
    </row>
    <row r="182" spans="1:47" ht="18.75">
      <c r="A182" s="34" t="s">
        <v>638</v>
      </c>
      <c r="B182" s="34" t="s">
        <v>343</v>
      </c>
      <c r="C182" s="34">
        <v>8608</v>
      </c>
      <c r="D182" s="34" t="s">
        <v>252</v>
      </c>
      <c r="E182" s="34" t="s">
        <v>302</v>
      </c>
      <c r="F182" s="38">
        <v>1029930.77</v>
      </c>
      <c r="G182" s="38">
        <v>53900</v>
      </c>
      <c r="H182" s="38">
        <v>136916.98000000001</v>
      </c>
      <c r="K182" s="137">
        <v>1258541.71</v>
      </c>
      <c r="L182" s="137">
        <v>615052.91</v>
      </c>
      <c r="N182" s="62">
        <v>3160</v>
      </c>
      <c r="O182" s="62">
        <v>84141.759999999995</v>
      </c>
      <c r="Q182" s="62">
        <v>42010</v>
      </c>
      <c r="R182" s="62">
        <v>157.9</v>
      </c>
      <c r="S182" s="137"/>
      <c r="T182" s="137"/>
      <c r="W182" s="137">
        <v>893693.76</v>
      </c>
      <c r="X182" s="137">
        <v>2535471.5499999998</v>
      </c>
      <c r="Z182" s="39">
        <v>2198801.09</v>
      </c>
      <c r="AB182" s="39">
        <v>2363.31</v>
      </c>
      <c r="AD182" s="39">
        <v>1294044</v>
      </c>
      <c r="AE182" s="39">
        <v>135117</v>
      </c>
      <c r="AF182" s="50">
        <v>2284981</v>
      </c>
      <c r="AH182" s="50">
        <v>23884</v>
      </c>
      <c r="AJ182" s="50">
        <v>1556919.05</v>
      </c>
      <c r="AK182" s="50">
        <v>228833.95</v>
      </c>
      <c r="AO182" s="256">
        <f t="shared" si="13"/>
        <v>1220747.75</v>
      </c>
      <c r="AP182" s="40">
        <f t="shared" si="14"/>
        <v>129469.65999999999</v>
      </c>
      <c r="AQ182" s="56">
        <f t="shared" si="15"/>
        <v>1091278.0900000001</v>
      </c>
      <c r="AR182" s="50">
        <f t="shared" si="16"/>
        <v>3630325.4</v>
      </c>
      <c r="AS182" s="41">
        <f t="shared" si="17"/>
        <v>4094618</v>
      </c>
      <c r="AT182" s="56">
        <f t="shared" si="18"/>
        <v>-464292.60000000009</v>
      </c>
      <c r="AU182" s="81" t="s">
        <v>252</v>
      </c>
    </row>
    <row r="183" spans="1:47" ht="18.75">
      <c r="A183" s="34" t="s">
        <v>638</v>
      </c>
      <c r="B183" s="34" t="s">
        <v>343</v>
      </c>
      <c r="C183" s="34">
        <v>3729</v>
      </c>
      <c r="D183" s="34" t="s">
        <v>253</v>
      </c>
      <c r="E183" s="34" t="s">
        <v>253</v>
      </c>
      <c r="F183" s="38">
        <v>157287.88</v>
      </c>
      <c r="G183" s="38">
        <v>91835.27</v>
      </c>
      <c r="H183" s="38">
        <v>379865.49</v>
      </c>
      <c r="K183" s="137">
        <v>2005889.64</v>
      </c>
      <c r="L183" s="137">
        <v>332817.31</v>
      </c>
      <c r="N183" s="62">
        <v>4000</v>
      </c>
      <c r="O183" s="62">
        <v>78869.48</v>
      </c>
      <c r="Q183" s="62">
        <v>56400</v>
      </c>
      <c r="R183" s="62">
        <v>19.489999999999998</v>
      </c>
      <c r="S183" s="137"/>
      <c r="T183" s="137"/>
      <c r="W183" s="137">
        <v>-610209.76</v>
      </c>
      <c r="X183" s="137">
        <v>3491897.05</v>
      </c>
      <c r="Z183" s="39">
        <v>1243543.28</v>
      </c>
      <c r="AB183" s="39">
        <v>587.09</v>
      </c>
      <c r="AD183" s="39">
        <v>1031342</v>
      </c>
      <c r="AE183" s="39">
        <v>75074</v>
      </c>
      <c r="AF183" s="50">
        <v>1628497</v>
      </c>
      <c r="AH183" s="50">
        <v>16064</v>
      </c>
      <c r="AJ183" s="50">
        <v>647507</v>
      </c>
      <c r="AK183" s="50">
        <v>111759.03999999999</v>
      </c>
      <c r="AO183" s="256">
        <f t="shared" si="13"/>
        <v>628988.64</v>
      </c>
      <c r="AP183" s="40">
        <f t="shared" si="14"/>
        <v>139288.96999999997</v>
      </c>
      <c r="AQ183" s="56">
        <f t="shared" si="15"/>
        <v>489699.67000000004</v>
      </c>
      <c r="AR183" s="50">
        <f t="shared" si="16"/>
        <v>2350546.37</v>
      </c>
      <c r="AS183" s="41">
        <f t="shared" si="17"/>
        <v>2403827.04</v>
      </c>
      <c r="AT183" s="56">
        <f t="shared" si="18"/>
        <v>-53280.669999999925</v>
      </c>
      <c r="AU183" s="81" t="s">
        <v>253</v>
      </c>
    </row>
    <row r="184" spans="1:47" s="49" customFormat="1" ht="18.75">
      <c r="A184" s="49" t="s">
        <v>638</v>
      </c>
      <c r="B184" s="49" t="s">
        <v>343</v>
      </c>
      <c r="C184" s="49">
        <v>4790</v>
      </c>
      <c r="D184" s="49" t="s">
        <v>254</v>
      </c>
      <c r="E184" s="49" t="s">
        <v>254</v>
      </c>
      <c r="F184" s="38">
        <v>524408.55000000005</v>
      </c>
      <c r="G184" s="38">
        <v>19717.03</v>
      </c>
      <c r="H184" s="38">
        <v>132335.97</v>
      </c>
      <c r="I184" s="38"/>
      <c r="J184" s="137"/>
      <c r="K184" s="137">
        <v>10574448.91</v>
      </c>
      <c r="L184" s="137">
        <v>3854037.19</v>
      </c>
      <c r="M184" s="137"/>
      <c r="N184" s="62">
        <v>10400</v>
      </c>
      <c r="O184" s="62">
        <v>58129.47</v>
      </c>
      <c r="P184" s="62"/>
      <c r="Q184" s="62"/>
      <c r="R184" s="62">
        <v>668.78</v>
      </c>
      <c r="S184" s="137"/>
      <c r="T184" s="137"/>
      <c r="U184" s="137"/>
      <c r="V184" s="137"/>
      <c r="W184" s="137">
        <v>11009257.470000001</v>
      </c>
      <c r="X184" s="137">
        <v>2917750.69</v>
      </c>
      <c r="Y184" s="39"/>
      <c r="Z184" s="39">
        <v>1119866.95</v>
      </c>
      <c r="AA184" s="39">
        <v>4483809.41</v>
      </c>
      <c r="AB184" s="39">
        <v>1460.28</v>
      </c>
      <c r="AC184" s="39"/>
      <c r="AD184" s="39">
        <v>1593003.6</v>
      </c>
      <c r="AE184" s="39">
        <v>38598.25</v>
      </c>
      <c r="AF184" s="50">
        <v>3096649.6</v>
      </c>
      <c r="AG184" s="50"/>
      <c r="AH184" s="50">
        <v>83766</v>
      </c>
      <c r="AI184" s="50"/>
      <c r="AJ184" s="50">
        <v>1462726.95</v>
      </c>
      <c r="AK184" s="50">
        <v>1484854.7</v>
      </c>
      <c r="AL184" s="50"/>
      <c r="AM184" s="50"/>
      <c r="AN184" s="50"/>
      <c r="AO184" s="256">
        <f t="shared" si="13"/>
        <v>676461.55</v>
      </c>
      <c r="AP184" s="40">
        <f t="shared" si="14"/>
        <v>69198.25</v>
      </c>
      <c r="AQ184" s="56">
        <f t="shared" si="15"/>
        <v>607263.30000000005</v>
      </c>
      <c r="AR184" s="50">
        <f t="shared" si="16"/>
        <v>7236738.4900000002</v>
      </c>
      <c r="AS184" s="41">
        <f t="shared" si="17"/>
        <v>6127997.25</v>
      </c>
      <c r="AT184" s="56">
        <f t="shared" si="18"/>
        <v>1108741.2400000002</v>
      </c>
      <c r="AU184" s="81"/>
    </row>
    <row r="185" spans="1:47" ht="18.75">
      <c r="A185" s="34" t="s">
        <v>638</v>
      </c>
      <c r="B185" s="34" t="s">
        <v>343</v>
      </c>
      <c r="C185" s="34">
        <v>4417</v>
      </c>
      <c r="D185" s="34" t="s">
        <v>255</v>
      </c>
      <c r="E185" s="34" t="s">
        <v>255</v>
      </c>
      <c r="F185" s="38">
        <v>78325.19</v>
      </c>
      <c r="G185" s="38">
        <v>31722.1</v>
      </c>
      <c r="H185" s="38">
        <v>88570.87</v>
      </c>
      <c r="K185" s="137">
        <v>425068.79</v>
      </c>
      <c r="L185" s="137">
        <v>385403.05</v>
      </c>
      <c r="O185" s="62">
        <v>146837.69</v>
      </c>
      <c r="Q185" s="62">
        <v>65000</v>
      </c>
      <c r="R185" s="62">
        <v>73144</v>
      </c>
      <c r="S185" s="137"/>
      <c r="T185" s="137"/>
      <c r="U185" s="137">
        <v>215000</v>
      </c>
      <c r="W185" s="137">
        <v>-2293768.31</v>
      </c>
      <c r="X185" s="137">
        <v>3101018.9</v>
      </c>
      <c r="Z185" s="39">
        <v>1328716.8</v>
      </c>
      <c r="AB185" s="39">
        <v>449.59</v>
      </c>
      <c r="AD185" s="39">
        <v>551407.5</v>
      </c>
      <c r="AE185" s="39">
        <v>57715</v>
      </c>
      <c r="AF185" s="50">
        <v>1274909.5</v>
      </c>
      <c r="AJ185" s="50">
        <v>786231.4</v>
      </c>
      <c r="AK185" s="50">
        <v>175290.27</v>
      </c>
      <c r="AO185" s="256">
        <f t="shared" si="13"/>
        <v>198618.16</v>
      </c>
      <c r="AP185" s="40">
        <f t="shared" si="14"/>
        <v>284981.69</v>
      </c>
      <c r="AQ185" s="56">
        <f t="shared" si="15"/>
        <v>-86363.53</v>
      </c>
      <c r="AR185" s="50">
        <f t="shared" si="16"/>
        <v>1938288.8900000001</v>
      </c>
      <c r="AS185" s="41">
        <f t="shared" si="17"/>
        <v>2236431.17</v>
      </c>
      <c r="AT185" s="56">
        <f t="shared" si="18"/>
        <v>-298142.2799999998</v>
      </c>
      <c r="AU185" s="110" t="s">
        <v>255</v>
      </c>
    </row>
    <row r="186" spans="1:47" ht="18.75">
      <c r="A186" s="34" t="s">
        <v>638</v>
      </c>
      <c r="B186" s="34" t="s">
        <v>343</v>
      </c>
      <c r="C186" s="34">
        <v>5171</v>
      </c>
      <c r="D186" s="34" t="s">
        <v>256</v>
      </c>
      <c r="E186" s="34" t="s">
        <v>256</v>
      </c>
      <c r="F186" s="38">
        <v>222342.91</v>
      </c>
      <c r="G186" s="38">
        <v>53796.77</v>
      </c>
      <c r="H186" s="38">
        <v>119463.31</v>
      </c>
      <c r="K186" s="137">
        <v>417391</v>
      </c>
      <c r="L186" s="137">
        <v>379891.47</v>
      </c>
      <c r="N186" s="62">
        <v>0</v>
      </c>
      <c r="O186" s="62">
        <v>44073.82</v>
      </c>
      <c r="Q186" s="62"/>
      <c r="R186" s="62">
        <v>2503</v>
      </c>
      <c r="S186" s="137"/>
      <c r="T186" s="137"/>
      <c r="W186" s="137">
        <v>1415937.29</v>
      </c>
      <c r="X186" s="137">
        <v>254405.43</v>
      </c>
      <c r="Z186" s="39">
        <v>1291827.77</v>
      </c>
      <c r="AB186" s="39">
        <v>724.89</v>
      </c>
      <c r="AD186" s="39">
        <v>1654717</v>
      </c>
      <c r="AE186" s="39">
        <v>104908</v>
      </c>
      <c r="AF186" s="50">
        <v>2233166</v>
      </c>
      <c r="AH186" s="50">
        <v>8907</v>
      </c>
      <c r="AJ186" s="50">
        <v>1060700.74</v>
      </c>
      <c r="AK186" s="50">
        <v>273438</v>
      </c>
      <c r="AO186" s="256">
        <f t="shared" si="13"/>
        <v>395602.99</v>
      </c>
      <c r="AP186" s="40">
        <f t="shared" si="14"/>
        <v>46576.82</v>
      </c>
      <c r="AQ186" s="56">
        <f t="shared" si="15"/>
        <v>349026.17</v>
      </c>
      <c r="AR186" s="50">
        <f t="shared" si="16"/>
        <v>3052177.66</v>
      </c>
      <c r="AS186" s="41">
        <f t="shared" si="17"/>
        <v>3576211.74</v>
      </c>
      <c r="AT186" s="56">
        <f t="shared" si="18"/>
        <v>-524034.08000000007</v>
      </c>
      <c r="AU186" s="81" t="s">
        <v>256</v>
      </c>
    </row>
    <row r="187" spans="1:47" ht="18.75">
      <c r="A187" s="34" t="s">
        <v>638</v>
      </c>
      <c r="B187" s="34" t="s">
        <v>343</v>
      </c>
      <c r="C187" s="34">
        <v>5853</v>
      </c>
      <c r="D187" s="34" t="s">
        <v>257</v>
      </c>
      <c r="E187" s="34" t="s">
        <v>257</v>
      </c>
      <c r="F187" s="38">
        <v>294938.68</v>
      </c>
      <c r="G187" s="38">
        <v>27325</v>
      </c>
      <c r="H187" s="38">
        <v>167154</v>
      </c>
      <c r="K187" s="137">
        <v>1072410.17</v>
      </c>
      <c r="L187" s="137">
        <v>358619.13</v>
      </c>
      <c r="N187" s="62">
        <v>150000</v>
      </c>
      <c r="O187" s="62">
        <v>185816.79</v>
      </c>
      <c r="Q187" s="62">
        <v>60475</v>
      </c>
      <c r="R187" s="62">
        <v>4339.7700000000004</v>
      </c>
      <c r="S187" s="137"/>
      <c r="T187" s="137"/>
      <c r="W187" s="137">
        <v>-2430504.96</v>
      </c>
      <c r="X187" s="137">
        <v>4470863.96</v>
      </c>
      <c r="Z187" s="39">
        <v>1500877.72</v>
      </c>
      <c r="AB187" s="39">
        <v>465.13</v>
      </c>
      <c r="AD187" s="39">
        <v>1255362</v>
      </c>
      <c r="AE187" s="39">
        <v>11928</v>
      </c>
      <c r="AF187" s="50">
        <v>1992111</v>
      </c>
      <c r="AH187" s="50">
        <v>5760</v>
      </c>
      <c r="AJ187" s="50">
        <v>1094308.33</v>
      </c>
      <c r="AK187" s="50">
        <v>196676.54</v>
      </c>
      <c r="AN187" s="50">
        <v>320.56</v>
      </c>
      <c r="AO187" s="256">
        <f t="shared" si="13"/>
        <v>489417.68</v>
      </c>
      <c r="AP187" s="40">
        <f t="shared" si="14"/>
        <v>400631.56000000006</v>
      </c>
      <c r="AQ187" s="56">
        <f t="shared" si="15"/>
        <v>88786.119999999937</v>
      </c>
      <c r="AR187" s="50">
        <f t="shared" si="16"/>
        <v>2768632.8499999996</v>
      </c>
      <c r="AS187" s="41">
        <f t="shared" si="17"/>
        <v>3289176.43</v>
      </c>
      <c r="AT187" s="56">
        <f t="shared" si="18"/>
        <v>-520543.58000000054</v>
      </c>
      <c r="AU187" s="81" t="s">
        <v>257</v>
      </c>
    </row>
    <row r="188" spans="1:47" ht="18.75">
      <c r="A188" s="34" t="s">
        <v>638</v>
      </c>
      <c r="B188" s="34" t="s">
        <v>343</v>
      </c>
      <c r="C188" s="34">
        <v>5293</v>
      </c>
      <c r="D188" s="34" t="s">
        <v>258</v>
      </c>
      <c r="E188" s="34" t="s">
        <v>258</v>
      </c>
      <c r="F188" s="38">
        <v>353960.58</v>
      </c>
      <c r="G188" s="38">
        <v>49275.75</v>
      </c>
      <c r="H188" s="38">
        <v>122015.31</v>
      </c>
      <c r="K188" s="137">
        <v>247851.85</v>
      </c>
      <c r="L188" s="137">
        <v>587946.82999999996</v>
      </c>
      <c r="N188" s="62">
        <v>4090</v>
      </c>
      <c r="O188" s="62">
        <v>111535.77</v>
      </c>
      <c r="Q188" s="62"/>
      <c r="R188" s="62">
        <v>5489.67</v>
      </c>
      <c r="S188" s="137"/>
      <c r="T188" s="137"/>
      <c r="W188" s="137">
        <v>175302.15</v>
      </c>
      <c r="X188" s="137">
        <v>1315785.06</v>
      </c>
      <c r="Z188" s="39">
        <v>1246521.8</v>
      </c>
      <c r="AB188" s="39">
        <v>944.92</v>
      </c>
      <c r="AD188" s="39">
        <v>1844978.1</v>
      </c>
      <c r="AE188" s="39">
        <v>316123</v>
      </c>
      <c r="AF188" s="50">
        <v>2481122.1</v>
      </c>
      <c r="AH188" s="50">
        <v>27244</v>
      </c>
      <c r="AJ188" s="50">
        <v>991454.55</v>
      </c>
      <c r="AK188" s="50">
        <v>159899.5</v>
      </c>
      <c r="AO188" s="256">
        <f t="shared" si="13"/>
        <v>525251.64</v>
      </c>
      <c r="AP188" s="40">
        <f t="shared" si="14"/>
        <v>121115.44</v>
      </c>
      <c r="AQ188" s="56">
        <f t="shared" si="15"/>
        <v>404136.2</v>
      </c>
      <c r="AR188" s="50">
        <f t="shared" si="16"/>
        <v>3408567.8200000003</v>
      </c>
      <c r="AS188" s="41">
        <f t="shared" si="17"/>
        <v>3659720.1500000004</v>
      </c>
      <c r="AT188" s="56">
        <f t="shared" si="18"/>
        <v>-251152.33000000007</v>
      </c>
      <c r="AU188" s="81" t="s">
        <v>258</v>
      </c>
    </row>
    <row r="189" spans="1:47" ht="18.75">
      <c r="A189" s="34" t="s">
        <v>638</v>
      </c>
      <c r="B189" s="34" t="s">
        <v>343</v>
      </c>
      <c r="C189" s="34">
        <v>6642</v>
      </c>
      <c r="D189" s="34" t="s">
        <v>259</v>
      </c>
      <c r="E189" s="34" t="s">
        <v>259</v>
      </c>
      <c r="F189" s="38">
        <v>211561.94</v>
      </c>
      <c r="G189" s="38">
        <v>4887.25</v>
      </c>
      <c r="H189" s="38">
        <v>224024.18</v>
      </c>
      <c r="K189" s="137">
        <v>317731.34999999998</v>
      </c>
      <c r="L189" s="137">
        <v>1239804.2</v>
      </c>
      <c r="N189" s="62">
        <v>5650</v>
      </c>
      <c r="O189" s="62">
        <v>125837.73</v>
      </c>
      <c r="Q189" s="62">
        <v>96690</v>
      </c>
      <c r="R189" s="62">
        <v>101006.6</v>
      </c>
      <c r="S189" s="137"/>
      <c r="T189" s="137"/>
      <c r="W189" s="137">
        <v>874570.29</v>
      </c>
      <c r="X189" s="137">
        <v>1137972.49</v>
      </c>
      <c r="Z189" s="39">
        <v>2361482.5699999998</v>
      </c>
      <c r="AA189" s="39">
        <v>170270</v>
      </c>
      <c r="AB189" s="39">
        <v>1311.52</v>
      </c>
      <c r="AD189" s="39">
        <v>1396953.9</v>
      </c>
      <c r="AE189" s="39">
        <v>123109</v>
      </c>
      <c r="AF189" s="50">
        <v>2222641.9</v>
      </c>
      <c r="AH189" s="50">
        <v>40172</v>
      </c>
      <c r="AJ189" s="50">
        <v>2014818.09</v>
      </c>
      <c r="AK189" s="50">
        <v>119213.19</v>
      </c>
      <c r="AO189" s="256">
        <f t="shared" si="13"/>
        <v>440473.37</v>
      </c>
      <c r="AP189" s="40">
        <f t="shared" si="14"/>
        <v>329184.32999999996</v>
      </c>
      <c r="AQ189" s="56">
        <f t="shared" si="15"/>
        <v>111289.04000000004</v>
      </c>
      <c r="AR189" s="50">
        <f t="shared" si="16"/>
        <v>4053126.9899999998</v>
      </c>
      <c r="AS189" s="41">
        <f t="shared" si="17"/>
        <v>4396845.1800000006</v>
      </c>
      <c r="AT189" s="56">
        <f t="shared" si="18"/>
        <v>-343718.19000000088</v>
      </c>
      <c r="AU189" s="81" t="s">
        <v>259</v>
      </c>
    </row>
    <row r="190" spans="1:47" ht="18.75">
      <c r="A190" s="34" t="s">
        <v>638</v>
      </c>
      <c r="B190" s="34" t="s">
        <v>343</v>
      </c>
      <c r="C190" s="34">
        <v>8336</v>
      </c>
      <c r="D190" s="34" t="s">
        <v>260</v>
      </c>
      <c r="E190" s="34" t="s">
        <v>260</v>
      </c>
      <c r="F190" s="38">
        <v>635011.44999999995</v>
      </c>
      <c r="G190" s="38">
        <v>24476.7</v>
      </c>
      <c r="H190" s="38">
        <v>173945.51</v>
      </c>
      <c r="K190" s="137">
        <v>1083547.1499999999</v>
      </c>
      <c r="L190" s="137">
        <v>428086.64</v>
      </c>
      <c r="N190" s="62">
        <v>4500</v>
      </c>
      <c r="O190" s="62">
        <v>109733.47</v>
      </c>
      <c r="Q190" s="62">
        <v>239445</v>
      </c>
      <c r="R190" s="62">
        <v>4777</v>
      </c>
      <c r="S190" s="137"/>
      <c r="T190" s="137"/>
      <c r="W190" s="137">
        <v>886694.91</v>
      </c>
      <c r="X190" s="137">
        <v>1899168.01</v>
      </c>
      <c r="Z190" s="39">
        <v>2691714.14</v>
      </c>
      <c r="AA190" s="39">
        <v>6000</v>
      </c>
      <c r="AB190" s="39">
        <v>1326.37</v>
      </c>
      <c r="AD190" s="39">
        <v>951430.5</v>
      </c>
      <c r="AE190" s="39">
        <v>141770</v>
      </c>
      <c r="AF190" s="50">
        <v>1912768.5</v>
      </c>
      <c r="AH190" s="50">
        <v>23460</v>
      </c>
      <c r="AJ190" s="50">
        <v>2349174.4700000002</v>
      </c>
      <c r="AK190" s="50">
        <v>306088.98</v>
      </c>
      <c r="AO190" s="256">
        <f t="shared" si="13"/>
        <v>833433.65999999992</v>
      </c>
      <c r="AP190" s="40">
        <f t="shared" si="14"/>
        <v>358455.47</v>
      </c>
      <c r="AQ190" s="56">
        <f t="shared" si="15"/>
        <v>474978.18999999994</v>
      </c>
      <c r="AR190" s="50">
        <f t="shared" si="16"/>
        <v>3792241.0100000002</v>
      </c>
      <c r="AS190" s="41">
        <f t="shared" si="17"/>
        <v>4591491.9500000011</v>
      </c>
      <c r="AT190" s="56">
        <f t="shared" si="18"/>
        <v>-799250.94000000088</v>
      </c>
      <c r="AU190" s="81" t="s">
        <v>260</v>
      </c>
    </row>
    <row r="191" spans="1:47" ht="18.75">
      <c r="A191" s="34" t="s">
        <v>638</v>
      </c>
      <c r="B191" s="34" t="s">
        <v>343</v>
      </c>
      <c r="C191" s="34">
        <v>4698</v>
      </c>
      <c r="D191" s="34" t="s">
        <v>261</v>
      </c>
      <c r="E191" s="34" t="s">
        <v>261</v>
      </c>
      <c r="F191" s="38">
        <v>292915.71000000002</v>
      </c>
      <c r="G191" s="38">
        <v>18530.599999999999</v>
      </c>
      <c r="H191" s="38">
        <v>112602.96</v>
      </c>
      <c r="K191" s="137">
        <v>993112.16</v>
      </c>
      <c r="L191" s="137">
        <v>439729.93</v>
      </c>
      <c r="N191" s="62">
        <v>11300</v>
      </c>
      <c r="O191" s="62">
        <v>134724.03</v>
      </c>
      <c r="Q191" s="62">
        <v>120000</v>
      </c>
      <c r="R191" s="62">
        <v>2448</v>
      </c>
      <c r="S191" s="137"/>
      <c r="T191" s="137"/>
      <c r="W191" s="137">
        <v>-2153374.52</v>
      </c>
      <c r="X191" s="137">
        <v>4128965.53</v>
      </c>
      <c r="Z191" s="39">
        <v>1235347.92</v>
      </c>
      <c r="AB191" s="39">
        <v>681.11</v>
      </c>
      <c r="AD191" s="39">
        <v>663665.09</v>
      </c>
      <c r="AE191" s="39">
        <v>61033</v>
      </c>
      <c r="AF191" s="50">
        <v>1232190.0900000001</v>
      </c>
      <c r="AH191" s="50">
        <v>52434</v>
      </c>
      <c r="AJ191" s="50">
        <v>838554.61</v>
      </c>
      <c r="AK191" s="50">
        <v>224720.1</v>
      </c>
      <c r="AO191" s="256">
        <f t="shared" si="13"/>
        <v>424049.27</v>
      </c>
      <c r="AP191" s="40">
        <f t="shared" si="14"/>
        <v>268472.03000000003</v>
      </c>
      <c r="AQ191" s="56">
        <f t="shared" si="15"/>
        <v>155577.24</v>
      </c>
      <c r="AR191" s="50">
        <f t="shared" si="16"/>
        <v>1960727.12</v>
      </c>
      <c r="AS191" s="41">
        <f t="shared" si="17"/>
        <v>2347898.8000000003</v>
      </c>
      <c r="AT191" s="56">
        <f t="shared" si="18"/>
        <v>-387171.68000000017</v>
      </c>
      <c r="AU191" s="81" t="s">
        <v>261</v>
      </c>
    </row>
    <row r="192" spans="1:47" ht="18.75">
      <c r="A192" s="34" t="s">
        <v>638</v>
      </c>
      <c r="B192" s="34" t="s">
        <v>343</v>
      </c>
      <c r="C192" s="34">
        <v>5658</v>
      </c>
      <c r="D192" s="34" t="s">
        <v>262</v>
      </c>
      <c r="E192" s="34" t="s">
        <v>262</v>
      </c>
      <c r="F192" s="38">
        <v>57545.83</v>
      </c>
      <c r="G192" s="38">
        <v>13522</v>
      </c>
      <c r="H192" s="38">
        <v>212670.06</v>
      </c>
      <c r="K192" s="137">
        <v>425751.37</v>
      </c>
      <c r="L192" s="137">
        <v>272233.11</v>
      </c>
      <c r="N192" s="62">
        <v>400</v>
      </c>
      <c r="O192" s="62">
        <v>157948.6</v>
      </c>
      <c r="Q192" s="62">
        <v>21720</v>
      </c>
      <c r="R192" s="62">
        <v>2485.87</v>
      </c>
      <c r="S192" s="137"/>
      <c r="T192" s="137"/>
      <c r="W192" s="137">
        <v>-561925.02</v>
      </c>
      <c r="X192" s="137">
        <v>1898710.57</v>
      </c>
      <c r="Z192" s="39">
        <v>1517310.33</v>
      </c>
      <c r="AA192" s="39">
        <v>51000</v>
      </c>
      <c r="AB192" s="39">
        <v>641.15</v>
      </c>
      <c r="AD192" s="39">
        <v>1462160.5</v>
      </c>
      <c r="AE192" s="39">
        <v>18604</v>
      </c>
      <c r="AF192" s="50">
        <v>2067190.5</v>
      </c>
      <c r="AH192" s="50">
        <v>19034</v>
      </c>
      <c r="AJ192" s="50">
        <v>1220751.5</v>
      </c>
      <c r="AK192" s="50">
        <v>280357.63</v>
      </c>
      <c r="AO192" s="256">
        <f t="shared" si="13"/>
        <v>283737.89</v>
      </c>
      <c r="AP192" s="40">
        <f t="shared" si="14"/>
        <v>182554.47</v>
      </c>
      <c r="AQ192" s="56">
        <f t="shared" si="15"/>
        <v>101183.42000000001</v>
      </c>
      <c r="AR192" s="50">
        <f t="shared" si="16"/>
        <v>3049715.98</v>
      </c>
      <c r="AS192" s="41">
        <f t="shared" si="17"/>
        <v>3587333.63</v>
      </c>
      <c r="AT192" s="56">
        <f t="shared" si="18"/>
        <v>-537617.64999999991</v>
      </c>
      <c r="AU192" s="81" t="s">
        <v>262</v>
      </c>
    </row>
    <row r="193" spans="1:47" ht="18.75">
      <c r="A193" s="34" t="s">
        <v>638</v>
      </c>
      <c r="B193" s="34" t="s">
        <v>343</v>
      </c>
      <c r="C193" s="34">
        <v>4763</v>
      </c>
      <c r="D193" s="34" t="s">
        <v>263</v>
      </c>
      <c r="E193" s="34" t="s">
        <v>263</v>
      </c>
      <c r="F193" s="38">
        <v>25664.03</v>
      </c>
      <c r="G193" s="38">
        <v>40024.54</v>
      </c>
      <c r="H193" s="38">
        <v>31997.82</v>
      </c>
      <c r="K193" s="137">
        <v>367883.09</v>
      </c>
      <c r="L193" s="137">
        <v>746932.6</v>
      </c>
      <c r="N193" s="62">
        <v>16500</v>
      </c>
      <c r="O193" s="62">
        <v>108857</v>
      </c>
      <c r="Q193" s="62"/>
      <c r="R193" s="62">
        <v>2502</v>
      </c>
      <c r="S193" s="137"/>
      <c r="T193" s="137"/>
      <c r="W193" s="137">
        <v>-744282.45</v>
      </c>
      <c r="X193" s="137">
        <v>2242933.0699999998</v>
      </c>
      <c r="Z193" s="39">
        <v>1042895.63</v>
      </c>
      <c r="AB193" s="39">
        <v>448.32</v>
      </c>
      <c r="AD193" s="39">
        <v>1441685</v>
      </c>
      <c r="AE193" s="39">
        <v>77459</v>
      </c>
      <c r="AF193" s="50">
        <v>2069691</v>
      </c>
      <c r="AH193" s="50">
        <v>22464</v>
      </c>
      <c r="AJ193" s="50">
        <v>710266.3</v>
      </c>
      <c r="AK193" s="50">
        <v>174074.19</v>
      </c>
      <c r="AO193" s="256">
        <f t="shared" si="13"/>
        <v>97686.390000000014</v>
      </c>
      <c r="AP193" s="40">
        <f t="shared" si="14"/>
        <v>127859</v>
      </c>
      <c r="AQ193" s="56">
        <f t="shared" si="15"/>
        <v>-30172.609999999986</v>
      </c>
      <c r="AR193" s="50">
        <f t="shared" si="16"/>
        <v>2562487.9500000002</v>
      </c>
      <c r="AS193" s="41">
        <f t="shared" si="17"/>
        <v>2976495.4899999998</v>
      </c>
      <c r="AT193" s="56">
        <f t="shared" si="18"/>
        <v>-414007.53999999957</v>
      </c>
      <c r="AU193" s="81" t="s">
        <v>263</v>
      </c>
    </row>
    <row r="194" spans="1:47" ht="18.75">
      <c r="A194" s="34" t="s">
        <v>638</v>
      </c>
      <c r="B194" s="34" t="s">
        <v>343</v>
      </c>
      <c r="C194" s="34">
        <v>3299</v>
      </c>
      <c r="D194" s="34" t="s">
        <v>306</v>
      </c>
      <c r="E194" s="34" t="s">
        <v>306</v>
      </c>
      <c r="F194" s="38">
        <v>297535.34999999998</v>
      </c>
      <c r="G194" s="38">
        <v>21484.75</v>
      </c>
      <c r="H194" s="38">
        <v>148101.75</v>
      </c>
      <c r="K194" s="137">
        <v>885476.09</v>
      </c>
      <c r="L194" s="137">
        <v>614277.62</v>
      </c>
      <c r="N194" s="62">
        <v>24704</v>
      </c>
      <c r="O194" s="62">
        <v>71374.990000000005</v>
      </c>
      <c r="Q194" s="62"/>
      <c r="R194" s="62">
        <v>3156.1</v>
      </c>
      <c r="S194" s="137"/>
      <c r="T194" s="137"/>
      <c r="W194" s="137">
        <v>-1583286.71</v>
      </c>
      <c r="X194" s="137">
        <v>3605471.06</v>
      </c>
      <c r="Z194" s="39">
        <v>1253105.42</v>
      </c>
      <c r="AB194" s="39">
        <v>1123.01</v>
      </c>
      <c r="AD194" s="39">
        <v>838030</v>
      </c>
      <c r="AE194" s="39">
        <v>38680</v>
      </c>
      <c r="AF194" s="50">
        <v>1432062</v>
      </c>
      <c r="AH194" s="50">
        <v>13944</v>
      </c>
      <c r="AJ194" s="50">
        <v>576940.14</v>
      </c>
      <c r="AK194" s="50">
        <v>262536.17</v>
      </c>
      <c r="AO194" s="256">
        <f t="shared" si="13"/>
        <v>467121.85</v>
      </c>
      <c r="AP194" s="40">
        <f t="shared" si="14"/>
        <v>99235.090000000011</v>
      </c>
      <c r="AQ194" s="56">
        <f t="shared" si="15"/>
        <v>367886.75999999995</v>
      </c>
      <c r="AR194" s="50">
        <f t="shared" si="16"/>
        <v>2130938.4299999997</v>
      </c>
      <c r="AS194" s="41">
        <f t="shared" si="17"/>
        <v>2285482.31</v>
      </c>
      <c r="AT194" s="56">
        <f t="shared" si="18"/>
        <v>-154543.88000000035</v>
      </c>
      <c r="AU194" s="81" t="s">
        <v>315</v>
      </c>
    </row>
    <row r="195" spans="1:47" s="41" customFormat="1">
      <c r="A195" s="41" t="s">
        <v>638</v>
      </c>
      <c r="B195" s="41" t="s">
        <v>343</v>
      </c>
      <c r="C195" s="41">
        <v>6443</v>
      </c>
      <c r="D195" s="41" t="s">
        <v>315</v>
      </c>
      <c r="E195" s="41" t="s">
        <v>315</v>
      </c>
      <c r="F195" s="38">
        <v>138625.43</v>
      </c>
      <c r="G195" s="38">
        <v>251919.8</v>
      </c>
      <c r="H195" s="38">
        <v>234991.15</v>
      </c>
      <c r="I195" s="38"/>
      <c r="J195" s="137"/>
      <c r="K195" s="137">
        <v>2552477.25</v>
      </c>
      <c r="L195" s="137">
        <v>411719.59</v>
      </c>
      <c r="M195" s="137"/>
      <c r="N195" s="62">
        <v>3500</v>
      </c>
      <c r="O195" s="62">
        <v>73911.88</v>
      </c>
      <c r="P195" s="62"/>
      <c r="Q195" s="62"/>
      <c r="R195" s="62">
        <v>49328</v>
      </c>
      <c r="S195" s="137"/>
      <c r="T195" s="137"/>
      <c r="U195" s="137"/>
      <c r="V195" s="137"/>
      <c r="W195" s="137">
        <v>593197.43999999994</v>
      </c>
      <c r="X195" s="137">
        <v>3600900</v>
      </c>
      <c r="Y195" s="39"/>
      <c r="Z195" s="39">
        <v>1105752.0900000001</v>
      </c>
      <c r="AA195" s="39"/>
      <c r="AB195" s="39">
        <v>900.92</v>
      </c>
      <c r="AC195" s="39"/>
      <c r="AD195" s="39">
        <v>1049814.5</v>
      </c>
      <c r="AE195" s="39">
        <v>72536</v>
      </c>
      <c r="AF195" s="50">
        <v>1670720.5</v>
      </c>
      <c r="AG195" s="50"/>
      <c r="AH195" s="50">
        <v>20284</v>
      </c>
      <c r="AI195" s="50"/>
      <c r="AJ195" s="50">
        <v>891179.73</v>
      </c>
      <c r="AK195" s="50">
        <v>377923.38</v>
      </c>
      <c r="AL195" s="50"/>
      <c r="AM195" s="50"/>
      <c r="AN195" s="50"/>
      <c r="AO195" s="256">
        <f t="shared" si="13"/>
        <v>625536.38</v>
      </c>
      <c r="AP195" s="40">
        <f t="shared" si="14"/>
        <v>126739.88</v>
      </c>
      <c r="AQ195" s="56">
        <f t="shared" si="15"/>
        <v>498796.5</v>
      </c>
      <c r="AR195" s="50">
        <f t="shared" si="16"/>
        <v>2229003.5099999998</v>
      </c>
      <c r="AS195" s="41">
        <f t="shared" si="17"/>
        <v>2960107.61</v>
      </c>
      <c r="AT195" s="56">
        <f t="shared" si="18"/>
        <v>-731104.10000000009</v>
      </c>
      <c r="AU195" s="34"/>
    </row>
    <row r="196" spans="1:47">
      <c r="A196" s="34" t="s">
        <v>639</v>
      </c>
      <c r="B196" s="34" t="s">
        <v>344</v>
      </c>
      <c r="C196" s="34">
        <v>2592</v>
      </c>
      <c r="D196" s="34" t="s">
        <v>264</v>
      </c>
      <c r="E196" s="34" t="s">
        <v>264</v>
      </c>
      <c r="F196" s="38">
        <v>299202.3</v>
      </c>
      <c r="G196" s="38">
        <v>13883</v>
      </c>
      <c r="H196" s="38">
        <v>136210.22</v>
      </c>
      <c r="K196" s="137">
        <v>1086258.1499999999</v>
      </c>
      <c r="L196" s="137">
        <v>76882.69</v>
      </c>
      <c r="N196" s="62">
        <v>0</v>
      </c>
      <c r="O196" s="62">
        <v>78097</v>
      </c>
      <c r="Q196" s="62">
        <v>5000</v>
      </c>
      <c r="R196" s="62">
        <v>1883.56</v>
      </c>
      <c r="S196" s="137"/>
      <c r="T196" s="137"/>
      <c r="W196" s="137">
        <v>-1241993.56</v>
      </c>
      <c r="X196" s="137">
        <v>2938659.03</v>
      </c>
      <c r="Z196" s="39">
        <v>1164493.18</v>
      </c>
      <c r="AA196" s="39">
        <v>320070</v>
      </c>
      <c r="AB196" s="39">
        <v>655.25</v>
      </c>
      <c r="AD196" s="39">
        <v>1073876.1200000001</v>
      </c>
      <c r="AE196" s="39">
        <v>27800</v>
      </c>
      <c r="AF196" s="50">
        <v>1516322.12</v>
      </c>
      <c r="AH196" s="50">
        <v>23360</v>
      </c>
      <c r="AJ196" s="50">
        <v>919707.51</v>
      </c>
      <c r="AK196" s="50">
        <v>294314.59000000003</v>
      </c>
      <c r="AN196" s="50">
        <v>2400</v>
      </c>
      <c r="AO196" s="256">
        <f t="shared" si="13"/>
        <v>449295.52</v>
      </c>
      <c r="AP196" s="40">
        <f t="shared" si="14"/>
        <v>84980.56</v>
      </c>
      <c r="AQ196" s="56">
        <f t="shared" si="15"/>
        <v>364314.96</v>
      </c>
      <c r="AR196" s="50">
        <f t="shared" si="16"/>
        <v>2586894.5499999998</v>
      </c>
      <c r="AS196" s="41">
        <f t="shared" si="17"/>
        <v>2756104.2199999997</v>
      </c>
      <c r="AT196" s="56">
        <f t="shared" si="18"/>
        <v>-169209.66999999993</v>
      </c>
      <c r="AU196" s="41"/>
    </row>
    <row r="197" spans="1:47">
      <c r="A197" s="34" t="s">
        <v>639</v>
      </c>
      <c r="B197" s="34" t="s">
        <v>344</v>
      </c>
      <c r="C197" s="34">
        <v>3070</v>
      </c>
      <c r="D197" s="34" t="s">
        <v>265</v>
      </c>
      <c r="E197" s="34" t="s">
        <v>265</v>
      </c>
      <c r="F197" s="38">
        <v>305059.42</v>
      </c>
      <c r="G197" s="38">
        <v>19504</v>
      </c>
      <c r="H197" s="38">
        <v>145654.81</v>
      </c>
      <c r="K197" s="137">
        <v>1823674.13</v>
      </c>
      <c r="L197" s="137">
        <v>572005.93999999994</v>
      </c>
      <c r="O197" s="62">
        <v>92746.4</v>
      </c>
      <c r="Q197" s="62"/>
      <c r="R197" s="62">
        <v>527.55999999999995</v>
      </c>
      <c r="S197" s="137"/>
      <c r="T197" s="137"/>
      <c r="W197" s="137">
        <v>2203771.14</v>
      </c>
      <c r="X197" s="137">
        <v>309271.51</v>
      </c>
      <c r="Z197" s="39">
        <v>1148902.77</v>
      </c>
      <c r="AB197" s="39">
        <v>644.30999999999995</v>
      </c>
      <c r="AD197" s="39">
        <v>1253385.2</v>
      </c>
      <c r="AE197" s="39">
        <v>13650</v>
      </c>
      <c r="AF197" s="50">
        <v>1632837.2</v>
      </c>
      <c r="AI197" s="50">
        <v>7710</v>
      </c>
      <c r="AJ197" s="50">
        <v>485080.69</v>
      </c>
      <c r="AK197" s="50">
        <v>31372.7</v>
      </c>
      <c r="AO197" s="256">
        <f t="shared" ref="AO197:AO228" si="19">SUM(F197:I197)</f>
        <v>470218.23</v>
      </c>
      <c r="AP197" s="40">
        <f t="shared" ref="AP197:AP228" si="20">SUM(N197:R197)</f>
        <v>93273.959999999992</v>
      </c>
      <c r="AQ197" s="56">
        <f t="shared" ref="AQ197:AQ228" si="21">AO197-AP197</f>
        <v>376944.27</v>
      </c>
      <c r="AR197" s="50">
        <f t="shared" ref="AR197:AR228" si="22">SUM(Y197:AE197)</f>
        <v>2416582.2800000003</v>
      </c>
      <c r="AS197" s="41">
        <f t="shared" ref="AS197:AS228" si="23">SUM(AF197:AN197)</f>
        <v>2157000.5900000003</v>
      </c>
      <c r="AT197" s="56">
        <f t="shared" ref="AT197:AT228" si="24">AR197-AS197</f>
        <v>259581.68999999994</v>
      </c>
    </row>
    <row r="198" spans="1:47">
      <c r="A198" s="34" t="s">
        <v>639</v>
      </c>
      <c r="B198" s="34" t="s">
        <v>344</v>
      </c>
      <c r="C198" s="34">
        <v>5551</v>
      </c>
      <c r="D198" s="34" t="s">
        <v>266</v>
      </c>
      <c r="E198" s="34" t="s">
        <v>266</v>
      </c>
      <c r="F198" s="38">
        <v>683430.97</v>
      </c>
      <c r="G198" s="38">
        <v>0</v>
      </c>
      <c r="H198" s="38">
        <v>120385.11</v>
      </c>
      <c r="K198" s="137">
        <v>3113915.94</v>
      </c>
      <c r="L198" s="137">
        <v>527481.36</v>
      </c>
      <c r="N198" s="62">
        <v>0</v>
      </c>
      <c r="O198" s="62">
        <v>122699.11</v>
      </c>
      <c r="Q198" s="62"/>
      <c r="R198" s="62">
        <v>0</v>
      </c>
      <c r="S198" s="137"/>
      <c r="T198" s="137"/>
      <c r="W198" s="137">
        <v>1329986.49</v>
      </c>
      <c r="X198" s="137">
        <v>2920045.89</v>
      </c>
      <c r="Z198" s="39">
        <v>1493364.52</v>
      </c>
      <c r="AA198" s="39">
        <v>440200</v>
      </c>
      <c r="AB198" s="39">
        <v>657</v>
      </c>
      <c r="AD198" s="39">
        <v>1475223.25</v>
      </c>
      <c r="AE198" s="39">
        <v>55740</v>
      </c>
      <c r="AF198" s="50">
        <v>2156865.25</v>
      </c>
      <c r="AI198" s="50">
        <v>20558</v>
      </c>
      <c r="AJ198" s="50">
        <v>850373.87</v>
      </c>
      <c r="AK198" s="50">
        <v>362505.76</v>
      </c>
      <c r="AN198" s="50">
        <v>2400</v>
      </c>
      <c r="AO198" s="256">
        <f t="shared" si="19"/>
        <v>803816.08</v>
      </c>
      <c r="AP198" s="40">
        <f t="shared" si="20"/>
        <v>122699.11</v>
      </c>
      <c r="AQ198" s="56">
        <f t="shared" si="21"/>
        <v>681116.97</v>
      </c>
      <c r="AR198" s="50">
        <f t="shared" si="22"/>
        <v>3465184.77</v>
      </c>
      <c r="AS198" s="41">
        <f t="shared" si="23"/>
        <v>3392702.88</v>
      </c>
      <c r="AT198" s="56">
        <f t="shared" si="24"/>
        <v>72481.89000000013</v>
      </c>
    </row>
    <row r="199" spans="1:47">
      <c r="A199" s="34" t="s">
        <v>639</v>
      </c>
      <c r="B199" s="34" t="s">
        <v>344</v>
      </c>
      <c r="C199" s="34">
        <v>1856</v>
      </c>
      <c r="D199" s="34" t="s">
        <v>267</v>
      </c>
      <c r="E199" s="34" t="s">
        <v>267</v>
      </c>
      <c r="F199" s="38">
        <v>495327.52</v>
      </c>
      <c r="G199" s="38">
        <v>65147</v>
      </c>
      <c r="H199" s="38">
        <v>88494.14</v>
      </c>
      <c r="K199" s="137">
        <v>629443.9</v>
      </c>
      <c r="L199" s="137">
        <v>387804.59</v>
      </c>
      <c r="N199" s="62">
        <v>8620</v>
      </c>
      <c r="O199" s="62">
        <v>144263.84</v>
      </c>
      <c r="Q199" s="62">
        <v>2181.13</v>
      </c>
      <c r="R199" s="62">
        <v>5189.62</v>
      </c>
      <c r="S199" s="137"/>
      <c r="T199" s="137"/>
      <c r="W199" s="137">
        <v>-1137352.55</v>
      </c>
      <c r="X199" s="137">
        <v>2662416.9900000002</v>
      </c>
      <c r="Z199" s="39">
        <v>1027435.15</v>
      </c>
      <c r="AB199" s="39">
        <v>876.21</v>
      </c>
      <c r="AD199" s="39">
        <v>620959.5</v>
      </c>
      <c r="AE199" s="39">
        <v>99800</v>
      </c>
      <c r="AF199" s="50">
        <v>966751.5</v>
      </c>
      <c r="AH199" s="50">
        <v>6140</v>
      </c>
      <c r="AI199" s="50">
        <v>24056</v>
      </c>
      <c r="AJ199" s="50">
        <v>647291.77</v>
      </c>
      <c r="AK199" s="50">
        <v>121533.47</v>
      </c>
      <c r="AN199" s="50">
        <v>2400</v>
      </c>
      <c r="AO199" s="256">
        <f t="shared" si="19"/>
        <v>648968.66</v>
      </c>
      <c r="AP199" s="40">
        <f t="shared" si="20"/>
        <v>160254.59</v>
      </c>
      <c r="AQ199" s="56">
        <f t="shared" si="21"/>
        <v>488714.07000000007</v>
      </c>
      <c r="AR199" s="50">
        <f t="shared" si="22"/>
        <v>1749070.8599999999</v>
      </c>
      <c r="AS199" s="41">
        <f t="shared" si="23"/>
        <v>1768172.74</v>
      </c>
      <c r="AT199" s="56">
        <f t="shared" si="24"/>
        <v>-19101.880000000121</v>
      </c>
    </row>
    <row r="200" spans="1:47">
      <c r="A200" s="34" t="s">
        <v>639</v>
      </c>
      <c r="B200" s="34" t="s">
        <v>344</v>
      </c>
      <c r="C200" s="34">
        <v>3255</v>
      </c>
      <c r="D200" s="34" t="s">
        <v>268</v>
      </c>
      <c r="E200" s="34" t="s">
        <v>268</v>
      </c>
      <c r="F200" s="38">
        <v>958247.34</v>
      </c>
      <c r="G200" s="38">
        <v>0</v>
      </c>
      <c r="H200" s="38">
        <v>110802.85</v>
      </c>
      <c r="K200" s="137">
        <v>527756.66</v>
      </c>
      <c r="L200" s="137">
        <v>168403.79</v>
      </c>
      <c r="N200" s="62">
        <v>0</v>
      </c>
      <c r="O200" s="62">
        <v>99784.3</v>
      </c>
      <c r="Q200" s="62">
        <v>13318</v>
      </c>
      <c r="R200" s="62">
        <v>630.15</v>
      </c>
      <c r="S200" s="137"/>
      <c r="T200" s="137"/>
      <c r="W200" s="137">
        <v>-1051796.29</v>
      </c>
      <c r="X200" s="137">
        <v>2577037.9500000002</v>
      </c>
      <c r="Z200" s="39">
        <v>1234477.24</v>
      </c>
      <c r="AB200" s="39">
        <v>2926.46</v>
      </c>
      <c r="AD200" s="39">
        <v>749381.7</v>
      </c>
      <c r="AE200" s="39">
        <v>34200</v>
      </c>
      <c r="AF200" s="50">
        <v>1207082.7</v>
      </c>
      <c r="AI200" s="50">
        <v>8756</v>
      </c>
      <c r="AJ200" s="50">
        <v>544618.87</v>
      </c>
      <c r="AK200" s="50">
        <v>134291.29999999999</v>
      </c>
      <c r="AO200" s="256">
        <f t="shared" si="19"/>
        <v>1069050.19</v>
      </c>
      <c r="AP200" s="40">
        <f t="shared" si="20"/>
        <v>113732.45</v>
      </c>
      <c r="AQ200" s="56">
        <f t="shared" si="21"/>
        <v>955317.74</v>
      </c>
      <c r="AR200" s="50">
        <f t="shared" si="22"/>
        <v>2020985.4</v>
      </c>
      <c r="AS200" s="41">
        <f t="shared" si="23"/>
        <v>1894748.8699999999</v>
      </c>
      <c r="AT200" s="56">
        <f t="shared" si="24"/>
        <v>126236.53000000003</v>
      </c>
    </row>
    <row r="201" spans="1:47">
      <c r="A201" s="34" t="s">
        <v>647</v>
      </c>
      <c r="B201" s="34" t="s">
        <v>345</v>
      </c>
      <c r="C201" s="34">
        <v>3370</v>
      </c>
      <c r="D201" s="34" t="s">
        <v>269</v>
      </c>
      <c r="E201" s="34" t="s">
        <v>269</v>
      </c>
      <c r="F201" s="38">
        <v>930472.83</v>
      </c>
      <c r="G201" s="38">
        <v>90467</v>
      </c>
      <c r="H201" s="38">
        <v>40528.32</v>
      </c>
      <c r="K201" s="137">
        <v>1069756.04</v>
      </c>
      <c r="L201" s="137">
        <v>894819.81</v>
      </c>
      <c r="N201" s="62">
        <v>0</v>
      </c>
      <c r="O201" s="62">
        <v>30875</v>
      </c>
      <c r="Q201" s="62"/>
      <c r="R201" s="62">
        <v>47747.24</v>
      </c>
      <c r="S201" s="137"/>
      <c r="T201" s="137"/>
      <c r="W201" s="137">
        <v>-82463.75</v>
      </c>
      <c r="X201" s="137">
        <v>2987149.95</v>
      </c>
      <c r="Z201" s="39">
        <v>1502823.25</v>
      </c>
      <c r="AB201" s="39">
        <v>2026.45</v>
      </c>
      <c r="AD201" s="39">
        <v>1258317</v>
      </c>
      <c r="AF201" s="50">
        <v>1669725</v>
      </c>
      <c r="AH201" s="50">
        <v>30540</v>
      </c>
      <c r="AI201" s="50">
        <v>784</v>
      </c>
      <c r="AJ201" s="50">
        <v>747190.83</v>
      </c>
      <c r="AK201" s="50">
        <v>272191.31</v>
      </c>
      <c r="AO201" s="256">
        <f t="shared" si="19"/>
        <v>1061468.1499999999</v>
      </c>
      <c r="AP201" s="40">
        <f t="shared" si="20"/>
        <v>78622.239999999991</v>
      </c>
      <c r="AQ201" s="56">
        <f t="shared" si="21"/>
        <v>982845.90999999992</v>
      </c>
      <c r="AR201" s="50">
        <f t="shared" si="22"/>
        <v>2763166.7</v>
      </c>
      <c r="AS201" s="41">
        <f t="shared" si="23"/>
        <v>2720431.14</v>
      </c>
      <c r="AT201" s="56">
        <f t="shared" si="24"/>
        <v>42735.560000000056</v>
      </c>
    </row>
    <row r="202" spans="1:47">
      <c r="A202" s="34" t="s">
        <v>647</v>
      </c>
      <c r="B202" s="34" t="s">
        <v>345</v>
      </c>
      <c r="C202" s="34">
        <v>2669</v>
      </c>
      <c r="D202" s="34" t="s">
        <v>270</v>
      </c>
      <c r="E202" s="34" t="s">
        <v>270</v>
      </c>
      <c r="F202" s="38">
        <v>952225.81</v>
      </c>
      <c r="G202" s="38">
        <v>31593.06</v>
      </c>
      <c r="H202" s="38">
        <v>151310.62</v>
      </c>
      <c r="K202" s="137">
        <v>3323669.63</v>
      </c>
      <c r="L202" s="137">
        <v>259790.53</v>
      </c>
      <c r="N202" s="62">
        <v>0</v>
      </c>
      <c r="O202" s="62">
        <v>14250</v>
      </c>
      <c r="Q202" s="62"/>
      <c r="R202" s="62"/>
      <c r="S202" s="137"/>
      <c r="T202" s="137"/>
      <c r="W202" s="137">
        <v>1375112.46</v>
      </c>
      <c r="X202" s="137">
        <v>2987149.95</v>
      </c>
      <c r="Z202" s="39">
        <v>987710.17</v>
      </c>
      <c r="AB202" s="39">
        <v>1358.12</v>
      </c>
      <c r="AD202" s="39">
        <v>1144350</v>
      </c>
      <c r="AF202" s="50">
        <v>1322410</v>
      </c>
      <c r="AH202" s="50">
        <v>13750</v>
      </c>
      <c r="AJ202" s="50">
        <v>449622.66</v>
      </c>
      <c r="AK202" s="50">
        <v>5558.39</v>
      </c>
      <c r="AO202" s="256">
        <f t="shared" si="19"/>
        <v>1135129.4900000002</v>
      </c>
      <c r="AP202" s="40">
        <f t="shared" si="20"/>
        <v>14250</v>
      </c>
      <c r="AQ202" s="56">
        <f t="shared" si="21"/>
        <v>1120879.4900000002</v>
      </c>
      <c r="AR202" s="50">
        <f t="shared" si="22"/>
        <v>2133418.29</v>
      </c>
      <c r="AS202" s="41">
        <f t="shared" si="23"/>
        <v>1791341.0499999998</v>
      </c>
      <c r="AT202" s="56">
        <f t="shared" si="24"/>
        <v>342077.24000000022</v>
      </c>
    </row>
    <row r="203" spans="1:47">
      <c r="A203" s="34" t="s">
        <v>647</v>
      </c>
      <c r="B203" s="34" t="s">
        <v>345</v>
      </c>
      <c r="C203" s="34">
        <v>3178</v>
      </c>
      <c r="D203" s="34" t="s">
        <v>271</v>
      </c>
      <c r="E203" s="34" t="s">
        <v>271</v>
      </c>
      <c r="F203" s="38">
        <v>665477.88</v>
      </c>
      <c r="G203" s="38">
        <v>458058.56</v>
      </c>
      <c r="H203" s="38">
        <v>44032.66</v>
      </c>
      <c r="K203" s="137">
        <v>910549.08</v>
      </c>
      <c r="L203" s="137">
        <v>360086.36</v>
      </c>
      <c r="N203" s="62">
        <v>0</v>
      </c>
      <c r="O203" s="62">
        <v>48309</v>
      </c>
      <c r="Q203" s="62"/>
      <c r="R203" s="62">
        <v>0</v>
      </c>
      <c r="S203" s="137"/>
      <c r="T203" s="137"/>
      <c r="W203" s="137">
        <v>170735.83</v>
      </c>
      <c r="X203" s="137">
        <v>2090614.96</v>
      </c>
      <c r="Z203" s="39">
        <v>1222457.7</v>
      </c>
      <c r="AB203" s="39">
        <v>1365.33</v>
      </c>
      <c r="AD203" s="39">
        <v>1561327.6</v>
      </c>
      <c r="AE203" s="39">
        <v>56950</v>
      </c>
      <c r="AF203" s="50">
        <v>1897845.6</v>
      </c>
      <c r="AH203" s="50">
        <v>31690</v>
      </c>
      <c r="AI203" s="50">
        <v>3000</v>
      </c>
      <c r="AJ203" s="50">
        <v>598940.34</v>
      </c>
      <c r="AK203" s="50">
        <v>181609.94</v>
      </c>
      <c r="AL203" s="50">
        <v>470</v>
      </c>
      <c r="AO203" s="256">
        <f t="shared" si="19"/>
        <v>1167569.0999999999</v>
      </c>
      <c r="AP203" s="40">
        <f t="shared" si="20"/>
        <v>48309</v>
      </c>
      <c r="AQ203" s="56">
        <f t="shared" si="21"/>
        <v>1119260.0999999999</v>
      </c>
      <c r="AR203" s="50">
        <f t="shared" si="22"/>
        <v>2842100.63</v>
      </c>
      <c r="AS203" s="41">
        <f t="shared" si="23"/>
        <v>2713555.88</v>
      </c>
      <c r="AT203" s="56">
        <f t="shared" si="24"/>
        <v>128544.75</v>
      </c>
    </row>
    <row r="204" spans="1:47">
      <c r="A204" s="34" t="s">
        <v>647</v>
      </c>
      <c r="B204" s="34" t="s">
        <v>345</v>
      </c>
      <c r="C204" s="34">
        <v>4910</v>
      </c>
      <c r="D204" s="34" t="s">
        <v>272</v>
      </c>
      <c r="E204" s="34" t="s">
        <v>272</v>
      </c>
      <c r="F204" s="38">
        <v>770971.37</v>
      </c>
      <c r="G204" s="38">
        <v>85602.34</v>
      </c>
      <c r="H204" s="38">
        <v>71836.149999999994</v>
      </c>
      <c r="K204" s="137">
        <v>672402.49</v>
      </c>
      <c r="L204" s="137">
        <v>592609</v>
      </c>
      <c r="O204" s="62">
        <v>19335</v>
      </c>
      <c r="Q204" s="62"/>
      <c r="R204" s="62">
        <v>837.8</v>
      </c>
      <c r="S204" s="137"/>
      <c r="T204" s="137"/>
      <c r="W204" s="137">
        <v>1603192.84</v>
      </c>
      <c r="X204" s="137">
        <v>433496.95</v>
      </c>
      <c r="Z204" s="39">
        <v>1702496.97</v>
      </c>
      <c r="AB204" s="39">
        <v>1706.49</v>
      </c>
      <c r="AD204" s="39">
        <v>1139940</v>
      </c>
      <c r="AF204" s="50">
        <v>1481694</v>
      </c>
      <c r="AH204" s="50">
        <v>18000</v>
      </c>
      <c r="AI204" s="50">
        <v>15069</v>
      </c>
      <c r="AJ204" s="50">
        <v>1108816.1599999999</v>
      </c>
      <c r="AK204" s="50">
        <v>84005.54</v>
      </c>
      <c r="AO204" s="256">
        <f t="shared" si="19"/>
        <v>928409.86</v>
      </c>
      <c r="AP204" s="40">
        <f t="shared" si="20"/>
        <v>20172.8</v>
      </c>
      <c r="AQ204" s="56">
        <f t="shared" si="21"/>
        <v>908237.05999999994</v>
      </c>
      <c r="AR204" s="50">
        <f t="shared" si="22"/>
        <v>2844143.46</v>
      </c>
      <c r="AS204" s="41">
        <f t="shared" si="23"/>
        <v>2707584.7</v>
      </c>
      <c r="AT204" s="56">
        <f t="shared" si="24"/>
        <v>136558.75999999978</v>
      </c>
    </row>
    <row r="205" spans="1:47">
      <c r="A205" s="34" t="s">
        <v>650</v>
      </c>
      <c r="B205" s="34" t="s">
        <v>346</v>
      </c>
      <c r="C205" s="34">
        <v>3364</v>
      </c>
      <c r="D205" s="34" t="s">
        <v>273</v>
      </c>
      <c r="E205" s="34" t="s">
        <v>273</v>
      </c>
      <c r="F205" s="38">
        <v>741685.3</v>
      </c>
      <c r="G205" s="38">
        <v>4967.45</v>
      </c>
      <c r="H205" s="38">
        <v>89309.42</v>
      </c>
      <c r="I205" s="38">
        <v>4817</v>
      </c>
      <c r="K205" s="137">
        <v>1021518.73</v>
      </c>
      <c r="L205" s="137">
        <v>429906.39</v>
      </c>
      <c r="N205" s="62">
        <v>3500</v>
      </c>
      <c r="O205" s="62">
        <v>-156728.34</v>
      </c>
      <c r="Q205" s="62">
        <v>7640</v>
      </c>
      <c r="R205" s="62">
        <v>-227</v>
      </c>
      <c r="S205" s="137"/>
      <c r="T205" s="137"/>
      <c r="W205" s="137">
        <v>-1705109.49</v>
      </c>
      <c r="X205" s="137">
        <v>4047651.72</v>
      </c>
      <c r="Z205" s="39">
        <v>729330.06</v>
      </c>
      <c r="AA205" s="39">
        <v>157710</v>
      </c>
      <c r="AB205" s="39">
        <v>1036.3800000000001</v>
      </c>
      <c r="AF205" s="50">
        <v>278632</v>
      </c>
      <c r="AH205" s="50">
        <v>11944</v>
      </c>
      <c r="AI205" s="50">
        <v>9228</v>
      </c>
      <c r="AJ205" s="50">
        <v>437722</v>
      </c>
      <c r="AK205" s="50">
        <v>55073.04</v>
      </c>
      <c r="AO205" s="256">
        <f t="shared" si="19"/>
        <v>840779.17</v>
      </c>
      <c r="AP205" s="40">
        <f t="shared" si="20"/>
        <v>-145815.34</v>
      </c>
      <c r="AQ205" s="56">
        <f t="shared" si="21"/>
        <v>986594.51</v>
      </c>
      <c r="AR205" s="50">
        <f t="shared" si="22"/>
        <v>888076.44000000006</v>
      </c>
      <c r="AS205" s="41">
        <f t="shared" si="23"/>
        <v>792599.04000000004</v>
      </c>
      <c r="AT205" s="56">
        <f t="shared" si="24"/>
        <v>95477.400000000023</v>
      </c>
    </row>
    <row r="206" spans="1:47">
      <c r="A206" s="34" t="s">
        <v>650</v>
      </c>
      <c r="B206" s="34" t="s">
        <v>346</v>
      </c>
      <c r="C206" s="34">
        <v>2488</v>
      </c>
      <c r="D206" s="34" t="s">
        <v>274</v>
      </c>
      <c r="E206" s="34" t="s">
        <v>274</v>
      </c>
      <c r="F206" s="38">
        <v>565570.19999999995</v>
      </c>
      <c r="G206" s="38">
        <v>0</v>
      </c>
      <c r="H206" s="38">
        <v>52585.919999999998</v>
      </c>
      <c r="K206" s="137">
        <v>1001760.6</v>
      </c>
      <c r="L206" s="137">
        <v>303909.03999999998</v>
      </c>
      <c r="O206" s="62">
        <v>31600.73</v>
      </c>
      <c r="Q206" s="62"/>
      <c r="R206" s="62">
        <v>0</v>
      </c>
      <c r="S206" s="137"/>
      <c r="T206" s="137"/>
      <c r="W206" s="137">
        <v>901527.25</v>
      </c>
      <c r="X206" s="137">
        <v>769808.6</v>
      </c>
      <c r="Z206" s="39">
        <v>1079991.1599999999</v>
      </c>
      <c r="AA206" s="39">
        <v>30350</v>
      </c>
      <c r="AB206" s="39">
        <v>657.58</v>
      </c>
      <c r="AD206" s="39">
        <v>743550.5</v>
      </c>
      <c r="AE206" s="39">
        <v>13343</v>
      </c>
      <c r="AF206" s="50">
        <v>916466.5</v>
      </c>
      <c r="AH206" s="50">
        <v>26880</v>
      </c>
      <c r="AJ206" s="50">
        <v>559540.43999999994</v>
      </c>
      <c r="AK206" s="50">
        <v>142226.12</v>
      </c>
      <c r="AN206" s="50">
        <v>1890</v>
      </c>
      <c r="AO206" s="256">
        <f t="shared" si="19"/>
        <v>618156.12</v>
      </c>
      <c r="AP206" s="40">
        <f t="shared" si="20"/>
        <v>31600.73</v>
      </c>
      <c r="AQ206" s="56">
        <f t="shared" si="21"/>
        <v>586555.39</v>
      </c>
      <c r="AR206" s="50">
        <f t="shared" si="22"/>
        <v>1867892.24</v>
      </c>
      <c r="AS206" s="41">
        <f t="shared" si="23"/>
        <v>1647003.06</v>
      </c>
      <c r="AT206" s="56">
        <f t="shared" si="24"/>
        <v>220889.17999999993</v>
      </c>
    </row>
    <row r="207" spans="1:47">
      <c r="A207" s="34" t="s">
        <v>650</v>
      </c>
      <c r="B207" s="34" t="s">
        <v>346</v>
      </c>
      <c r="C207" s="34">
        <v>3183</v>
      </c>
      <c r="D207" s="34" t="s">
        <v>275</v>
      </c>
      <c r="E207" s="34" t="s">
        <v>275</v>
      </c>
      <c r="F207" s="38">
        <v>380018.2</v>
      </c>
      <c r="G207" s="38">
        <v>131869.68</v>
      </c>
      <c r="H207" s="38">
        <v>66247.350000000006</v>
      </c>
      <c r="I207" s="38">
        <v>-11900</v>
      </c>
      <c r="K207" s="137">
        <v>1185864.44</v>
      </c>
      <c r="L207" s="137">
        <v>252284.74</v>
      </c>
      <c r="N207" s="62">
        <v>8000</v>
      </c>
      <c r="O207" s="62">
        <v>75861.42</v>
      </c>
      <c r="Q207" s="62">
        <v>57679</v>
      </c>
      <c r="R207" s="62">
        <v>2696</v>
      </c>
      <c r="S207" s="137"/>
      <c r="T207" s="137"/>
      <c r="W207" s="137">
        <v>1844710.63</v>
      </c>
      <c r="Z207" s="39">
        <v>987790.87</v>
      </c>
      <c r="AA207" s="39">
        <v>25500</v>
      </c>
      <c r="AB207" s="39">
        <v>609.82000000000005</v>
      </c>
      <c r="AD207" s="39">
        <v>920556</v>
      </c>
      <c r="AE207" s="39">
        <v>8500</v>
      </c>
      <c r="AF207" s="50">
        <v>1105409</v>
      </c>
      <c r="AH207" s="50">
        <v>25840</v>
      </c>
      <c r="AJ207" s="50">
        <v>674425.57</v>
      </c>
      <c r="AK207" s="50">
        <v>121844.76</v>
      </c>
      <c r="AO207" s="256">
        <f t="shared" si="19"/>
        <v>566235.23</v>
      </c>
      <c r="AP207" s="40">
        <f t="shared" si="20"/>
        <v>144236.41999999998</v>
      </c>
      <c r="AQ207" s="56">
        <f t="shared" si="21"/>
        <v>421998.81</v>
      </c>
      <c r="AR207" s="50">
        <f t="shared" si="22"/>
        <v>1942956.69</v>
      </c>
      <c r="AS207" s="41">
        <f t="shared" si="23"/>
        <v>1927519.3299999998</v>
      </c>
      <c r="AT207" s="56">
        <f t="shared" si="24"/>
        <v>15437.360000000102</v>
      </c>
    </row>
    <row r="208" spans="1:47">
      <c r="A208" s="34" t="s">
        <v>650</v>
      </c>
      <c r="B208" s="34" t="s">
        <v>346</v>
      </c>
      <c r="C208" s="34">
        <v>1336</v>
      </c>
      <c r="D208" s="34" t="s">
        <v>276</v>
      </c>
      <c r="E208" s="34" t="s">
        <v>276</v>
      </c>
      <c r="F208" s="38">
        <v>272311.37</v>
      </c>
      <c r="G208" s="38">
        <v>25905.57</v>
      </c>
      <c r="H208" s="38">
        <v>25924.36</v>
      </c>
      <c r="I208" s="38">
        <v>0</v>
      </c>
      <c r="K208" s="137">
        <v>977781.91</v>
      </c>
      <c r="L208" s="137">
        <v>652846.48</v>
      </c>
      <c r="N208" s="62">
        <v>3500</v>
      </c>
      <c r="O208" s="62">
        <v>45232.1</v>
      </c>
      <c r="Q208" s="62"/>
      <c r="R208" s="62">
        <v>0</v>
      </c>
      <c r="S208" s="137"/>
      <c r="T208" s="137"/>
      <c r="W208" s="137">
        <v>-402342.97</v>
      </c>
      <c r="X208" s="137">
        <v>2464354.4300000002</v>
      </c>
      <c r="Z208" s="39">
        <v>819983.87</v>
      </c>
      <c r="AB208" s="39">
        <v>250.86</v>
      </c>
      <c r="AD208" s="39">
        <v>637339.5</v>
      </c>
      <c r="AE208" s="39">
        <v>63000</v>
      </c>
      <c r="AF208" s="50">
        <v>1039990.5</v>
      </c>
      <c r="AH208" s="50">
        <v>640</v>
      </c>
      <c r="AI208" s="50">
        <v>34592</v>
      </c>
      <c r="AJ208" s="50">
        <v>341523.99</v>
      </c>
      <c r="AK208" s="50">
        <v>259801.61</v>
      </c>
      <c r="AO208" s="256">
        <f t="shared" si="19"/>
        <v>324141.3</v>
      </c>
      <c r="AP208" s="40">
        <f t="shared" si="20"/>
        <v>48732.1</v>
      </c>
      <c r="AQ208" s="56">
        <f t="shared" si="21"/>
        <v>275409.2</v>
      </c>
      <c r="AR208" s="50">
        <f t="shared" si="22"/>
        <v>1520574.23</v>
      </c>
      <c r="AS208" s="41">
        <f t="shared" si="23"/>
        <v>1676548.1</v>
      </c>
      <c r="AT208" s="56">
        <f t="shared" si="24"/>
        <v>-155973.87000000011</v>
      </c>
    </row>
    <row r="209" spans="1:46">
      <c r="A209" s="34" t="s">
        <v>650</v>
      </c>
      <c r="B209" s="34" t="s">
        <v>346</v>
      </c>
      <c r="C209" s="34">
        <v>1938</v>
      </c>
      <c r="D209" s="34" t="s">
        <v>277</v>
      </c>
      <c r="E209" s="34" t="s">
        <v>277</v>
      </c>
      <c r="F209" s="38">
        <v>520324.24</v>
      </c>
      <c r="G209" s="38">
        <v>0</v>
      </c>
      <c r="H209" s="38">
        <v>30798.27</v>
      </c>
      <c r="K209" s="137">
        <v>1567219.98</v>
      </c>
      <c r="L209" s="137">
        <v>604732.78</v>
      </c>
      <c r="N209" s="62">
        <v>10400</v>
      </c>
      <c r="O209" s="62">
        <v>20582</v>
      </c>
      <c r="Q209" s="62"/>
      <c r="R209" s="62">
        <v>0</v>
      </c>
      <c r="S209" s="137"/>
      <c r="T209" s="137"/>
      <c r="W209" s="137">
        <v>1352477.09</v>
      </c>
      <c r="X209" s="137">
        <v>1488605.78</v>
      </c>
      <c r="Z209" s="39">
        <v>805185.45</v>
      </c>
      <c r="AB209" s="39">
        <v>620.46</v>
      </c>
      <c r="AD209" s="39">
        <v>1079289</v>
      </c>
      <c r="AE209" s="39">
        <v>10000</v>
      </c>
      <c r="AF209" s="50">
        <v>1318214</v>
      </c>
      <c r="AH209" s="50">
        <v>24370</v>
      </c>
      <c r="AJ209" s="50">
        <v>418642.22</v>
      </c>
      <c r="AK209" s="50">
        <v>282858.28999999998</v>
      </c>
      <c r="AO209" s="256">
        <f t="shared" si="19"/>
        <v>551122.51</v>
      </c>
      <c r="AP209" s="40">
        <f t="shared" si="20"/>
        <v>30982</v>
      </c>
      <c r="AQ209" s="56">
        <f t="shared" si="21"/>
        <v>520140.51</v>
      </c>
      <c r="AR209" s="50">
        <f t="shared" si="22"/>
        <v>1895094.91</v>
      </c>
      <c r="AS209" s="41">
        <f t="shared" si="23"/>
        <v>2044084.51</v>
      </c>
      <c r="AT209" s="56">
        <f t="shared" si="24"/>
        <v>-148989.60000000009</v>
      </c>
    </row>
    <row r="210" spans="1:46">
      <c r="A210" s="34" t="s">
        <v>650</v>
      </c>
      <c r="B210" s="34" t="s">
        <v>346</v>
      </c>
      <c r="C210" s="34">
        <v>1099</v>
      </c>
      <c r="D210" s="34" t="s">
        <v>278</v>
      </c>
      <c r="E210" s="34" t="s">
        <v>278</v>
      </c>
      <c r="F210" s="38">
        <v>296922.63</v>
      </c>
      <c r="G210" s="38">
        <v>3044.53</v>
      </c>
      <c r="H210" s="38">
        <v>12002.8</v>
      </c>
      <c r="K210" s="137">
        <v>413128.57</v>
      </c>
      <c r="L210" s="137">
        <v>207228.62</v>
      </c>
      <c r="N210" s="62">
        <v>20646</v>
      </c>
      <c r="O210" s="62">
        <v>-18374</v>
      </c>
      <c r="Q210" s="62"/>
      <c r="R210" s="62">
        <v>698</v>
      </c>
      <c r="S210" s="137"/>
      <c r="T210" s="137"/>
      <c r="W210" s="137">
        <v>-1394976.45</v>
      </c>
      <c r="X210" s="137">
        <v>2328715.77</v>
      </c>
      <c r="Z210" s="39">
        <v>619943.26</v>
      </c>
      <c r="AB210" s="39">
        <v>221.57</v>
      </c>
      <c r="AD210" s="39">
        <v>851161.5</v>
      </c>
      <c r="AF210" s="50">
        <v>918676.5</v>
      </c>
      <c r="AH210" s="50">
        <v>44562</v>
      </c>
      <c r="AJ210" s="50">
        <v>356594.45</v>
      </c>
      <c r="AK210" s="50">
        <v>155875.54999999999</v>
      </c>
      <c r="AO210" s="256">
        <f t="shared" si="19"/>
        <v>311969.96000000002</v>
      </c>
      <c r="AP210" s="40">
        <f t="shared" si="20"/>
        <v>2970</v>
      </c>
      <c r="AQ210" s="56">
        <f t="shared" si="21"/>
        <v>308999.96000000002</v>
      </c>
      <c r="AR210" s="50">
        <f t="shared" si="22"/>
        <v>1471326.33</v>
      </c>
      <c r="AS210" s="41">
        <f t="shared" si="23"/>
        <v>1475708.5</v>
      </c>
      <c r="AT210" s="56">
        <f t="shared" si="24"/>
        <v>-4382.1699999999255</v>
      </c>
    </row>
    <row r="211" spans="1:46">
      <c r="A211" s="34" t="s">
        <v>650</v>
      </c>
      <c r="B211" s="34" t="s">
        <v>346</v>
      </c>
      <c r="C211" s="34">
        <v>3571</v>
      </c>
      <c r="D211" s="34" t="s">
        <v>279</v>
      </c>
      <c r="E211" s="34" t="s">
        <v>279</v>
      </c>
      <c r="F211" s="38">
        <v>929992.02</v>
      </c>
      <c r="G211" s="38">
        <v>18452.759999999998</v>
      </c>
      <c r="H211" s="38">
        <v>210259.59</v>
      </c>
      <c r="I211" s="38">
        <v>0</v>
      </c>
      <c r="K211" s="137">
        <v>2340511.73</v>
      </c>
      <c r="L211" s="137">
        <v>611936.42000000004</v>
      </c>
      <c r="O211" s="62">
        <v>297160</v>
      </c>
      <c r="Q211" s="62"/>
      <c r="R211" s="62">
        <v>0</v>
      </c>
      <c r="S211" s="137"/>
      <c r="T211" s="137"/>
      <c r="W211" s="137">
        <v>-671123.1</v>
      </c>
      <c r="X211" s="137">
        <v>4119895.74</v>
      </c>
      <c r="Z211" s="39">
        <v>1751276.35</v>
      </c>
      <c r="AA211" s="39">
        <v>1162.2</v>
      </c>
      <c r="AC211" s="39">
        <v>1120500</v>
      </c>
      <c r="AD211" s="39">
        <v>59592</v>
      </c>
      <c r="AE211" s="39">
        <v>-1105500</v>
      </c>
      <c r="AF211" s="50">
        <v>628081</v>
      </c>
      <c r="AI211" s="50">
        <v>4069</v>
      </c>
      <c r="AJ211" s="50">
        <v>653748.97</v>
      </c>
      <c r="AK211" s="50">
        <v>135586.70000000001</v>
      </c>
      <c r="AN211" s="50">
        <v>40325</v>
      </c>
      <c r="AO211" s="256">
        <f t="shared" si="19"/>
        <v>1158704.3700000001</v>
      </c>
      <c r="AP211" s="40">
        <f t="shared" si="20"/>
        <v>297160</v>
      </c>
      <c r="AQ211" s="56">
        <f t="shared" si="21"/>
        <v>861544.37000000011</v>
      </c>
      <c r="AR211" s="50">
        <f t="shared" si="22"/>
        <v>1827030.5499999998</v>
      </c>
      <c r="AS211" s="41">
        <f t="shared" si="23"/>
        <v>1461810.67</v>
      </c>
      <c r="AT211" s="56">
        <f t="shared" si="24"/>
        <v>365219.87999999989</v>
      </c>
    </row>
    <row r="212" spans="1:46">
      <c r="A212" s="34" t="s">
        <v>650</v>
      </c>
      <c r="B212" s="34" t="s">
        <v>346</v>
      </c>
      <c r="C212" s="34">
        <v>2682</v>
      </c>
      <c r="D212" s="34" t="s">
        <v>303</v>
      </c>
      <c r="E212" s="34" t="s">
        <v>303</v>
      </c>
      <c r="F212" s="38">
        <v>872725.31</v>
      </c>
      <c r="G212" s="38">
        <v>2354.59</v>
      </c>
      <c r="H212" s="38">
        <v>29953.43</v>
      </c>
      <c r="I212" s="38">
        <v>0</v>
      </c>
      <c r="K212" s="137">
        <v>938111.46</v>
      </c>
      <c r="L212" s="137">
        <v>201637.58</v>
      </c>
      <c r="N212" s="62">
        <v>9100</v>
      </c>
      <c r="O212" s="62">
        <v>30725.46</v>
      </c>
      <c r="Q212" s="62"/>
      <c r="R212" s="62">
        <v>15328</v>
      </c>
      <c r="S212" s="137"/>
      <c r="T212" s="137"/>
      <c r="W212" s="137">
        <v>-1115523.68</v>
      </c>
      <c r="X212" s="137">
        <v>2992215.82</v>
      </c>
      <c r="Z212" s="39">
        <v>939513.7</v>
      </c>
      <c r="AA212" s="39">
        <v>234510</v>
      </c>
      <c r="AB212" s="39">
        <v>823.16</v>
      </c>
      <c r="AD212" s="39">
        <v>896175</v>
      </c>
      <c r="AF212" s="50">
        <v>1223980</v>
      </c>
      <c r="AH212" s="50">
        <v>19110</v>
      </c>
      <c r="AJ212" s="50">
        <v>513275.66</v>
      </c>
      <c r="AK212" s="50">
        <v>201719.43</v>
      </c>
      <c r="AO212" s="256">
        <f t="shared" si="19"/>
        <v>905033.33000000007</v>
      </c>
      <c r="AP212" s="40">
        <f t="shared" si="20"/>
        <v>55153.46</v>
      </c>
      <c r="AQ212" s="56">
        <f t="shared" si="21"/>
        <v>849879.87000000011</v>
      </c>
      <c r="AR212" s="50">
        <f t="shared" si="22"/>
        <v>2071021.8599999999</v>
      </c>
      <c r="AS212" s="41">
        <f t="shared" si="23"/>
        <v>1958085.0899999999</v>
      </c>
      <c r="AT212" s="56">
        <f t="shared" si="24"/>
        <v>112936.77000000002</v>
      </c>
    </row>
    <row r="213" spans="1:46" s="284" customFormat="1">
      <c r="A213" s="284" t="s">
        <v>650</v>
      </c>
      <c r="B213" s="284" t="s">
        <v>346</v>
      </c>
      <c r="C213" s="284">
        <v>961</v>
      </c>
      <c r="D213" s="284" t="s">
        <v>316</v>
      </c>
      <c r="E213" s="284" t="s">
        <v>316</v>
      </c>
      <c r="F213" s="276">
        <v>0</v>
      </c>
      <c r="G213" s="276">
        <v>0</v>
      </c>
      <c r="H213" s="276">
        <v>0</v>
      </c>
      <c r="I213" s="276">
        <v>0</v>
      </c>
      <c r="J213" s="276">
        <v>0</v>
      </c>
      <c r="K213" s="276">
        <v>0</v>
      </c>
      <c r="L213" s="276">
        <v>0</v>
      </c>
      <c r="M213" s="276">
        <v>0</v>
      </c>
      <c r="N213" s="276">
        <v>0</v>
      </c>
      <c r="O213" s="276">
        <v>0</v>
      </c>
      <c r="P213" s="276">
        <v>0</v>
      </c>
      <c r="Q213" s="276">
        <v>0</v>
      </c>
      <c r="R213" s="276">
        <v>0</v>
      </c>
      <c r="S213" s="276">
        <v>0</v>
      </c>
      <c r="T213" s="276">
        <v>0</v>
      </c>
      <c r="U213" s="276">
        <v>0</v>
      </c>
      <c r="V213" s="276">
        <v>0</v>
      </c>
      <c r="W213" s="276">
        <v>0</v>
      </c>
      <c r="X213" s="276">
        <v>0</v>
      </c>
      <c r="Y213" s="276">
        <v>0</v>
      </c>
      <c r="Z213" s="276">
        <v>0</v>
      </c>
      <c r="AA213" s="276">
        <v>0</v>
      </c>
      <c r="AB213" s="276">
        <v>0</v>
      </c>
      <c r="AC213" s="276">
        <v>0</v>
      </c>
      <c r="AD213" s="276">
        <v>0</v>
      </c>
      <c r="AE213" s="276">
        <v>0</v>
      </c>
      <c r="AF213" s="276">
        <v>0</v>
      </c>
      <c r="AG213" s="276">
        <v>0</v>
      </c>
      <c r="AH213" s="276">
        <v>0</v>
      </c>
      <c r="AI213" s="276">
        <v>0</v>
      </c>
      <c r="AJ213" s="276">
        <v>0</v>
      </c>
      <c r="AK213" s="276">
        <v>0</v>
      </c>
      <c r="AL213" s="276">
        <v>0</v>
      </c>
      <c r="AM213" s="276">
        <v>0</v>
      </c>
      <c r="AN213" s="276">
        <v>0</v>
      </c>
      <c r="AO213" s="286">
        <f t="shared" si="19"/>
        <v>0</v>
      </c>
      <c r="AP213" s="281">
        <f t="shared" si="20"/>
        <v>0</v>
      </c>
      <c r="AQ213" s="282">
        <f t="shared" si="21"/>
        <v>0</v>
      </c>
      <c r="AR213" s="283">
        <f t="shared" si="22"/>
        <v>0</v>
      </c>
      <c r="AS213" s="287">
        <f t="shared" si="23"/>
        <v>0</v>
      </c>
      <c r="AT213" s="282">
        <f t="shared" si="24"/>
        <v>0</v>
      </c>
    </row>
    <row r="214" spans="1:46">
      <c r="A214" s="34" t="s">
        <v>330</v>
      </c>
      <c r="B214" s="34" t="s">
        <v>331</v>
      </c>
      <c r="C214" s="34">
        <v>3472</v>
      </c>
      <c r="D214" s="34" t="s">
        <v>280</v>
      </c>
      <c r="E214" s="34" t="s">
        <v>280</v>
      </c>
      <c r="F214" s="38">
        <v>808994.45</v>
      </c>
      <c r="G214" s="38">
        <v>12830</v>
      </c>
      <c r="H214" s="38">
        <v>58932.45</v>
      </c>
      <c r="K214" s="137">
        <v>2047101.75</v>
      </c>
      <c r="L214" s="137">
        <v>567367.04</v>
      </c>
      <c r="N214" s="62">
        <v>0</v>
      </c>
      <c r="O214" s="62">
        <v>-3743.76</v>
      </c>
      <c r="Q214" s="62">
        <v>108596.19</v>
      </c>
      <c r="R214" s="62">
        <v>1060</v>
      </c>
      <c r="S214" s="137"/>
      <c r="T214" s="137"/>
      <c r="W214" s="137">
        <v>2848406.17</v>
      </c>
      <c r="X214" s="137">
        <v>574807.30000000005</v>
      </c>
      <c r="Z214" s="39">
        <v>952306.45</v>
      </c>
      <c r="AB214" s="39">
        <v>1305.21</v>
      </c>
      <c r="AD214" s="39">
        <v>1604880</v>
      </c>
      <c r="AF214" s="50">
        <v>1817570</v>
      </c>
      <c r="AH214" s="50">
        <v>20304</v>
      </c>
      <c r="AI214" s="50">
        <v>12776</v>
      </c>
      <c r="AJ214" s="50">
        <v>498496.39</v>
      </c>
      <c r="AK214" s="50">
        <v>243245.48</v>
      </c>
      <c r="AO214" s="256">
        <f t="shared" si="19"/>
        <v>880756.89999999991</v>
      </c>
      <c r="AP214" s="40">
        <f t="shared" si="20"/>
        <v>105912.43000000001</v>
      </c>
      <c r="AQ214" s="56">
        <f t="shared" si="21"/>
        <v>774844.46999999986</v>
      </c>
      <c r="AR214" s="50">
        <f t="shared" si="22"/>
        <v>2558491.66</v>
      </c>
      <c r="AS214" s="41">
        <f t="shared" si="23"/>
        <v>2592391.87</v>
      </c>
      <c r="AT214" s="56">
        <f t="shared" si="24"/>
        <v>-33900.209999999963</v>
      </c>
    </row>
    <row r="215" spans="1:46">
      <c r="A215" s="34" t="s">
        <v>330</v>
      </c>
      <c r="B215" s="34" t="s">
        <v>331</v>
      </c>
      <c r="C215" s="34">
        <v>3053</v>
      </c>
      <c r="D215" s="34" t="s">
        <v>281</v>
      </c>
      <c r="E215" s="34" t="s">
        <v>281</v>
      </c>
      <c r="F215" s="38">
        <v>358869.15</v>
      </c>
      <c r="G215" s="38">
        <v>270246</v>
      </c>
      <c r="H215" s="38">
        <v>213334.66</v>
      </c>
      <c r="K215" s="137">
        <v>1377888.88</v>
      </c>
      <c r="L215" s="137">
        <v>-31498.73</v>
      </c>
      <c r="N215" s="62">
        <v>59978</v>
      </c>
      <c r="O215" s="62">
        <v>99777.3</v>
      </c>
      <c r="Q215" s="62">
        <v>101280</v>
      </c>
      <c r="R215" s="62">
        <v>0</v>
      </c>
      <c r="S215" s="137"/>
      <c r="T215" s="137"/>
      <c r="W215" s="137">
        <v>-237655.82</v>
      </c>
      <c r="X215" s="137">
        <v>2085517.75</v>
      </c>
      <c r="Z215" s="39">
        <v>1092367.21</v>
      </c>
      <c r="AF215" s="50">
        <v>457883</v>
      </c>
      <c r="AH215" s="50">
        <v>21048</v>
      </c>
      <c r="AJ215" s="50">
        <v>380131.32</v>
      </c>
      <c r="AK215" s="50">
        <v>153362.16</v>
      </c>
      <c r="AO215" s="256">
        <f t="shared" si="19"/>
        <v>842449.81</v>
      </c>
      <c r="AP215" s="40">
        <f t="shared" si="20"/>
        <v>261035.3</v>
      </c>
      <c r="AQ215" s="56">
        <f t="shared" si="21"/>
        <v>581414.51</v>
      </c>
      <c r="AR215" s="50">
        <f t="shared" si="22"/>
        <v>1092367.21</v>
      </c>
      <c r="AS215" s="41">
        <f t="shared" si="23"/>
        <v>1012424.4800000001</v>
      </c>
      <c r="AT215" s="56">
        <f t="shared" si="24"/>
        <v>79942.729999999865</v>
      </c>
    </row>
    <row r="216" spans="1:46">
      <c r="A216" s="34" t="s">
        <v>330</v>
      </c>
      <c r="B216" s="34" t="s">
        <v>331</v>
      </c>
      <c r="C216" s="34">
        <v>5440</v>
      </c>
      <c r="D216" s="34" t="s">
        <v>282</v>
      </c>
      <c r="E216" s="34" t="s">
        <v>282</v>
      </c>
      <c r="F216" s="38">
        <v>1097612.3700000001</v>
      </c>
      <c r="G216" s="38">
        <v>66350</v>
      </c>
      <c r="H216" s="38">
        <v>132943.87</v>
      </c>
      <c r="K216" s="137">
        <v>1008235.88</v>
      </c>
      <c r="L216" s="137">
        <v>712507.33</v>
      </c>
      <c r="N216" s="62">
        <v>2000</v>
      </c>
      <c r="O216" s="62">
        <v>204847.84</v>
      </c>
      <c r="Q216" s="62"/>
      <c r="R216" s="62">
        <v>0</v>
      </c>
      <c r="S216" s="137"/>
      <c r="T216" s="137"/>
      <c r="U216" s="137">
        <v>25985</v>
      </c>
      <c r="W216" s="137">
        <v>-290165.94</v>
      </c>
      <c r="X216" s="137">
        <v>2982894.62</v>
      </c>
      <c r="Z216" s="39">
        <v>1594813.5</v>
      </c>
      <c r="AB216" s="39">
        <v>1509.87</v>
      </c>
      <c r="AD216" s="39">
        <v>1448603.4</v>
      </c>
      <c r="AE216" s="39">
        <v>16500</v>
      </c>
      <c r="AF216" s="50">
        <v>2058222.4</v>
      </c>
      <c r="AH216" s="50">
        <v>28128</v>
      </c>
      <c r="AJ216" s="50">
        <v>677570.63</v>
      </c>
      <c r="AK216" s="50">
        <v>205417.81</v>
      </c>
      <c r="AO216" s="256">
        <f t="shared" si="19"/>
        <v>1296906.2400000002</v>
      </c>
      <c r="AP216" s="40">
        <f t="shared" si="20"/>
        <v>206847.84</v>
      </c>
      <c r="AQ216" s="56">
        <f t="shared" si="21"/>
        <v>1090058.4000000001</v>
      </c>
      <c r="AR216" s="50">
        <f t="shared" si="22"/>
        <v>3061426.77</v>
      </c>
      <c r="AS216" s="41">
        <f t="shared" si="23"/>
        <v>2969338.84</v>
      </c>
      <c r="AT216" s="56">
        <f t="shared" si="24"/>
        <v>92087.930000000168</v>
      </c>
    </row>
    <row r="217" spans="1:46">
      <c r="A217" s="34" t="s">
        <v>330</v>
      </c>
      <c r="B217" s="34" t="s">
        <v>331</v>
      </c>
      <c r="C217" s="34">
        <v>3137</v>
      </c>
      <c r="D217" s="34" t="s">
        <v>307</v>
      </c>
      <c r="E217" s="34" t="s">
        <v>307</v>
      </c>
      <c r="F217" s="38">
        <v>779765.98</v>
      </c>
      <c r="G217" s="38">
        <v>10080</v>
      </c>
      <c r="H217" s="38">
        <v>64801.87</v>
      </c>
      <c r="K217" s="137">
        <v>2279822.75</v>
      </c>
      <c r="L217" s="137">
        <v>384493.49</v>
      </c>
      <c r="N217" s="62">
        <v>0</v>
      </c>
      <c r="O217" s="62">
        <v>108955.16</v>
      </c>
      <c r="Q217" s="62">
        <v>260392.38</v>
      </c>
      <c r="R217" s="62">
        <v>1378</v>
      </c>
      <c r="S217" s="137"/>
      <c r="T217" s="137"/>
      <c r="W217" s="137">
        <v>1017417.76</v>
      </c>
      <c r="X217" s="137">
        <v>2454994.11</v>
      </c>
      <c r="Z217" s="39">
        <v>757494.79</v>
      </c>
      <c r="AB217" s="39">
        <v>1133.3800000000001</v>
      </c>
      <c r="AD217" s="39">
        <v>577060</v>
      </c>
      <c r="AF217" s="50">
        <v>919944</v>
      </c>
      <c r="AH217" s="50">
        <v>18008</v>
      </c>
      <c r="AI217" s="50">
        <v>1152</v>
      </c>
      <c r="AJ217" s="50">
        <v>427790.03</v>
      </c>
      <c r="AK217" s="50">
        <v>292967.46000000002</v>
      </c>
      <c r="AO217" s="256">
        <f t="shared" si="19"/>
        <v>854647.85</v>
      </c>
      <c r="AP217" s="40">
        <f t="shared" si="20"/>
        <v>370725.54000000004</v>
      </c>
      <c r="AQ217" s="56">
        <f t="shared" si="21"/>
        <v>483922.30999999994</v>
      </c>
      <c r="AR217" s="50">
        <f t="shared" si="22"/>
        <v>1335688.17</v>
      </c>
      <c r="AS217" s="41">
        <f t="shared" si="23"/>
        <v>1659861.49</v>
      </c>
      <c r="AT217" s="56">
        <f t="shared" si="24"/>
        <v>-324173.32000000007</v>
      </c>
    </row>
    <row r="218" spans="1:46">
      <c r="A218" s="34" t="s">
        <v>659</v>
      </c>
      <c r="B218" s="34" t="s">
        <v>347</v>
      </c>
      <c r="C218" s="34">
        <v>3937</v>
      </c>
      <c r="D218" s="34" t="s">
        <v>283</v>
      </c>
      <c r="E218" s="34" t="s">
        <v>283</v>
      </c>
      <c r="F218" s="38">
        <v>1487052.26</v>
      </c>
      <c r="G218" s="38">
        <v>103313</v>
      </c>
      <c r="H218" s="38">
        <v>137297</v>
      </c>
      <c r="K218" s="137">
        <v>1703772</v>
      </c>
      <c r="L218" s="137">
        <v>436329.64</v>
      </c>
      <c r="N218" s="62">
        <v>3500</v>
      </c>
      <c r="O218" s="62">
        <v>41710.870000000003</v>
      </c>
      <c r="Q218" s="62">
        <v>17760</v>
      </c>
      <c r="R218" s="62">
        <v>104179</v>
      </c>
      <c r="S218" s="137"/>
      <c r="T218" s="137"/>
      <c r="W218" s="137">
        <v>1362789.45</v>
      </c>
      <c r="X218" s="137">
        <v>2233992.59</v>
      </c>
      <c r="Z218" s="39">
        <v>1606453.93</v>
      </c>
      <c r="AA218" s="39">
        <v>80800</v>
      </c>
      <c r="AB218" s="39">
        <v>2569.5700000000002</v>
      </c>
      <c r="AD218" s="39">
        <v>1014390</v>
      </c>
      <c r="AE218" s="39">
        <v>90490</v>
      </c>
      <c r="AF218" s="50">
        <v>1357491</v>
      </c>
      <c r="AH218" s="50">
        <v>28469</v>
      </c>
      <c r="AJ218" s="50">
        <v>1118788.28</v>
      </c>
      <c r="AK218" s="50">
        <v>186123.23</v>
      </c>
      <c r="AO218" s="256">
        <f t="shared" si="19"/>
        <v>1727662.26</v>
      </c>
      <c r="AP218" s="40">
        <f t="shared" si="20"/>
        <v>167149.87</v>
      </c>
      <c r="AQ218" s="56">
        <f t="shared" si="21"/>
        <v>1560512.3900000001</v>
      </c>
      <c r="AR218" s="50">
        <f t="shared" si="22"/>
        <v>2794703.5</v>
      </c>
      <c r="AS218" s="41">
        <f t="shared" si="23"/>
        <v>2690871.5100000002</v>
      </c>
      <c r="AT218" s="56">
        <f t="shared" si="24"/>
        <v>103831.98999999976</v>
      </c>
    </row>
    <row r="219" spans="1:46">
      <c r="A219" s="34" t="s">
        <v>659</v>
      </c>
      <c r="B219" s="34" t="s">
        <v>347</v>
      </c>
      <c r="C219" s="34">
        <v>3379</v>
      </c>
      <c r="D219" s="34" t="s">
        <v>284</v>
      </c>
      <c r="E219" s="34" t="s">
        <v>284</v>
      </c>
      <c r="F219" s="38">
        <v>632916.57999999996</v>
      </c>
      <c r="G219" s="38">
        <v>39432</v>
      </c>
      <c r="H219" s="38">
        <v>190098.24</v>
      </c>
      <c r="K219" s="137">
        <v>846520.7</v>
      </c>
      <c r="L219" s="137">
        <v>364934.01</v>
      </c>
      <c r="O219" s="62">
        <v>65395</v>
      </c>
      <c r="Q219" s="62"/>
      <c r="R219" s="62">
        <v>20800</v>
      </c>
      <c r="S219" s="137"/>
      <c r="T219" s="137"/>
      <c r="W219" s="137">
        <v>1981397.68</v>
      </c>
      <c r="Z219" s="39">
        <v>161756.51</v>
      </c>
      <c r="AB219" s="39">
        <v>943.64</v>
      </c>
      <c r="AD219" s="39">
        <v>743580</v>
      </c>
      <c r="AE219" s="39">
        <v>1000506.02</v>
      </c>
      <c r="AF219" s="50">
        <v>1126493</v>
      </c>
      <c r="AH219" s="50">
        <v>8600</v>
      </c>
      <c r="AJ219" s="50">
        <v>632713.51</v>
      </c>
      <c r="AK219" s="50">
        <v>128970.81</v>
      </c>
      <c r="AN219" s="50">
        <v>3700</v>
      </c>
      <c r="AO219" s="256">
        <f t="shared" si="19"/>
        <v>862446.82</v>
      </c>
      <c r="AP219" s="40">
        <f t="shared" si="20"/>
        <v>86195</v>
      </c>
      <c r="AQ219" s="56">
        <f t="shared" si="21"/>
        <v>776251.82</v>
      </c>
      <c r="AR219" s="50">
        <f t="shared" si="22"/>
        <v>1906786.17</v>
      </c>
      <c r="AS219" s="41">
        <f t="shared" si="23"/>
        <v>1900477.32</v>
      </c>
      <c r="AT219" s="56">
        <f t="shared" si="24"/>
        <v>6308.8499999998603</v>
      </c>
    </row>
    <row r="220" spans="1:46">
      <c r="A220" s="34" t="s">
        <v>659</v>
      </c>
      <c r="B220" s="34" t="s">
        <v>347</v>
      </c>
      <c r="C220" s="34">
        <v>2677</v>
      </c>
      <c r="D220" s="34" t="s">
        <v>285</v>
      </c>
      <c r="E220" s="34" t="s">
        <v>285</v>
      </c>
      <c r="F220" s="38">
        <v>908549.1</v>
      </c>
      <c r="G220" s="38">
        <v>57474</v>
      </c>
      <c r="H220" s="38">
        <v>104587.97</v>
      </c>
      <c r="K220" s="137">
        <v>3659869.51</v>
      </c>
      <c r="L220" s="137">
        <v>133582.16</v>
      </c>
      <c r="N220" s="62">
        <v>3800</v>
      </c>
      <c r="O220" s="62">
        <v>67126</v>
      </c>
      <c r="Q220" s="62"/>
      <c r="R220" s="62">
        <v>3168</v>
      </c>
      <c r="S220" s="137"/>
      <c r="T220" s="137"/>
      <c r="W220" s="137">
        <v>-8546</v>
      </c>
      <c r="X220" s="137">
        <v>4545147.6900000004</v>
      </c>
      <c r="Z220" s="39">
        <v>992277.44</v>
      </c>
      <c r="AA220" s="39">
        <v>60000</v>
      </c>
      <c r="AC220" s="39">
        <v>1469.63</v>
      </c>
      <c r="AD220" s="39">
        <v>592060</v>
      </c>
      <c r="AE220" s="39">
        <v>43643.47</v>
      </c>
      <c r="AF220" s="50">
        <v>931325</v>
      </c>
      <c r="AH220" s="50">
        <v>8656</v>
      </c>
      <c r="AI220" s="50">
        <v>13480</v>
      </c>
      <c r="AJ220" s="50">
        <v>446522.79</v>
      </c>
      <c r="AK220" s="50">
        <v>36099.699999999997</v>
      </c>
      <c r="AO220" s="256">
        <f t="shared" si="19"/>
        <v>1070611.07</v>
      </c>
      <c r="AP220" s="40">
        <f t="shared" si="20"/>
        <v>74094</v>
      </c>
      <c r="AQ220" s="56">
        <f t="shared" si="21"/>
        <v>996517.07000000007</v>
      </c>
      <c r="AR220" s="50">
        <f t="shared" si="22"/>
        <v>1689450.5399999998</v>
      </c>
      <c r="AS220" s="41">
        <f t="shared" si="23"/>
        <v>1436083.49</v>
      </c>
      <c r="AT220" s="56">
        <f t="shared" si="24"/>
        <v>253367.04999999981</v>
      </c>
    </row>
    <row r="221" spans="1:46">
      <c r="A221" s="34" t="s">
        <v>659</v>
      </c>
      <c r="B221" s="34" t="s">
        <v>347</v>
      </c>
      <c r="C221" s="34">
        <v>5725</v>
      </c>
      <c r="D221" s="34" t="s">
        <v>286</v>
      </c>
      <c r="E221" s="34" t="s">
        <v>286</v>
      </c>
      <c r="F221" s="38">
        <v>1890832.46</v>
      </c>
      <c r="G221" s="38">
        <v>99858.33</v>
      </c>
      <c r="H221" s="38">
        <v>122110.96</v>
      </c>
      <c r="K221" s="137">
        <v>2068822.35</v>
      </c>
      <c r="L221" s="137">
        <v>1053661.18</v>
      </c>
      <c r="N221" s="62">
        <v>40786.86</v>
      </c>
      <c r="O221" s="62">
        <v>93550.77</v>
      </c>
      <c r="Q221" s="62"/>
      <c r="R221" s="62">
        <v>2546.7399999999998</v>
      </c>
      <c r="S221" s="137"/>
      <c r="T221" s="137"/>
      <c r="W221" s="137">
        <v>-282615.44</v>
      </c>
      <c r="X221" s="137">
        <v>5050758.04</v>
      </c>
      <c r="Z221" s="39">
        <v>2319292.0499999998</v>
      </c>
      <c r="AA221" s="39">
        <v>207440</v>
      </c>
      <c r="AB221" s="39">
        <v>2832.17</v>
      </c>
      <c r="AC221" s="39">
        <v>305</v>
      </c>
      <c r="AD221" s="39">
        <v>1364500</v>
      </c>
      <c r="AE221" s="39">
        <v>90</v>
      </c>
      <c r="AF221" s="50">
        <v>2035110</v>
      </c>
      <c r="AI221" s="50">
        <v>37030</v>
      </c>
      <c r="AJ221" s="50">
        <v>1167373.1399999999</v>
      </c>
      <c r="AK221" s="50">
        <v>321612.77</v>
      </c>
      <c r="AN221" s="50">
        <v>3075</v>
      </c>
      <c r="AO221" s="256">
        <f t="shared" si="19"/>
        <v>2112801.75</v>
      </c>
      <c r="AP221" s="40">
        <f t="shared" si="20"/>
        <v>136884.37</v>
      </c>
      <c r="AQ221" s="56">
        <f t="shared" si="21"/>
        <v>1975917.38</v>
      </c>
      <c r="AR221" s="50">
        <f t="shared" si="22"/>
        <v>3894459.2199999997</v>
      </c>
      <c r="AS221" s="41">
        <f t="shared" si="23"/>
        <v>3564200.9099999997</v>
      </c>
      <c r="AT221" s="56">
        <f t="shared" si="24"/>
        <v>330258.31000000006</v>
      </c>
    </row>
    <row r="222" spans="1:46">
      <c r="A222" s="34" t="s">
        <v>659</v>
      </c>
      <c r="B222" s="34" t="s">
        <v>347</v>
      </c>
      <c r="C222" s="34">
        <v>1534</v>
      </c>
      <c r="D222" s="34" t="s">
        <v>308</v>
      </c>
      <c r="E222" s="34" t="s">
        <v>308</v>
      </c>
      <c r="F222" s="38">
        <v>625998.99</v>
      </c>
      <c r="G222" s="38">
        <v>52111</v>
      </c>
      <c r="H222" s="38">
        <v>80972.78</v>
      </c>
      <c r="K222" s="137">
        <v>303131.64</v>
      </c>
      <c r="L222" s="137">
        <v>532649.41</v>
      </c>
      <c r="N222" s="62">
        <v>4000</v>
      </c>
      <c r="O222" s="62">
        <v>45408</v>
      </c>
      <c r="Q222" s="62"/>
      <c r="R222" s="62">
        <v>9.4</v>
      </c>
      <c r="S222" s="137"/>
      <c r="T222" s="137"/>
      <c r="V222" s="137">
        <v>5360.35</v>
      </c>
      <c r="W222" s="137">
        <v>-727339.5</v>
      </c>
      <c r="X222" s="137">
        <v>2173373.37</v>
      </c>
      <c r="Z222" s="39">
        <v>922301.61</v>
      </c>
      <c r="AB222" s="39">
        <v>997.36</v>
      </c>
      <c r="AD222" s="39">
        <v>698170</v>
      </c>
      <c r="AE222" s="39">
        <v>171165</v>
      </c>
      <c r="AF222" s="50">
        <v>1005359</v>
      </c>
      <c r="AH222" s="50">
        <v>20238</v>
      </c>
      <c r="AJ222" s="50">
        <v>536692.05000000005</v>
      </c>
      <c r="AK222" s="50">
        <v>135812.72</v>
      </c>
      <c r="AN222" s="50">
        <v>480</v>
      </c>
      <c r="AO222" s="256">
        <f t="shared" si="19"/>
        <v>759082.77</v>
      </c>
      <c r="AP222" s="40">
        <f t="shared" si="20"/>
        <v>49417.4</v>
      </c>
      <c r="AQ222" s="56">
        <f t="shared" si="21"/>
        <v>709665.37</v>
      </c>
      <c r="AR222" s="50">
        <f t="shared" si="22"/>
        <v>1792633.97</v>
      </c>
      <c r="AS222" s="41">
        <f t="shared" si="23"/>
        <v>1698581.77</v>
      </c>
      <c r="AT222" s="56">
        <f t="shared" si="24"/>
        <v>94052.199999999953</v>
      </c>
    </row>
    <row r="223" spans="1:46">
      <c r="A223" s="34" t="s">
        <v>662</v>
      </c>
      <c r="B223" s="34" t="s">
        <v>336</v>
      </c>
      <c r="C223" s="34">
        <v>5579</v>
      </c>
      <c r="D223" s="34" t="s">
        <v>152</v>
      </c>
      <c r="E223" s="34" t="s">
        <v>152</v>
      </c>
      <c r="F223" s="38">
        <v>282980.88</v>
      </c>
      <c r="G223" s="38">
        <v>48840.25</v>
      </c>
      <c r="H223" s="38">
        <v>16514.349999999999</v>
      </c>
      <c r="K223" s="137">
        <v>397945.95</v>
      </c>
      <c r="L223" s="137">
        <v>296775.02</v>
      </c>
      <c r="N223" s="62">
        <v>2535</v>
      </c>
      <c r="O223" s="62">
        <v>73924.800000000003</v>
      </c>
      <c r="Q223" s="62"/>
      <c r="R223" s="62">
        <v>4455.6000000000004</v>
      </c>
      <c r="S223" s="137"/>
      <c r="T223" s="137"/>
      <c r="W223" s="137">
        <v>-2768608.84</v>
      </c>
      <c r="X223" s="137">
        <v>3760347.17</v>
      </c>
      <c r="Z223" s="39">
        <v>1641202.37</v>
      </c>
      <c r="AA223" s="39">
        <v>369690</v>
      </c>
      <c r="AB223" s="39">
        <v>44.42</v>
      </c>
      <c r="AD223" s="39">
        <v>1298782.3999999999</v>
      </c>
      <c r="AE223" s="39">
        <v>13600</v>
      </c>
      <c r="AF223" s="50">
        <v>1638786.4</v>
      </c>
      <c r="AH223" s="50">
        <v>640</v>
      </c>
      <c r="AJ223" s="50">
        <v>1513092.51</v>
      </c>
      <c r="AK223" s="50">
        <v>200397.56</v>
      </c>
      <c r="AO223" s="256">
        <f t="shared" si="19"/>
        <v>348335.48</v>
      </c>
      <c r="AP223" s="40">
        <f t="shared" si="20"/>
        <v>80915.400000000009</v>
      </c>
      <c r="AQ223" s="56">
        <f t="shared" si="21"/>
        <v>267420.07999999996</v>
      </c>
      <c r="AR223" s="50">
        <f t="shared" si="22"/>
        <v>3323319.19</v>
      </c>
      <c r="AS223" s="41">
        <f t="shared" si="23"/>
        <v>3352916.47</v>
      </c>
      <c r="AT223" s="56">
        <f t="shared" si="24"/>
        <v>-29597.280000000261</v>
      </c>
    </row>
    <row r="224" spans="1:46">
      <c r="A224" s="34" t="s">
        <v>662</v>
      </c>
      <c r="B224" s="34" t="s">
        <v>336</v>
      </c>
      <c r="C224" s="34">
        <v>2312</v>
      </c>
      <c r="D224" s="34" t="s">
        <v>155</v>
      </c>
      <c r="E224" s="34" t="s">
        <v>155</v>
      </c>
      <c r="F224" s="38">
        <v>204104.15</v>
      </c>
      <c r="G224" s="38">
        <v>28600</v>
      </c>
      <c r="H224" s="38">
        <v>102298.79</v>
      </c>
      <c r="K224" s="137">
        <v>251465.96</v>
      </c>
      <c r="L224" s="137">
        <v>146876.03</v>
      </c>
      <c r="N224" s="62">
        <v>4866</v>
      </c>
      <c r="O224" s="62">
        <v>48960</v>
      </c>
      <c r="Q224" s="62">
        <v>7500</v>
      </c>
      <c r="R224" s="62">
        <v>315.27</v>
      </c>
      <c r="S224" s="137"/>
      <c r="T224" s="137"/>
      <c r="W224" s="137">
        <v>-1745101.46</v>
      </c>
      <c r="X224" s="137">
        <v>2267172.48</v>
      </c>
      <c r="Z224" s="39">
        <v>1143577.1499999999</v>
      </c>
      <c r="AA224" s="39">
        <v>102130.68</v>
      </c>
      <c r="AB224" s="39">
        <v>352.82</v>
      </c>
      <c r="AD224" s="39">
        <v>1017090</v>
      </c>
      <c r="AE224" s="39">
        <v>23500</v>
      </c>
      <c r="AF224" s="50">
        <v>1357590.15</v>
      </c>
      <c r="AH224" s="50">
        <v>14256</v>
      </c>
      <c r="AJ224" s="50">
        <v>651089.12</v>
      </c>
      <c r="AK224" s="50">
        <v>114082.74</v>
      </c>
      <c r="AO224" s="256">
        <f t="shared" si="19"/>
        <v>335002.94</v>
      </c>
      <c r="AP224" s="40">
        <f t="shared" si="20"/>
        <v>61641.27</v>
      </c>
      <c r="AQ224" s="56">
        <f t="shared" si="21"/>
        <v>273361.67</v>
      </c>
      <c r="AR224" s="50">
        <f t="shared" si="22"/>
        <v>2286650.65</v>
      </c>
      <c r="AS224" s="41">
        <f t="shared" si="23"/>
        <v>2137018.0100000002</v>
      </c>
      <c r="AT224" s="56">
        <f t="shared" si="24"/>
        <v>149632.63999999966</v>
      </c>
    </row>
    <row r="225" spans="1:46">
      <c r="A225" s="34" t="s">
        <v>662</v>
      </c>
      <c r="B225" s="34" t="s">
        <v>336</v>
      </c>
      <c r="C225" s="34">
        <v>2557</v>
      </c>
      <c r="D225" s="34" t="s">
        <v>156</v>
      </c>
      <c r="E225" s="34" t="s">
        <v>156</v>
      </c>
      <c r="F225" s="38">
        <v>243539.87</v>
      </c>
      <c r="G225" s="38">
        <v>8425.75</v>
      </c>
      <c r="H225" s="38">
        <v>74982.89</v>
      </c>
      <c r="K225" s="137">
        <v>404452.08</v>
      </c>
      <c r="L225" s="137">
        <v>377100.82</v>
      </c>
      <c r="O225" s="62">
        <v>55899.82</v>
      </c>
      <c r="Q225" s="62">
        <v>10000</v>
      </c>
      <c r="R225" s="62">
        <v>545.85</v>
      </c>
      <c r="S225" s="137"/>
      <c r="T225" s="137"/>
      <c r="V225" s="137">
        <v>-81450.33</v>
      </c>
      <c r="W225" s="137">
        <v>-861882.03</v>
      </c>
      <c r="X225" s="137">
        <v>1773271.96</v>
      </c>
      <c r="Z225" s="39">
        <v>1161792.3400000001</v>
      </c>
      <c r="AA225" s="39">
        <v>101790</v>
      </c>
      <c r="AB225" s="39">
        <v>428.55</v>
      </c>
      <c r="AD225" s="39">
        <v>986135.8</v>
      </c>
      <c r="AE225" s="39">
        <v>15500</v>
      </c>
      <c r="AF225" s="50">
        <v>1153147.8</v>
      </c>
      <c r="AH225" s="50">
        <v>11880</v>
      </c>
      <c r="AJ225" s="50">
        <v>754095.76</v>
      </c>
      <c r="AK225" s="50">
        <v>134406.99</v>
      </c>
      <c r="AO225" s="256">
        <f t="shared" si="19"/>
        <v>326948.51</v>
      </c>
      <c r="AP225" s="40">
        <f t="shared" si="20"/>
        <v>66445.670000000013</v>
      </c>
      <c r="AQ225" s="56">
        <f t="shared" si="21"/>
        <v>260502.84</v>
      </c>
      <c r="AR225" s="50">
        <f t="shared" si="22"/>
        <v>2265646.6900000004</v>
      </c>
      <c r="AS225" s="41">
        <f t="shared" si="23"/>
        <v>2053530.55</v>
      </c>
      <c r="AT225" s="56">
        <f t="shared" si="24"/>
        <v>212116.14000000036</v>
      </c>
    </row>
    <row r="226" spans="1:46">
      <c r="A226" s="34" t="s">
        <v>662</v>
      </c>
      <c r="B226" s="34" t="s">
        <v>336</v>
      </c>
      <c r="C226" s="34">
        <v>7098</v>
      </c>
      <c r="D226" s="34" t="s">
        <v>160</v>
      </c>
      <c r="E226" s="34" t="s">
        <v>160</v>
      </c>
      <c r="F226" s="38">
        <v>1042906.59</v>
      </c>
      <c r="G226" s="38">
        <v>124027.96</v>
      </c>
      <c r="H226" s="38">
        <v>61500</v>
      </c>
      <c r="K226" s="137">
        <v>1055071.32</v>
      </c>
      <c r="L226" s="137">
        <v>467685.67</v>
      </c>
      <c r="N226" s="62">
        <v>3500</v>
      </c>
      <c r="O226" s="62">
        <v>153722.81</v>
      </c>
      <c r="Q226" s="62">
        <v>20000</v>
      </c>
      <c r="R226" s="62">
        <v>55159.54</v>
      </c>
      <c r="S226" s="137"/>
      <c r="T226" s="137"/>
      <c r="U226" s="137">
        <v>5200</v>
      </c>
      <c r="W226" s="137">
        <v>-2131917.81</v>
      </c>
      <c r="X226" s="137">
        <v>4524693.96</v>
      </c>
      <c r="Z226" s="39">
        <v>2746532.79</v>
      </c>
      <c r="AA226" s="39">
        <v>221500</v>
      </c>
      <c r="AB226" s="39">
        <v>1567.8</v>
      </c>
      <c r="AD226" s="39">
        <v>1293249.76</v>
      </c>
      <c r="AE226" s="39">
        <v>94000</v>
      </c>
      <c r="AF226" s="50">
        <v>2158516.27</v>
      </c>
      <c r="AH226" s="50">
        <v>70052</v>
      </c>
      <c r="AJ226" s="50">
        <v>1587993.26</v>
      </c>
      <c r="AK226" s="50">
        <v>419455.78</v>
      </c>
      <c r="AO226" s="256">
        <f t="shared" si="19"/>
        <v>1228434.55</v>
      </c>
      <c r="AP226" s="40">
        <f t="shared" si="20"/>
        <v>232382.35</v>
      </c>
      <c r="AQ226" s="56">
        <f t="shared" si="21"/>
        <v>996052.20000000007</v>
      </c>
      <c r="AR226" s="50">
        <f t="shared" si="22"/>
        <v>4356850.3499999996</v>
      </c>
      <c r="AS226" s="41">
        <f t="shared" si="23"/>
        <v>4236017.3100000005</v>
      </c>
      <c r="AT226" s="56">
        <f t="shared" si="24"/>
        <v>120833.03999999911</v>
      </c>
    </row>
    <row r="227" spans="1:46">
      <c r="D227" s="34" t="s">
        <v>304</v>
      </c>
      <c r="E227" s="34" t="s">
        <v>304</v>
      </c>
      <c r="F227" s="38">
        <v>38162.29</v>
      </c>
      <c r="H227" s="38">
        <v>0</v>
      </c>
      <c r="L227" s="137">
        <v>16902.009999999998</v>
      </c>
      <c r="N227" s="62">
        <v>0</v>
      </c>
      <c r="O227" s="62">
        <v>0</v>
      </c>
      <c r="Q227" s="62"/>
      <c r="R227" s="62">
        <v>20400</v>
      </c>
      <c r="S227" s="137"/>
      <c r="T227" s="137"/>
      <c r="W227" s="137">
        <v>-8797.39</v>
      </c>
      <c r="X227" s="137">
        <v>38702.339999999997</v>
      </c>
      <c r="Z227" s="39">
        <v>75000</v>
      </c>
      <c r="AB227" s="39">
        <v>239.17</v>
      </c>
      <c r="AD227" s="39">
        <v>1191162.5</v>
      </c>
      <c r="AE227" s="39">
        <v>607095.87</v>
      </c>
      <c r="AF227" s="50">
        <v>1357477.5</v>
      </c>
      <c r="AH227" s="50">
        <v>7257</v>
      </c>
      <c r="AJ227" s="50">
        <v>335353.68</v>
      </c>
      <c r="AK227" s="50">
        <v>8450.01</v>
      </c>
      <c r="AN227" s="50">
        <v>160200</v>
      </c>
      <c r="AO227" s="256">
        <f t="shared" si="19"/>
        <v>38162.29</v>
      </c>
      <c r="AP227" s="40">
        <f t="shared" si="20"/>
        <v>20400</v>
      </c>
      <c r="AQ227" s="56">
        <f t="shared" si="21"/>
        <v>17762.29</v>
      </c>
      <c r="AR227" s="50">
        <f t="shared" si="22"/>
        <v>1873497.54</v>
      </c>
      <c r="AS227" s="41">
        <f t="shared" si="23"/>
        <v>1868738.19</v>
      </c>
      <c r="AT227" s="56">
        <f t="shared" si="24"/>
        <v>4759.3500000000931</v>
      </c>
    </row>
    <row r="228" spans="1:46">
      <c r="D228" s="34" t="s">
        <v>319</v>
      </c>
      <c r="E228" s="34" t="s">
        <v>319</v>
      </c>
      <c r="F228" s="38">
        <v>1379167.98</v>
      </c>
      <c r="I228" s="38">
        <v>44120</v>
      </c>
      <c r="K228" s="137">
        <v>1</v>
      </c>
      <c r="L228" s="137">
        <v>2</v>
      </c>
      <c r="O228" s="62">
        <v>62737.919999999998</v>
      </c>
      <c r="Q228" s="62"/>
      <c r="R228" s="62">
        <v>1129200</v>
      </c>
      <c r="S228" s="137"/>
      <c r="T228" s="137"/>
      <c r="W228" s="137">
        <v>137083.92000000001</v>
      </c>
      <c r="X228" s="137">
        <v>180573.14</v>
      </c>
      <c r="AH228" s="50">
        <v>4350</v>
      </c>
      <c r="AJ228" s="50">
        <v>81954</v>
      </c>
      <c r="AO228" s="256">
        <f t="shared" si="19"/>
        <v>1423287.98</v>
      </c>
      <c r="AP228" s="40">
        <f t="shared" si="20"/>
        <v>1191937.92</v>
      </c>
      <c r="AQ228" s="56">
        <f t="shared" si="21"/>
        <v>231350.06000000006</v>
      </c>
      <c r="AR228" s="50">
        <f t="shared" si="22"/>
        <v>0</v>
      </c>
      <c r="AS228" s="41">
        <f t="shared" si="23"/>
        <v>86304</v>
      </c>
      <c r="AT228" s="56">
        <f t="shared" si="24"/>
        <v>-86304</v>
      </c>
    </row>
    <row r="229" spans="1:46">
      <c r="D229" s="137" t="s">
        <v>1688</v>
      </c>
      <c r="F229" s="38">
        <v>279403.06</v>
      </c>
      <c r="K229" s="137">
        <v>1</v>
      </c>
      <c r="L229" s="137">
        <v>2</v>
      </c>
      <c r="Q229" s="62"/>
      <c r="R229" s="62">
        <v>-5092</v>
      </c>
      <c r="S229" s="137"/>
      <c r="T229" s="137"/>
      <c r="W229" s="137">
        <v>-2628773.2599999998</v>
      </c>
      <c r="X229" s="137">
        <v>2928622.32</v>
      </c>
      <c r="Y229" s="39">
        <v>1004.43</v>
      </c>
      <c r="Z229" s="39">
        <v>25181</v>
      </c>
      <c r="AA229" s="39">
        <v>39999</v>
      </c>
      <c r="AB229" s="39">
        <v>89.16</v>
      </c>
      <c r="AD229" s="39">
        <v>5869688.4000000004</v>
      </c>
      <c r="AE229" s="39">
        <v>526253.48</v>
      </c>
      <c r="AF229" s="50">
        <v>6320532.4000000004</v>
      </c>
      <c r="AJ229" s="50">
        <v>157034.07</v>
      </c>
    </row>
    <row r="230" spans="1:46">
      <c r="D230" s="137" t="s">
        <v>1689</v>
      </c>
      <c r="F230" s="38">
        <v>35564.15</v>
      </c>
      <c r="H230" s="38">
        <v>0</v>
      </c>
      <c r="K230" s="137">
        <v>2638881.5499999998</v>
      </c>
      <c r="L230" s="137">
        <v>40056.300000000003</v>
      </c>
      <c r="N230" s="62">
        <v>600</v>
      </c>
      <c r="Q230" s="62"/>
      <c r="R230" s="62"/>
      <c r="S230" s="137"/>
      <c r="T230" s="137"/>
      <c r="W230" s="137">
        <v>-279830.55</v>
      </c>
      <c r="X230" s="137">
        <v>3133069.93</v>
      </c>
      <c r="AB230" s="39">
        <v>41.57</v>
      </c>
      <c r="AD230" s="39">
        <v>1929804.6</v>
      </c>
      <c r="AE230" s="39">
        <v>382177</v>
      </c>
      <c r="AF230" s="50">
        <v>1975124.6</v>
      </c>
      <c r="AH230" s="50">
        <v>2055</v>
      </c>
      <c r="AJ230" s="50">
        <v>307703</v>
      </c>
      <c r="AK230" s="50">
        <v>166477.95000000001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0"/>
  <sheetViews>
    <sheetView topLeftCell="AD1" workbookViewId="0">
      <selection activeCell="AJ1" sqref="F1:AJ1048576"/>
    </sheetView>
  </sheetViews>
  <sheetFormatPr defaultRowHeight="14.25"/>
  <cols>
    <col min="1" max="1" width="9" style="289"/>
    <col min="2" max="2" width="12.625" style="289" customWidth="1"/>
    <col min="3" max="3" width="9.375" style="290" customWidth="1"/>
    <col min="4" max="4" width="26.125" style="289" customWidth="1"/>
    <col min="5" max="5" width="23.375" style="246" customWidth="1"/>
    <col min="6" max="6" width="14.375" style="142" bestFit="1" customWidth="1"/>
    <col min="7" max="7" width="15.375" style="142" bestFit="1" customWidth="1"/>
    <col min="8" max="8" width="13.125" style="142" bestFit="1" customWidth="1"/>
    <col min="9" max="9" width="14.625" style="142" bestFit="1" customWidth="1"/>
    <col min="10" max="10" width="14.625" style="246" bestFit="1" customWidth="1"/>
    <col min="11" max="11" width="15.5" style="246" bestFit="1" customWidth="1"/>
    <col min="12" max="12" width="14.125" style="246" bestFit="1" customWidth="1"/>
    <col min="13" max="13" width="13.5" style="246" bestFit="1" customWidth="1"/>
    <col min="14" max="14" width="14.5" style="246" bestFit="1" customWidth="1"/>
    <col min="15" max="15" width="14.25" style="139" bestFit="1" customWidth="1"/>
    <col min="16" max="18" width="13.125" style="139" bestFit="1" customWidth="1"/>
    <col min="19" max="19" width="11.375" style="246" bestFit="1" customWidth="1"/>
    <col min="20" max="20" width="13.125" style="246" bestFit="1" customWidth="1"/>
    <col min="21" max="21" width="14.125" style="246" bestFit="1" customWidth="1"/>
    <col min="22" max="22" width="15.125" style="246" bestFit="1" customWidth="1"/>
    <col min="23" max="23" width="15.125" style="244" bestFit="1" customWidth="1"/>
    <col min="24" max="24" width="13.125" style="244" bestFit="1" customWidth="1"/>
    <col min="25" max="26" width="10.375" style="244" bestFit="1" customWidth="1"/>
    <col min="27" max="27" width="15.125" style="244" bestFit="1" customWidth="1"/>
    <col min="28" max="28" width="14.125" style="244" bestFit="1" customWidth="1"/>
    <col min="29" max="29" width="15.125" style="292" bestFit="1" customWidth="1"/>
    <col min="30" max="31" width="13.125" style="292" bestFit="1" customWidth="1"/>
    <col min="32" max="33" width="14.125" style="292" bestFit="1" customWidth="1"/>
    <col min="34" max="35" width="10.375" style="292" bestFit="1" customWidth="1"/>
    <col min="36" max="36" width="11.375" style="292" bestFit="1" customWidth="1"/>
    <col min="37" max="16384" width="9" style="246"/>
  </cols>
  <sheetData>
    <row r="1" spans="1:36">
      <c r="E1" s="246" t="s">
        <v>1413</v>
      </c>
      <c r="F1" s="142" t="s">
        <v>1597</v>
      </c>
      <c r="G1" s="142" t="s">
        <v>1599</v>
      </c>
      <c r="H1" s="142" t="s">
        <v>1601</v>
      </c>
      <c r="I1" s="142" t="s">
        <v>1662</v>
      </c>
      <c r="J1" s="246" t="s">
        <v>1664</v>
      </c>
      <c r="K1" s="246" t="s">
        <v>1603</v>
      </c>
      <c r="L1" s="246" t="s">
        <v>1605</v>
      </c>
      <c r="M1" s="246" t="s">
        <v>1607</v>
      </c>
      <c r="N1" s="246" t="s">
        <v>1609</v>
      </c>
      <c r="O1" s="139" t="s">
        <v>1611</v>
      </c>
      <c r="P1" s="139" t="s">
        <v>1613</v>
      </c>
      <c r="Q1" s="139" t="s">
        <v>1615</v>
      </c>
      <c r="R1" s="139" t="s">
        <v>1617</v>
      </c>
      <c r="S1" s="246" t="s">
        <v>1619</v>
      </c>
      <c r="T1" s="246" t="s">
        <v>90</v>
      </c>
      <c r="U1" s="246" t="s">
        <v>1621</v>
      </c>
      <c r="V1" s="246" t="s">
        <v>1623</v>
      </c>
      <c r="W1" s="244" t="s">
        <v>1628</v>
      </c>
      <c r="X1" s="244" t="s">
        <v>1630</v>
      </c>
      <c r="Y1" s="244" t="s">
        <v>1632</v>
      </c>
      <c r="Z1" s="244" t="s">
        <v>1634</v>
      </c>
      <c r="AA1" s="244" t="s">
        <v>1636</v>
      </c>
      <c r="AB1" s="244" t="s">
        <v>1638</v>
      </c>
      <c r="AC1" s="292" t="s">
        <v>1640</v>
      </c>
      <c r="AD1" s="292" t="s">
        <v>1642</v>
      </c>
      <c r="AE1" s="292" t="s">
        <v>1644</v>
      </c>
      <c r="AF1" s="292" t="s">
        <v>1646</v>
      </c>
      <c r="AG1" s="292" t="s">
        <v>1648</v>
      </c>
      <c r="AH1" s="292" t="s">
        <v>1650</v>
      </c>
      <c r="AI1" s="292" t="s">
        <v>1658</v>
      </c>
      <c r="AJ1" s="292" t="s">
        <v>1652</v>
      </c>
    </row>
    <row r="2" spans="1:36">
      <c r="E2" s="246" t="s">
        <v>1414</v>
      </c>
      <c r="F2" s="142" t="s">
        <v>1598</v>
      </c>
      <c r="G2" s="142" t="s">
        <v>1600</v>
      </c>
      <c r="H2" s="142" t="s">
        <v>1602</v>
      </c>
      <c r="I2" s="142" t="s">
        <v>1663</v>
      </c>
      <c r="J2" s="246" t="s">
        <v>1665</v>
      </c>
      <c r="K2" s="246" t="s">
        <v>1604</v>
      </c>
      <c r="L2" s="246" t="s">
        <v>1606</v>
      </c>
      <c r="M2" s="246" t="s">
        <v>1608</v>
      </c>
      <c r="N2" s="246" t="s">
        <v>1610</v>
      </c>
      <c r="O2" s="139" t="s">
        <v>1612</v>
      </c>
      <c r="P2" s="139" t="s">
        <v>1614</v>
      </c>
      <c r="Q2" s="139" t="s">
        <v>1616</v>
      </c>
      <c r="R2" s="139" t="s">
        <v>1618</v>
      </c>
      <c r="S2" s="246" t="s">
        <v>1620</v>
      </c>
      <c r="T2" s="246" t="s">
        <v>97</v>
      </c>
      <c r="U2" s="246" t="s">
        <v>1622</v>
      </c>
      <c r="V2" s="246" t="s">
        <v>0</v>
      </c>
      <c r="W2" s="244" t="s">
        <v>1629</v>
      </c>
      <c r="X2" s="244" t="s">
        <v>1631</v>
      </c>
      <c r="Y2" s="244" t="s">
        <v>1633</v>
      </c>
      <c r="Z2" s="244" t="s">
        <v>1635</v>
      </c>
      <c r="AA2" s="244" t="s">
        <v>1637</v>
      </c>
      <c r="AB2" s="244" t="s">
        <v>1639</v>
      </c>
      <c r="AC2" s="292" t="s">
        <v>1641</v>
      </c>
      <c r="AD2" s="292" t="s">
        <v>1643</v>
      </c>
      <c r="AE2" s="292" t="s">
        <v>1645</v>
      </c>
      <c r="AF2" s="292" t="s">
        <v>1647</v>
      </c>
      <c r="AG2" s="292" t="s">
        <v>1649</v>
      </c>
      <c r="AH2" s="292" t="s">
        <v>1651</v>
      </c>
      <c r="AI2" s="292" t="s">
        <v>1659</v>
      </c>
      <c r="AJ2" s="292" t="s">
        <v>1653</v>
      </c>
    </row>
    <row r="3" spans="1:36">
      <c r="E3" s="246" t="s">
        <v>1415</v>
      </c>
      <c r="F3" s="142">
        <v>54123502.469999999</v>
      </c>
      <c r="G3" s="142">
        <v>6679336.4299999997</v>
      </c>
      <c r="H3" s="142">
        <v>7510949.2999999998</v>
      </c>
      <c r="I3" s="142">
        <v>3500</v>
      </c>
      <c r="J3" s="246">
        <v>0</v>
      </c>
      <c r="K3" s="246">
        <v>138214448.38</v>
      </c>
      <c r="L3" s="246">
        <v>31563672.460000001</v>
      </c>
      <c r="M3" s="246">
        <v>0</v>
      </c>
      <c r="N3" s="246">
        <v>0</v>
      </c>
      <c r="O3" s="139">
        <v>569653.98</v>
      </c>
      <c r="P3" s="139">
        <v>3059295.74</v>
      </c>
      <c r="Q3" s="139">
        <v>1286600.3400000001</v>
      </c>
      <c r="R3" s="139">
        <v>1430623.81</v>
      </c>
      <c r="S3" s="246">
        <v>380738.27</v>
      </c>
      <c r="T3" s="246">
        <v>2898681.94</v>
      </c>
      <c r="U3" s="246">
        <v>34927989.960000001</v>
      </c>
      <c r="V3" s="246">
        <v>188095836.97</v>
      </c>
      <c r="W3" s="244">
        <v>115620861.79000001</v>
      </c>
      <c r="X3" s="244">
        <v>7194011.5800000001</v>
      </c>
      <c r="Y3" s="244">
        <v>98471.55</v>
      </c>
      <c r="Z3" s="244">
        <v>30513</v>
      </c>
      <c r="AA3" s="244">
        <v>112302951.23999999</v>
      </c>
      <c r="AB3" s="244">
        <v>14703765.720000001</v>
      </c>
      <c r="AC3" s="292">
        <v>162460459.58000001</v>
      </c>
      <c r="AD3" s="292">
        <v>1117050.3400000001</v>
      </c>
      <c r="AE3" s="292">
        <v>2306132.61</v>
      </c>
      <c r="AF3" s="292">
        <v>57593529.030000001</v>
      </c>
      <c r="AG3" s="292">
        <v>20295613.399999999</v>
      </c>
      <c r="AH3" s="292">
        <v>14536</v>
      </c>
      <c r="AI3" s="292">
        <v>12455.82</v>
      </c>
      <c r="AJ3" s="292">
        <v>704810.07</v>
      </c>
    </row>
    <row r="4" spans="1:36">
      <c r="A4" s="289" t="s">
        <v>668</v>
      </c>
      <c r="B4" s="289" t="s">
        <v>670</v>
      </c>
      <c r="C4" s="291">
        <v>6056</v>
      </c>
      <c r="D4" s="289" t="s">
        <v>672</v>
      </c>
      <c r="E4" s="246" t="s">
        <v>672</v>
      </c>
      <c r="F4" s="142">
        <v>312571.75</v>
      </c>
      <c r="G4" s="142">
        <v>48760</v>
      </c>
      <c r="H4" s="142">
        <v>62055.34</v>
      </c>
      <c r="K4" s="246">
        <v>4790645.8899999997</v>
      </c>
      <c r="L4" s="246">
        <v>308597.32</v>
      </c>
      <c r="P4" s="139">
        <v>0</v>
      </c>
      <c r="Q4" s="139">
        <v>387</v>
      </c>
      <c r="R4" s="139">
        <v>109812.52</v>
      </c>
      <c r="U4" s="246">
        <v>4234178.49</v>
      </c>
      <c r="V4" s="246">
        <v>1723269</v>
      </c>
      <c r="W4" s="244">
        <v>781332.59</v>
      </c>
      <c r="Y4" s="244">
        <v>713.76</v>
      </c>
      <c r="Z4" s="244">
        <v>350</v>
      </c>
      <c r="AA4" s="244">
        <v>1296210</v>
      </c>
      <c r="AB4" s="244">
        <v>265310</v>
      </c>
      <c r="AC4" s="292">
        <v>1869225</v>
      </c>
      <c r="AD4" s="292">
        <v>31275</v>
      </c>
      <c r="AE4" s="292">
        <v>15926</v>
      </c>
      <c r="AF4" s="292">
        <v>721941.42</v>
      </c>
      <c r="AG4" s="292">
        <v>250565.64</v>
      </c>
    </row>
    <row r="5" spans="1:36">
      <c r="A5" s="289" t="s">
        <v>668</v>
      </c>
      <c r="B5" s="289" t="s">
        <v>670</v>
      </c>
      <c r="C5" s="291">
        <v>1965</v>
      </c>
      <c r="D5" s="289" t="s">
        <v>673</v>
      </c>
      <c r="E5" s="246" t="s">
        <v>673</v>
      </c>
      <c r="F5" s="142">
        <v>173406.21</v>
      </c>
      <c r="G5" s="142">
        <v>0</v>
      </c>
      <c r="H5" s="142">
        <v>62786.73</v>
      </c>
      <c r="K5" s="246">
        <v>701032.02</v>
      </c>
      <c r="L5" s="246">
        <v>415061.35</v>
      </c>
      <c r="O5" s="139">
        <v>0</v>
      </c>
      <c r="R5" s="139">
        <v>1505.51</v>
      </c>
      <c r="U5" s="246">
        <v>-137267.06</v>
      </c>
      <c r="V5" s="246">
        <v>1740746.12</v>
      </c>
      <c r="W5" s="244">
        <v>376428.4</v>
      </c>
      <c r="X5" s="244">
        <v>205832</v>
      </c>
      <c r="Y5" s="244">
        <v>421.97</v>
      </c>
      <c r="Z5" s="244">
        <v>380</v>
      </c>
      <c r="AA5" s="244">
        <v>803570</v>
      </c>
      <c r="AB5" s="244">
        <v>63450</v>
      </c>
      <c r="AC5" s="292">
        <v>1005996</v>
      </c>
      <c r="AD5" s="292">
        <v>6825</v>
      </c>
      <c r="AE5" s="292">
        <v>23822</v>
      </c>
      <c r="AF5" s="292">
        <v>460147.7</v>
      </c>
      <c r="AG5" s="292">
        <v>202489.93</v>
      </c>
      <c r="AJ5" s="292">
        <v>3500</v>
      </c>
    </row>
    <row r="6" spans="1:36">
      <c r="A6" s="289" t="s">
        <v>668</v>
      </c>
      <c r="B6" s="289" t="s">
        <v>670</v>
      </c>
      <c r="C6" s="291">
        <v>6832</v>
      </c>
      <c r="D6" s="289" t="s">
        <v>674</v>
      </c>
      <c r="E6" s="246" t="s">
        <v>674</v>
      </c>
      <c r="F6" s="142">
        <v>764909.27</v>
      </c>
      <c r="G6" s="142">
        <v>38572</v>
      </c>
      <c r="H6" s="142">
        <v>103341.16</v>
      </c>
      <c r="K6" s="246">
        <v>1257368.17</v>
      </c>
      <c r="L6" s="246">
        <v>645736.30000000005</v>
      </c>
      <c r="O6" s="139">
        <v>0</v>
      </c>
      <c r="P6" s="139">
        <v>0</v>
      </c>
      <c r="Q6" s="139">
        <v>222359.34</v>
      </c>
      <c r="R6" s="139">
        <v>58.95</v>
      </c>
      <c r="U6" s="246">
        <v>1237023.3799999999</v>
      </c>
      <c r="V6" s="246">
        <v>2169071.4500000002</v>
      </c>
      <c r="W6" s="244">
        <v>1495838.87</v>
      </c>
      <c r="Y6" s="244">
        <v>1991.67</v>
      </c>
      <c r="Z6" s="244">
        <v>2306</v>
      </c>
      <c r="AA6" s="244">
        <v>1401673.23</v>
      </c>
      <c r="AB6" s="244">
        <v>191450</v>
      </c>
      <c r="AC6" s="292">
        <v>2459002.23</v>
      </c>
      <c r="AD6" s="292">
        <v>38847</v>
      </c>
      <c r="AE6" s="292">
        <v>24181</v>
      </c>
      <c r="AF6" s="292">
        <v>1009959.43</v>
      </c>
      <c r="AG6" s="292">
        <v>374024.09</v>
      </c>
      <c r="AI6" s="292">
        <v>5832.24</v>
      </c>
    </row>
    <row r="7" spans="1:36">
      <c r="A7" s="289" t="s">
        <v>668</v>
      </c>
      <c r="B7" s="289" t="s">
        <v>670</v>
      </c>
      <c r="C7" s="291">
        <v>3424</v>
      </c>
      <c r="D7" s="289" t="s">
        <v>675</v>
      </c>
      <c r="E7" s="246" t="s">
        <v>675</v>
      </c>
      <c r="F7" s="142">
        <v>659329.94999999995</v>
      </c>
      <c r="G7" s="142">
        <v>28168</v>
      </c>
      <c r="H7" s="142">
        <v>131370.66</v>
      </c>
      <c r="K7" s="246">
        <v>376931.25</v>
      </c>
      <c r="L7" s="246">
        <v>321979.86</v>
      </c>
      <c r="R7" s="139">
        <v>14.46</v>
      </c>
      <c r="U7" s="246">
        <v>1590610.94</v>
      </c>
      <c r="V7" s="246">
        <v>235221.96</v>
      </c>
      <c r="W7" s="244">
        <v>634173.65</v>
      </c>
      <c r="X7" s="244">
        <v>322172</v>
      </c>
      <c r="Y7" s="244">
        <v>1150.81</v>
      </c>
      <c r="Z7" s="244">
        <v>2290</v>
      </c>
      <c r="AA7" s="244">
        <v>1130340</v>
      </c>
      <c r="AB7" s="244">
        <v>98862</v>
      </c>
      <c r="AC7" s="292">
        <v>1397647</v>
      </c>
      <c r="AD7" s="292">
        <v>29610</v>
      </c>
      <c r="AE7" s="292">
        <v>19584</v>
      </c>
      <c r="AF7" s="292">
        <v>570216.41</v>
      </c>
      <c r="AG7" s="292">
        <v>479992.69</v>
      </c>
      <c r="AI7" s="292">
        <v>6</v>
      </c>
    </row>
    <row r="8" spans="1:36">
      <c r="A8" s="289" t="s">
        <v>668</v>
      </c>
      <c r="B8" s="289" t="s">
        <v>670</v>
      </c>
      <c r="C8" s="291">
        <v>3151</v>
      </c>
      <c r="D8" s="289" t="s">
        <v>676</v>
      </c>
      <c r="E8" s="246" t="s">
        <v>676</v>
      </c>
      <c r="F8" s="142">
        <v>430554.66</v>
      </c>
      <c r="G8" s="142">
        <v>5720</v>
      </c>
      <c r="H8" s="142">
        <v>97516.61</v>
      </c>
      <c r="K8" s="246">
        <v>615114.32999999996</v>
      </c>
      <c r="L8" s="246">
        <v>349747.48</v>
      </c>
      <c r="O8" s="139">
        <v>0</v>
      </c>
      <c r="P8" s="139">
        <v>16214.66</v>
      </c>
      <c r="Q8" s="139">
        <v>78</v>
      </c>
      <c r="R8" s="139">
        <v>1320.75</v>
      </c>
      <c r="U8" s="246">
        <v>-21429.97</v>
      </c>
      <c r="V8" s="246">
        <v>1649277.25</v>
      </c>
      <c r="W8" s="244">
        <v>440605.08</v>
      </c>
      <c r="X8" s="244">
        <v>164075</v>
      </c>
      <c r="Y8" s="244">
        <v>981.79</v>
      </c>
      <c r="Z8" s="244">
        <v>1800</v>
      </c>
      <c r="AA8" s="244">
        <v>606930</v>
      </c>
      <c r="AB8" s="244">
        <v>90000</v>
      </c>
      <c r="AC8" s="292">
        <v>802302</v>
      </c>
      <c r="AD8" s="292">
        <v>19544</v>
      </c>
      <c r="AF8" s="292">
        <v>453999.05</v>
      </c>
      <c r="AG8" s="292">
        <v>175346.43</v>
      </c>
      <c r="AI8" s="292">
        <v>8</v>
      </c>
    </row>
    <row r="9" spans="1:36">
      <c r="A9" s="289" t="s">
        <v>668</v>
      </c>
      <c r="B9" s="289" t="s">
        <v>670</v>
      </c>
      <c r="C9" s="291">
        <v>3123</v>
      </c>
      <c r="D9" s="289" t="s">
        <v>677</v>
      </c>
      <c r="E9" s="246" t="s">
        <v>677</v>
      </c>
      <c r="F9" s="142">
        <v>248324.21</v>
      </c>
      <c r="G9" s="142">
        <v>11197</v>
      </c>
      <c r="H9" s="142">
        <v>148649.71</v>
      </c>
      <c r="K9" s="246">
        <v>364383.65</v>
      </c>
      <c r="L9" s="246">
        <v>305093.71999999997</v>
      </c>
      <c r="R9" s="139">
        <v>11.46</v>
      </c>
      <c r="U9" s="246">
        <v>335620.57</v>
      </c>
      <c r="V9" s="246">
        <v>991159.3</v>
      </c>
      <c r="W9" s="244">
        <v>513463.13</v>
      </c>
      <c r="X9" s="244">
        <v>58800</v>
      </c>
      <c r="Y9" s="244">
        <v>780.6</v>
      </c>
      <c r="Z9" s="244">
        <v>1392</v>
      </c>
      <c r="AA9" s="244">
        <v>701340</v>
      </c>
      <c r="AB9" s="244">
        <v>80300</v>
      </c>
      <c r="AC9" s="292">
        <v>1070720</v>
      </c>
      <c r="AE9" s="292">
        <v>17144</v>
      </c>
      <c r="AF9" s="292">
        <v>423483.79</v>
      </c>
      <c r="AG9" s="292">
        <v>90473.12</v>
      </c>
      <c r="AI9" s="292">
        <v>3397.86</v>
      </c>
    </row>
    <row r="10" spans="1:36">
      <c r="A10" s="289" t="s">
        <v>668</v>
      </c>
      <c r="B10" s="289" t="s">
        <v>670</v>
      </c>
      <c r="C10" s="291">
        <v>1839</v>
      </c>
      <c r="D10" s="289" t="s">
        <v>678</v>
      </c>
      <c r="E10" s="246" t="s">
        <v>678</v>
      </c>
      <c r="F10" s="142">
        <v>190398.58</v>
      </c>
      <c r="G10" s="142">
        <v>34044</v>
      </c>
      <c r="H10" s="142">
        <v>60936.87</v>
      </c>
      <c r="K10" s="246">
        <v>862756.53</v>
      </c>
      <c r="L10" s="246">
        <v>298465.5</v>
      </c>
      <c r="O10" s="139">
        <v>0</v>
      </c>
      <c r="P10" s="139">
        <v>32763.64</v>
      </c>
      <c r="Q10" s="139">
        <v>39</v>
      </c>
      <c r="R10" s="139">
        <v>197.34</v>
      </c>
      <c r="U10" s="246">
        <v>1336675.21</v>
      </c>
      <c r="V10" s="246">
        <v>169383.81</v>
      </c>
      <c r="W10" s="244">
        <v>440772.33</v>
      </c>
      <c r="X10" s="244">
        <v>48520</v>
      </c>
      <c r="Y10" s="244">
        <v>393.29</v>
      </c>
      <c r="Z10" s="244">
        <v>3472</v>
      </c>
      <c r="AA10" s="244">
        <v>776250</v>
      </c>
      <c r="AB10" s="244">
        <v>96100</v>
      </c>
      <c r="AC10" s="292">
        <v>1045350</v>
      </c>
      <c r="AE10" s="292">
        <v>7560</v>
      </c>
      <c r="AF10" s="292">
        <v>254700.52</v>
      </c>
      <c r="AG10" s="292">
        <v>150351.62</v>
      </c>
      <c r="AI10" s="292">
        <v>3</v>
      </c>
    </row>
    <row r="11" spans="1:36">
      <c r="A11" s="289" t="s">
        <v>668</v>
      </c>
      <c r="B11" s="289" t="s">
        <v>670</v>
      </c>
      <c r="C11" s="291">
        <v>6110</v>
      </c>
      <c r="D11" s="289" t="s">
        <v>679</v>
      </c>
      <c r="E11" s="246" t="s">
        <v>679</v>
      </c>
      <c r="F11" s="142">
        <v>870854.27</v>
      </c>
      <c r="G11" s="142">
        <v>19146</v>
      </c>
      <c r="H11" s="142">
        <v>168264.62</v>
      </c>
      <c r="K11" s="246">
        <v>870929.97</v>
      </c>
      <c r="L11" s="246">
        <v>869217.01</v>
      </c>
      <c r="O11" s="139">
        <v>0</v>
      </c>
      <c r="Q11" s="139">
        <v>93700</v>
      </c>
      <c r="R11" s="139">
        <v>33474.980000000003</v>
      </c>
      <c r="U11" s="246">
        <v>2809906.73</v>
      </c>
      <c r="V11" s="246">
        <v>668274.24</v>
      </c>
      <c r="W11" s="244">
        <v>721961.55</v>
      </c>
      <c r="Y11" s="244">
        <v>2437.63</v>
      </c>
      <c r="Z11" s="244">
        <v>1360</v>
      </c>
      <c r="AA11" s="244">
        <v>1090920</v>
      </c>
      <c r="AB11" s="244">
        <v>179750</v>
      </c>
      <c r="AC11" s="292">
        <v>1798540</v>
      </c>
      <c r="AE11" s="292">
        <v>27224</v>
      </c>
      <c r="AF11" s="292">
        <v>775408.81</v>
      </c>
      <c r="AG11" s="292">
        <v>202197.45</v>
      </c>
      <c r="AI11" s="292">
        <v>3</v>
      </c>
    </row>
    <row r="12" spans="1:36">
      <c r="A12" s="289" t="s">
        <v>668</v>
      </c>
      <c r="B12" s="289" t="s">
        <v>670</v>
      </c>
      <c r="C12" s="291">
        <v>2389</v>
      </c>
      <c r="D12" s="289" t="s">
        <v>680</v>
      </c>
      <c r="E12" s="246" t="s">
        <v>680</v>
      </c>
      <c r="F12" s="142">
        <v>251497.29</v>
      </c>
      <c r="G12" s="142">
        <v>36154</v>
      </c>
      <c r="H12" s="142">
        <v>39795.93</v>
      </c>
      <c r="K12" s="246">
        <v>948918.2</v>
      </c>
      <c r="L12" s="246">
        <v>398227.4</v>
      </c>
      <c r="R12" s="139">
        <v>13.73</v>
      </c>
      <c r="U12" s="246">
        <v>-208420.77</v>
      </c>
      <c r="V12" s="246">
        <v>2102009.77</v>
      </c>
      <c r="W12" s="244">
        <v>503762.97</v>
      </c>
      <c r="X12" s="244">
        <v>59600</v>
      </c>
      <c r="Y12" s="244">
        <v>621.67999999999995</v>
      </c>
      <c r="Z12" s="244">
        <v>960</v>
      </c>
      <c r="AA12" s="244">
        <v>1184880</v>
      </c>
      <c r="AB12" s="244">
        <v>137260</v>
      </c>
      <c r="AC12" s="292">
        <v>1498391</v>
      </c>
      <c r="AD12" s="292">
        <v>3500</v>
      </c>
      <c r="AE12" s="292">
        <v>13616</v>
      </c>
      <c r="AF12" s="292">
        <v>375575.38</v>
      </c>
      <c r="AG12" s="292">
        <v>215012.18</v>
      </c>
    </row>
    <row r="13" spans="1:36">
      <c r="A13" s="289" t="s">
        <v>668</v>
      </c>
      <c r="B13" s="289" t="s">
        <v>670</v>
      </c>
      <c r="C13" s="291">
        <v>4903</v>
      </c>
      <c r="D13" s="289" t="s">
        <v>681</v>
      </c>
      <c r="E13" s="246" t="s">
        <v>681</v>
      </c>
      <c r="F13" s="142">
        <v>52994.96</v>
      </c>
      <c r="G13" s="142">
        <v>22261</v>
      </c>
      <c r="H13" s="142">
        <v>158997.94</v>
      </c>
      <c r="K13" s="246">
        <v>1271551.79</v>
      </c>
      <c r="L13" s="246">
        <v>506031.01</v>
      </c>
      <c r="O13" s="139">
        <v>0</v>
      </c>
      <c r="R13" s="139">
        <v>151.58000000000001</v>
      </c>
      <c r="U13" s="246">
        <v>1048162.43</v>
      </c>
      <c r="V13" s="246">
        <v>1442563.02</v>
      </c>
      <c r="W13" s="244">
        <v>695351.97</v>
      </c>
      <c r="Y13" s="244">
        <v>646.75</v>
      </c>
      <c r="Z13" s="244">
        <v>2490</v>
      </c>
      <c r="AA13" s="244">
        <v>1160430</v>
      </c>
      <c r="AB13" s="244">
        <v>139450</v>
      </c>
      <c r="AC13" s="292">
        <v>1807237</v>
      </c>
      <c r="AD13" s="292">
        <v>31669</v>
      </c>
      <c r="AF13" s="292">
        <v>435657.36</v>
      </c>
      <c r="AG13" s="292">
        <v>202840.69</v>
      </c>
      <c r="AI13" s="292">
        <v>5</v>
      </c>
    </row>
    <row r="14" spans="1:36">
      <c r="A14" s="289" t="s">
        <v>668</v>
      </c>
      <c r="B14" s="289" t="s">
        <v>670</v>
      </c>
      <c r="C14" s="291">
        <v>3291</v>
      </c>
      <c r="D14" s="289" t="s">
        <v>682</v>
      </c>
      <c r="E14" s="246" t="s">
        <v>682</v>
      </c>
      <c r="F14" s="142">
        <v>282762.58</v>
      </c>
      <c r="G14" s="142">
        <v>78000</v>
      </c>
      <c r="H14" s="142">
        <v>63215.59</v>
      </c>
      <c r="K14" s="246">
        <v>1219607.01</v>
      </c>
      <c r="L14" s="246">
        <v>205926.34</v>
      </c>
      <c r="P14" s="139">
        <v>1226</v>
      </c>
      <c r="R14" s="139">
        <v>88.97</v>
      </c>
      <c r="U14" s="246">
        <v>1606720.41</v>
      </c>
      <c r="V14" s="246">
        <v>484200</v>
      </c>
      <c r="W14" s="244">
        <v>553481.46</v>
      </c>
      <c r="X14" s="244">
        <v>283575</v>
      </c>
      <c r="Y14" s="244">
        <v>960.32</v>
      </c>
      <c r="AA14" s="244">
        <v>986940</v>
      </c>
      <c r="AB14" s="244">
        <v>45700</v>
      </c>
      <c r="AC14" s="292">
        <v>1487822</v>
      </c>
      <c r="AD14" s="292">
        <v>10834</v>
      </c>
      <c r="AF14" s="292">
        <v>504896.29</v>
      </c>
      <c r="AG14" s="292">
        <v>109828.35</v>
      </c>
    </row>
    <row r="15" spans="1:36">
      <c r="A15" s="289" t="s">
        <v>668</v>
      </c>
      <c r="B15" s="289" t="s">
        <v>670</v>
      </c>
      <c r="C15" s="291">
        <v>5142</v>
      </c>
      <c r="D15" s="289" t="s">
        <v>683</v>
      </c>
      <c r="E15" s="246" t="s">
        <v>683</v>
      </c>
      <c r="F15" s="142">
        <v>652903.93999999994</v>
      </c>
      <c r="G15" s="142">
        <v>35479</v>
      </c>
      <c r="H15" s="142">
        <v>174859.61</v>
      </c>
      <c r="K15" s="246">
        <v>814380.44</v>
      </c>
      <c r="L15" s="246">
        <v>333882.96000000002</v>
      </c>
      <c r="O15" s="139">
        <v>0</v>
      </c>
      <c r="Q15" s="139">
        <v>187160</v>
      </c>
      <c r="R15" s="139">
        <v>78675.17</v>
      </c>
      <c r="U15" s="246">
        <v>344762.71</v>
      </c>
      <c r="V15" s="246">
        <v>1884119.29</v>
      </c>
      <c r="W15" s="244">
        <v>695814.92</v>
      </c>
      <c r="Y15" s="244">
        <v>1221.96</v>
      </c>
      <c r="AA15" s="244">
        <v>1137640</v>
      </c>
      <c r="AB15" s="244">
        <v>25000</v>
      </c>
      <c r="AC15" s="292">
        <v>1476540</v>
      </c>
      <c r="AD15" s="292">
        <v>56655</v>
      </c>
      <c r="AF15" s="292">
        <v>639859.86</v>
      </c>
      <c r="AG15" s="292">
        <v>169833.24</v>
      </c>
    </row>
    <row r="16" spans="1:36">
      <c r="A16" s="289" t="s">
        <v>668</v>
      </c>
      <c r="B16" s="289" t="s">
        <v>670</v>
      </c>
      <c r="C16" s="291">
        <v>3335</v>
      </c>
      <c r="D16" s="289" t="s">
        <v>684</v>
      </c>
      <c r="E16" s="246" t="s">
        <v>684</v>
      </c>
      <c r="F16" s="142">
        <v>87572.43</v>
      </c>
      <c r="G16" s="142">
        <v>33200</v>
      </c>
      <c r="H16" s="142">
        <v>50414.78</v>
      </c>
      <c r="K16" s="246">
        <v>749894.74</v>
      </c>
      <c r="L16" s="246">
        <v>432850.7</v>
      </c>
      <c r="O16" s="139">
        <v>0</v>
      </c>
      <c r="Q16" s="139">
        <v>18</v>
      </c>
      <c r="R16" s="139">
        <v>0</v>
      </c>
      <c r="U16" s="246">
        <v>4236406.26</v>
      </c>
      <c r="V16" s="246">
        <v>-2403607</v>
      </c>
      <c r="W16" s="244">
        <v>455581</v>
      </c>
      <c r="X16" s="244">
        <v>72690</v>
      </c>
      <c r="Y16" s="244">
        <v>471.91</v>
      </c>
      <c r="Z16" s="244">
        <v>1266</v>
      </c>
      <c r="AA16" s="244">
        <v>858510</v>
      </c>
      <c r="AB16" s="244">
        <v>124500</v>
      </c>
      <c r="AC16" s="292">
        <v>1373246</v>
      </c>
      <c r="AD16" s="292">
        <v>16122</v>
      </c>
      <c r="AF16" s="292">
        <v>480164.62</v>
      </c>
      <c r="AG16" s="292">
        <v>122370.9</v>
      </c>
    </row>
    <row r="17" spans="1:36">
      <c r="A17" s="289" t="s">
        <v>668</v>
      </c>
      <c r="B17" s="289" t="s">
        <v>670</v>
      </c>
      <c r="C17" s="291">
        <v>4546</v>
      </c>
      <c r="D17" s="289" t="s">
        <v>685</v>
      </c>
      <c r="E17" s="246" t="s">
        <v>685</v>
      </c>
      <c r="F17" s="142">
        <v>725638.32</v>
      </c>
      <c r="G17" s="142">
        <v>142457</v>
      </c>
      <c r="H17" s="142">
        <v>257966.46</v>
      </c>
      <c r="K17" s="246">
        <v>612092.62</v>
      </c>
      <c r="L17" s="246">
        <v>375297.25</v>
      </c>
      <c r="R17" s="139">
        <v>1</v>
      </c>
      <c r="U17" s="246">
        <v>-426470.39</v>
      </c>
      <c r="V17" s="246">
        <v>2696435.34</v>
      </c>
      <c r="W17" s="244">
        <v>796974.69</v>
      </c>
      <c r="X17" s="244">
        <v>258567</v>
      </c>
      <c r="Y17" s="244">
        <v>1515.67</v>
      </c>
      <c r="AA17" s="244">
        <v>628120</v>
      </c>
      <c r="AB17" s="244">
        <v>22120</v>
      </c>
      <c r="AC17" s="292">
        <v>970803</v>
      </c>
      <c r="AE17" s="292">
        <v>50450</v>
      </c>
      <c r="AF17" s="292">
        <v>687740.1</v>
      </c>
      <c r="AG17" s="292">
        <v>154818.56</v>
      </c>
    </row>
    <row r="18" spans="1:36">
      <c r="A18" s="289" t="s">
        <v>668</v>
      </c>
      <c r="B18" s="289" t="s">
        <v>670</v>
      </c>
      <c r="C18" s="291">
        <v>4362</v>
      </c>
      <c r="D18" s="289" t="s">
        <v>686</v>
      </c>
      <c r="E18" s="246" t="s">
        <v>686</v>
      </c>
      <c r="F18" s="142">
        <v>406453.45</v>
      </c>
      <c r="G18" s="142">
        <v>8520</v>
      </c>
      <c r="H18" s="142">
        <v>82737.460000000006</v>
      </c>
      <c r="K18" s="246">
        <v>892333.42</v>
      </c>
      <c r="L18" s="246">
        <v>442477.01</v>
      </c>
      <c r="O18" s="139">
        <v>0</v>
      </c>
      <c r="P18" s="139">
        <v>0</v>
      </c>
      <c r="Q18" s="139">
        <v>294</v>
      </c>
      <c r="R18" s="139">
        <v>72.89</v>
      </c>
      <c r="U18" s="246">
        <v>-340997.77</v>
      </c>
      <c r="V18" s="246">
        <v>2510757.66</v>
      </c>
      <c r="W18" s="244">
        <v>593982.13</v>
      </c>
      <c r="X18" s="244">
        <v>304040</v>
      </c>
      <c r="Y18" s="244">
        <v>1061.7</v>
      </c>
      <c r="Z18" s="244">
        <v>1421</v>
      </c>
      <c r="AA18" s="244">
        <v>1095620</v>
      </c>
      <c r="AB18" s="244">
        <v>231143</v>
      </c>
      <c r="AC18" s="292">
        <v>1473220</v>
      </c>
      <c r="AD18" s="292">
        <v>66568</v>
      </c>
      <c r="AE18" s="292">
        <v>50677</v>
      </c>
      <c r="AF18" s="292">
        <v>750767.25</v>
      </c>
      <c r="AG18" s="292">
        <v>223626.02</v>
      </c>
      <c r="AI18" s="292">
        <v>15</v>
      </c>
    </row>
    <row r="19" spans="1:36">
      <c r="A19" s="289" t="s">
        <v>668</v>
      </c>
      <c r="B19" s="289" t="s">
        <v>670</v>
      </c>
      <c r="C19" s="291">
        <v>5714</v>
      </c>
      <c r="D19" s="289" t="s">
        <v>687</v>
      </c>
      <c r="E19" s="246" t="s">
        <v>687</v>
      </c>
      <c r="F19" s="142">
        <v>421975.39</v>
      </c>
      <c r="G19" s="142">
        <v>24995</v>
      </c>
      <c r="H19" s="142">
        <v>94279.59</v>
      </c>
      <c r="K19" s="246">
        <v>3506459.51</v>
      </c>
      <c r="L19" s="246">
        <v>608746.31999999995</v>
      </c>
      <c r="O19" s="139">
        <v>0</v>
      </c>
      <c r="Q19" s="139">
        <v>115434</v>
      </c>
      <c r="R19" s="139">
        <v>2646.55</v>
      </c>
      <c r="S19" s="246">
        <v>80000</v>
      </c>
      <c r="U19" s="246">
        <v>4479614.2300000004</v>
      </c>
      <c r="V19" s="246">
        <v>684118.79</v>
      </c>
      <c r="W19" s="244">
        <v>551611.87</v>
      </c>
      <c r="Y19" s="244">
        <v>1325.25</v>
      </c>
      <c r="Z19" s="244">
        <v>650</v>
      </c>
      <c r="AA19" s="244">
        <v>600540</v>
      </c>
      <c r="AB19" s="244">
        <v>94100</v>
      </c>
      <c r="AC19" s="292">
        <v>1251699</v>
      </c>
      <c r="AD19" s="292">
        <v>12630</v>
      </c>
      <c r="AE19" s="292">
        <v>14600</v>
      </c>
      <c r="AF19" s="292">
        <v>393441.63</v>
      </c>
      <c r="AG19" s="292">
        <v>281214.25</v>
      </c>
    </row>
    <row r="20" spans="1:36">
      <c r="A20" s="289" t="s">
        <v>668</v>
      </c>
      <c r="B20" s="289" t="s">
        <v>670</v>
      </c>
      <c r="C20" s="291">
        <v>1992</v>
      </c>
      <c r="D20" s="289" t="s">
        <v>688</v>
      </c>
      <c r="E20" s="246" t="s">
        <v>688</v>
      </c>
      <c r="F20" s="142">
        <v>140050.84</v>
      </c>
      <c r="G20" s="142">
        <v>41500</v>
      </c>
      <c r="H20" s="142">
        <v>66166.66</v>
      </c>
      <c r="K20" s="246">
        <v>447633.44</v>
      </c>
      <c r="L20" s="246">
        <v>318671.40999999997</v>
      </c>
      <c r="O20" s="139">
        <v>0</v>
      </c>
      <c r="Q20" s="139">
        <v>171626</v>
      </c>
      <c r="R20" s="139">
        <v>215.89</v>
      </c>
      <c r="U20" s="246">
        <v>212561.03</v>
      </c>
      <c r="V20" s="246">
        <v>787661.67</v>
      </c>
      <c r="W20" s="244">
        <v>365549.22</v>
      </c>
      <c r="Y20" s="244">
        <v>212.31</v>
      </c>
      <c r="Z20" s="244">
        <v>430</v>
      </c>
      <c r="AA20" s="244">
        <v>1151460</v>
      </c>
      <c r="AB20" s="244">
        <v>65903</v>
      </c>
      <c r="AC20" s="292">
        <v>1333886</v>
      </c>
      <c r="AD20" s="292">
        <v>16200</v>
      </c>
      <c r="AE20" s="292">
        <v>6060</v>
      </c>
      <c r="AF20" s="292">
        <v>288590.53000000003</v>
      </c>
      <c r="AG20" s="292">
        <v>93709.01</v>
      </c>
      <c r="AI20" s="292">
        <v>3151.23</v>
      </c>
    </row>
    <row r="21" spans="1:36">
      <c r="A21" s="289" t="s">
        <v>668</v>
      </c>
      <c r="B21" s="289" t="s">
        <v>670</v>
      </c>
      <c r="C21" s="291">
        <v>2523</v>
      </c>
      <c r="D21" s="289" t="s">
        <v>689</v>
      </c>
      <c r="E21" s="246" t="s">
        <v>689</v>
      </c>
      <c r="F21" s="142">
        <v>292049.95</v>
      </c>
      <c r="G21" s="142">
        <v>0</v>
      </c>
      <c r="H21" s="142">
        <v>23719.98</v>
      </c>
      <c r="K21" s="246">
        <v>900577.11</v>
      </c>
      <c r="L21" s="246">
        <v>392166.16</v>
      </c>
      <c r="O21" s="139">
        <v>0</v>
      </c>
      <c r="Q21" s="139">
        <v>5430</v>
      </c>
      <c r="R21" s="139">
        <v>228.46</v>
      </c>
      <c r="U21" s="246">
        <v>86833.42</v>
      </c>
      <c r="V21" s="246">
        <v>1709584.67</v>
      </c>
      <c r="W21" s="244">
        <v>407734.16</v>
      </c>
      <c r="Y21" s="244">
        <v>539.07000000000005</v>
      </c>
      <c r="Z21" s="244">
        <v>221</v>
      </c>
      <c r="AA21" s="244">
        <v>1054530</v>
      </c>
      <c r="AB21" s="244">
        <v>75150</v>
      </c>
      <c r="AC21" s="292">
        <v>1325484</v>
      </c>
      <c r="AD21" s="292">
        <v>9750</v>
      </c>
      <c r="AE21" s="292">
        <v>6030</v>
      </c>
      <c r="AF21" s="292">
        <v>231157.02</v>
      </c>
      <c r="AG21" s="292">
        <v>159076.56</v>
      </c>
      <c r="AJ21" s="292">
        <v>240</v>
      </c>
    </row>
    <row r="22" spans="1:36">
      <c r="A22" s="289" t="s">
        <v>668</v>
      </c>
      <c r="B22" s="289" t="s">
        <v>670</v>
      </c>
      <c r="C22" s="291">
        <v>2847</v>
      </c>
      <c r="D22" s="289" t="s">
        <v>690</v>
      </c>
      <c r="E22" s="246" t="s">
        <v>690</v>
      </c>
      <c r="F22" s="142">
        <v>52686.76</v>
      </c>
      <c r="G22" s="142">
        <v>30006</v>
      </c>
      <c r="H22" s="142">
        <v>86119.15</v>
      </c>
      <c r="K22" s="246">
        <v>989027.53</v>
      </c>
      <c r="L22" s="246">
        <v>479247.35999999999</v>
      </c>
      <c r="O22" s="139">
        <v>14582.43</v>
      </c>
      <c r="P22" s="139">
        <v>0</v>
      </c>
      <c r="R22" s="139">
        <v>162.66999999999999</v>
      </c>
      <c r="U22" s="246">
        <v>1960104.39</v>
      </c>
      <c r="W22" s="244">
        <v>393741.39</v>
      </c>
      <c r="Y22" s="244">
        <v>396.58</v>
      </c>
      <c r="Z22" s="244">
        <v>905</v>
      </c>
      <c r="AA22" s="244">
        <v>744930</v>
      </c>
      <c r="AB22" s="244">
        <v>31800</v>
      </c>
      <c r="AC22" s="292">
        <v>932974</v>
      </c>
      <c r="AE22" s="292">
        <v>37862</v>
      </c>
      <c r="AF22" s="292">
        <v>350658.43</v>
      </c>
      <c r="AG22" s="292">
        <v>188035.74</v>
      </c>
      <c r="AI22" s="292">
        <v>5.49</v>
      </c>
    </row>
    <row r="23" spans="1:36">
      <c r="A23" s="289" t="s">
        <v>692</v>
      </c>
      <c r="B23" s="289" t="s">
        <v>693</v>
      </c>
      <c r="C23" s="291">
        <v>1797</v>
      </c>
      <c r="D23" s="289" t="s">
        <v>695</v>
      </c>
      <c r="E23" s="246" t="s">
        <v>695</v>
      </c>
      <c r="F23" s="142">
        <v>196718.02</v>
      </c>
      <c r="G23" s="142">
        <v>0</v>
      </c>
      <c r="H23" s="142">
        <v>18713.37</v>
      </c>
      <c r="K23" s="246">
        <v>1161940.98</v>
      </c>
      <c r="L23" s="246">
        <v>243991.24</v>
      </c>
      <c r="O23" s="139">
        <v>0</v>
      </c>
      <c r="R23" s="139">
        <v>144.81</v>
      </c>
      <c r="S23" s="246">
        <v>19200</v>
      </c>
      <c r="U23" s="246">
        <v>-426009.63</v>
      </c>
      <c r="V23" s="246">
        <v>2091979.99</v>
      </c>
      <c r="W23" s="244">
        <v>606769.81000000006</v>
      </c>
      <c r="Y23" s="244">
        <v>501.53</v>
      </c>
      <c r="AA23" s="244">
        <v>576604.69999999995</v>
      </c>
      <c r="AB23" s="244">
        <v>63070</v>
      </c>
      <c r="AC23" s="292">
        <v>694604.7</v>
      </c>
      <c r="AD23" s="292">
        <v>19872</v>
      </c>
      <c r="AF23" s="292">
        <v>403439.88</v>
      </c>
      <c r="AG23" s="292">
        <v>192981.02</v>
      </c>
    </row>
    <row r="24" spans="1:36">
      <c r="A24" s="289" t="s">
        <v>692</v>
      </c>
      <c r="B24" s="289" t="s">
        <v>693</v>
      </c>
      <c r="C24" s="291">
        <v>5176</v>
      </c>
      <c r="D24" s="289" t="s">
        <v>696</v>
      </c>
      <c r="E24" s="246" t="s">
        <v>696</v>
      </c>
      <c r="F24" s="142">
        <v>850646.17</v>
      </c>
      <c r="G24" s="142">
        <v>0</v>
      </c>
      <c r="H24" s="142">
        <v>54505.58</v>
      </c>
      <c r="K24" s="246">
        <v>862330</v>
      </c>
      <c r="L24" s="246">
        <v>360852.54</v>
      </c>
      <c r="O24" s="139">
        <v>0</v>
      </c>
      <c r="R24" s="139">
        <v>80252.84</v>
      </c>
      <c r="S24" s="246">
        <v>197540</v>
      </c>
      <c r="U24" s="246">
        <v>1772060</v>
      </c>
      <c r="W24" s="244">
        <v>958563.19</v>
      </c>
      <c r="X24" s="244">
        <v>77490</v>
      </c>
      <c r="Y24" s="244">
        <v>1198.9100000000001</v>
      </c>
      <c r="AA24" s="244">
        <v>1325106.56</v>
      </c>
      <c r="AB24" s="244">
        <v>233960</v>
      </c>
      <c r="AC24" s="292">
        <v>1706910.56</v>
      </c>
      <c r="AD24" s="292">
        <v>28206</v>
      </c>
      <c r="AE24" s="292">
        <v>3210</v>
      </c>
      <c r="AF24" s="292">
        <v>570272.37</v>
      </c>
      <c r="AG24" s="292">
        <v>209238.28</v>
      </c>
    </row>
    <row r="25" spans="1:36">
      <c r="A25" s="289" t="s">
        <v>692</v>
      </c>
      <c r="B25" s="289" t="s">
        <v>693</v>
      </c>
      <c r="C25" s="291">
        <v>1036</v>
      </c>
      <c r="D25" s="289" t="s">
        <v>697</v>
      </c>
      <c r="E25" s="246" t="s">
        <v>697</v>
      </c>
      <c r="F25" s="142">
        <v>194901.61</v>
      </c>
      <c r="G25" s="142">
        <v>3060</v>
      </c>
      <c r="H25" s="142">
        <v>12138.51</v>
      </c>
      <c r="K25" s="246">
        <v>1350335.19</v>
      </c>
      <c r="L25" s="246">
        <v>167287.03</v>
      </c>
      <c r="O25" s="139">
        <v>0</v>
      </c>
      <c r="R25" s="139">
        <v>167.83</v>
      </c>
      <c r="U25" s="246">
        <v>-293875.99</v>
      </c>
      <c r="V25" s="246">
        <v>1967042.37</v>
      </c>
      <c r="W25" s="244">
        <v>459102.65</v>
      </c>
      <c r="Y25" s="244">
        <v>230.86</v>
      </c>
      <c r="AA25" s="244">
        <v>1802848</v>
      </c>
      <c r="AB25" s="244">
        <v>33400</v>
      </c>
      <c r="AC25" s="292">
        <v>1835048</v>
      </c>
      <c r="AF25" s="292">
        <v>246582.01</v>
      </c>
      <c r="AG25" s="292">
        <v>159563.37</v>
      </c>
    </row>
    <row r="26" spans="1:36">
      <c r="A26" s="289" t="s">
        <v>692</v>
      </c>
      <c r="B26" s="289" t="s">
        <v>693</v>
      </c>
      <c r="C26" s="291">
        <v>2914</v>
      </c>
      <c r="D26" s="289" t="s">
        <v>698</v>
      </c>
      <c r="E26" s="246" t="s">
        <v>698</v>
      </c>
      <c r="F26" s="142">
        <v>425136.52</v>
      </c>
      <c r="G26" s="142">
        <v>0</v>
      </c>
      <c r="H26" s="142">
        <v>55301.09</v>
      </c>
      <c r="K26" s="246">
        <v>890110.9</v>
      </c>
      <c r="L26" s="246">
        <v>243556.62</v>
      </c>
      <c r="O26" s="139">
        <v>0</v>
      </c>
      <c r="R26" s="139">
        <v>256.63</v>
      </c>
      <c r="U26" s="246">
        <v>297581.94</v>
      </c>
      <c r="V26" s="246">
        <v>1301651.56</v>
      </c>
      <c r="W26" s="244">
        <v>671664.99</v>
      </c>
      <c r="X26" s="244">
        <v>26.21</v>
      </c>
      <c r="Y26" s="244">
        <v>788.09</v>
      </c>
      <c r="AA26" s="244">
        <v>392160</v>
      </c>
      <c r="AB26" s="244">
        <v>89500</v>
      </c>
      <c r="AC26" s="292">
        <v>549060</v>
      </c>
      <c r="AD26" s="292">
        <v>2130</v>
      </c>
      <c r="AE26" s="292">
        <v>3448</v>
      </c>
      <c r="AF26" s="292">
        <v>409476.21</v>
      </c>
      <c r="AG26" s="292">
        <v>175410.08</v>
      </c>
    </row>
    <row r="27" spans="1:36">
      <c r="A27" s="289" t="s">
        <v>692</v>
      </c>
      <c r="B27" s="289" t="s">
        <v>693</v>
      </c>
      <c r="C27" s="291">
        <v>2352</v>
      </c>
      <c r="D27" s="289" t="s">
        <v>699</v>
      </c>
      <c r="E27" s="246" t="s">
        <v>699</v>
      </c>
      <c r="F27" s="142">
        <v>431278.09</v>
      </c>
      <c r="G27" s="142">
        <v>0</v>
      </c>
      <c r="H27" s="142">
        <v>48178.73</v>
      </c>
      <c r="K27" s="246">
        <v>2181314.5</v>
      </c>
      <c r="L27" s="246">
        <v>312722.94</v>
      </c>
      <c r="R27" s="139">
        <v>2149</v>
      </c>
      <c r="U27" s="246">
        <v>1030062.47</v>
      </c>
      <c r="V27" s="246">
        <v>1776680.82</v>
      </c>
      <c r="W27" s="244">
        <v>1232410.3500000001</v>
      </c>
      <c r="Y27" s="244">
        <v>584.71</v>
      </c>
      <c r="AA27" s="244">
        <v>734076</v>
      </c>
      <c r="AB27" s="244">
        <v>99350</v>
      </c>
      <c r="AC27" s="292">
        <v>1349332</v>
      </c>
      <c r="AD27" s="292">
        <v>9298</v>
      </c>
      <c r="AE27" s="292">
        <v>11112</v>
      </c>
      <c r="AF27" s="292">
        <v>313339.93</v>
      </c>
      <c r="AG27" s="292">
        <v>218737.16</v>
      </c>
    </row>
    <row r="28" spans="1:36">
      <c r="A28" s="289" t="s">
        <v>701</v>
      </c>
      <c r="B28" s="289" t="s">
        <v>702</v>
      </c>
      <c r="C28" s="291">
        <v>4838</v>
      </c>
      <c r="D28" s="289" t="s">
        <v>704</v>
      </c>
      <c r="E28" s="246" t="s">
        <v>704</v>
      </c>
      <c r="F28" s="142">
        <v>646027.27</v>
      </c>
      <c r="G28" s="142">
        <v>542137</v>
      </c>
      <c r="H28" s="142">
        <v>88040.85</v>
      </c>
      <c r="K28" s="246">
        <v>1611150.86</v>
      </c>
      <c r="L28" s="246">
        <v>432527.93</v>
      </c>
      <c r="O28" s="139">
        <v>1800</v>
      </c>
      <c r="P28" s="139">
        <v>38110</v>
      </c>
      <c r="R28" s="139">
        <v>128</v>
      </c>
      <c r="U28" s="246">
        <v>482832.66</v>
      </c>
      <c r="V28" s="246">
        <v>2074982.75</v>
      </c>
      <c r="W28" s="244">
        <v>2284538.0699999998</v>
      </c>
      <c r="X28" s="244">
        <v>120030</v>
      </c>
      <c r="Y28" s="244">
        <v>557.80999999999995</v>
      </c>
      <c r="Z28" s="244">
        <v>220</v>
      </c>
      <c r="AA28" s="244">
        <v>1609947.9</v>
      </c>
      <c r="AB28" s="244">
        <v>34459</v>
      </c>
      <c r="AC28" s="292">
        <v>2417135.9</v>
      </c>
      <c r="AD28" s="292">
        <v>20238</v>
      </c>
      <c r="AE28" s="292">
        <v>15520</v>
      </c>
      <c r="AF28" s="292">
        <v>582723.25</v>
      </c>
      <c r="AG28" s="292">
        <v>292102.13</v>
      </c>
      <c r="AI28" s="292">
        <v>3</v>
      </c>
    </row>
    <row r="29" spans="1:36">
      <c r="A29" s="289" t="s">
        <v>701</v>
      </c>
      <c r="B29" s="289" t="s">
        <v>702</v>
      </c>
      <c r="C29" s="291">
        <v>2566</v>
      </c>
      <c r="D29" s="289" t="s">
        <v>705</v>
      </c>
      <c r="E29" s="246" t="s">
        <v>705</v>
      </c>
      <c r="F29" s="142">
        <v>386040.02</v>
      </c>
      <c r="G29" s="142">
        <v>248652</v>
      </c>
      <c r="H29" s="142">
        <v>132489.60999999999</v>
      </c>
      <c r="K29" s="246">
        <v>747228.81</v>
      </c>
      <c r="L29" s="246">
        <v>219802.21</v>
      </c>
      <c r="P29" s="139">
        <v>27031.98</v>
      </c>
      <c r="R29" s="139">
        <v>0</v>
      </c>
      <c r="U29" s="246">
        <v>-447217.26</v>
      </c>
      <c r="V29" s="246">
        <v>1942599.48</v>
      </c>
      <c r="W29" s="244">
        <v>806453.1</v>
      </c>
      <c r="X29" s="244">
        <v>59888</v>
      </c>
      <c r="Y29" s="244">
        <v>635.75</v>
      </c>
      <c r="AA29" s="244">
        <v>1051185</v>
      </c>
      <c r="AB29" s="244">
        <v>33844</v>
      </c>
      <c r="AC29" s="292">
        <v>1234085</v>
      </c>
      <c r="AE29" s="292">
        <v>23700.48</v>
      </c>
      <c r="AF29" s="292">
        <v>352466.43</v>
      </c>
      <c r="AG29" s="292">
        <v>129952.49</v>
      </c>
      <c r="AI29" s="292">
        <v>3</v>
      </c>
    </row>
    <row r="30" spans="1:36">
      <c r="A30" s="289" t="s">
        <v>701</v>
      </c>
      <c r="B30" s="289" t="s">
        <v>702</v>
      </c>
      <c r="C30" s="291">
        <v>3735</v>
      </c>
      <c r="D30" s="289" t="s">
        <v>706</v>
      </c>
      <c r="E30" s="246" t="s">
        <v>706</v>
      </c>
      <c r="F30" s="142">
        <v>709936.17</v>
      </c>
      <c r="G30" s="142">
        <v>154994</v>
      </c>
      <c r="H30" s="142">
        <v>60977.760000000002</v>
      </c>
      <c r="K30" s="246">
        <v>927388.09</v>
      </c>
      <c r="L30" s="246">
        <v>306943.06</v>
      </c>
      <c r="P30" s="139">
        <v>24166.63</v>
      </c>
      <c r="R30" s="139">
        <v>112.24</v>
      </c>
      <c r="U30" s="246">
        <v>582790.86</v>
      </c>
      <c r="V30" s="246">
        <v>1357301.45</v>
      </c>
      <c r="W30" s="244">
        <v>1325892.93</v>
      </c>
      <c r="Y30" s="244">
        <v>1057.01</v>
      </c>
      <c r="AA30" s="244">
        <v>774891</v>
      </c>
      <c r="AB30" s="244">
        <v>21418</v>
      </c>
      <c r="AC30" s="292">
        <v>1244853</v>
      </c>
      <c r="AD30" s="292">
        <v>15916</v>
      </c>
      <c r="AE30" s="292">
        <v>480</v>
      </c>
      <c r="AF30" s="292">
        <v>477438.56</v>
      </c>
      <c r="AG30" s="292">
        <v>188700.48</v>
      </c>
      <c r="AI30" s="292">
        <v>3</v>
      </c>
    </row>
    <row r="31" spans="1:36">
      <c r="A31" s="289" t="s">
        <v>701</v>
      </c>
      <c r="B31" s="289" t="s">
        <v>702</v>
      </c>
      <c r="C31" s="291">
        <v>4854</v>
      </c>
      <c r="D31" s="289" t="s">
        <v>707</v>
      </c>
      <c r="E31" s="246" t="s">
        <v>707</v>
      </c>
      <c r="F31" s="142">
        <v>456147.99</v>
      </c>
      <c r="G31" s="142">
        <v>593457</v>
      </c>
      <c r="H31" s="142">
        <v>99324.34</v>
      </c>
      <c r="K31" s="246">
        <v>762612.92</v>
      </c>
      <c r="L31" s="246">
        <v>246821.47</v>
      </c>
      <c r="O31" s="139">
        <v>0</v>
      </c>
      <c r="P31" s="139">
        <v>40375.300000000003</v>
      </c>
      <c r="R31" s="139">
        <v>162.94999999999999</v>
      </c>
      <c r="S31" s="246">
        <v>11839.74</v>
      </c>
      <c r="U31" s="246">
        <v>130965.15</v>
      </c>
      <c r="V31" s="246">
        <v>1339755.76</v>
      </c>
      <c r="W31" s="244">
        <v>1908057.21</v>
      </c>
      <c r="X31" s="244">
        <v>1060.26</v>
      </c>
      <c r="Y31" s="244">
        <v>823.43</v>
      </c>
      <c r="Z31" s="244">
        <v>200</v>
      </c>
      <c r="AA31" s="244">
        <v>1130791.3999999999</v>
      </c>
      <c r="AB31" s="244">
        <v>28660</v>
      </c>
      <c r="AC31" s="292">
        <v>1698451.4</v>
      </c>
      <c r="AD31" s="292">
        <v>8312</v>
      </c>
      <c r="AE31" s="292">
        <v>3665</v>
      </c>
      <c r="AF31" s="292">
        <v>524204.62</v>
      </c>
      <c r="AG31" s="292">
        <v>199693.46</v>
      </c>
      <c r="AI31" s="292">
        <v>1</v>
      </c>
    </row>
    <row r="32" spans="1:36">
      <c r="A32" s="289" t="s">
        <v>701</v>
      </c>
      <c r="B32" s="289" t="s">
        <v>702</v>
      </c>
      <c r="C32" s="291">
        <v>2393</v>
      </c>
      <c r="D32" s="289" t="s">
        <v>708</v>
      </c>
      <c r="E32" s="246" t="s">
        <v>708</v>
      </c>
      <c r="F32" s="142">
        <v>487872.8</v>
      </c>
      <c r="G32" s="142">
        <v>243862</v>
      </c>
      <c r="H32" s="142">
        <v>62609.79</v>
      </c>
      <c r="K32" s="246">
        <v>1342854.39</v>
      </c>
      <c r="L32" s="246">
        <v>143542.01999999999</v>
      </c>
      <c r="O32" s="139">
        <v>0</v>
      </c>
      <c r="P32" s="139">
        <v>21205.59</v>
      </c>
      <c r="R32" s="139">
        <v>163.55000000000001</v>
      </c>
      <c r="U32" s="246">
        <v>-164241.67000000001</v>
      </c>
      <c r="V32" s="246">
        <v>2103448.6</v>
      </c>
      <c r="W32" s="244">
        <v>1327937.5900000001</v>
      </c>
      <c r="X32" s="244">
        <v>93500</v>
      </c>
      <c r="Y32" s="244">
        <v>517.54</v>
      </c>
      <c r="AA32" s="244">
        <v>2133881.5</v>
      </c>
      <c r="AB32" s="244">
        <v>36161</v>
      </c>
      <c r="AC32" s="292">
        <v>2628461.5</v>
      </c>
      <c r="AD32" s="292">
        <v>16068</v>
      </c>
      <c r="AE32" s="292">
        <v>1840</v>
      </c>
      <c r="AF32" s="292">
        <v>392697.71</v>
      </c>
      <c r="AG32" s="292">
        <v>232764.49</v>
      </c>
      <c r="AI32" s="292">
        <v>1</v>
      </c>
    </row>
    <row r="33" spans="1:36">
      <c r="A33" s="289" t="s">
        <v>701</v>
      </c>
      <c r="B33" s="289" t="s">
        <v>702</v>
      </c>
      <c r="C33" s="291">
        <v>1649</v>
      </c>
      <c r="D33" s="289" t="s">
        <v>709</v>
      </c>
      <c r="E33" s="246" t="s">
        <v>709</v>
      </c>
      <c r="F33" s="142">
        <v>659481.29</v>
      </c>
      <c r="G33" s="142">
        <v>120225</v>
      </c>
      <c r="H33" s="142">
        <v>42100</v>
      </c>
      <c r="K33" s="246">
        <v>593998.05000000005</v>
      </c>
      <c r="L33" s="246">
        <v>365749.57</v>
      </c>
      <c r="P33" s="139">
        <v>24523.83</v>
      </c>
      <c r="R33" s="139">
        <v>0</v>
      </c>
      <c r="S33" s="246">
        <v>21243.53</v>
      </c>
      <c r="U33" s="246">
        <v>-82636.31</v>
      </c>
      <c r="V33" s="246">
        <v>1634028.2</v>
      </c>
      <c r="W33" s="244">
        <v>1032401.67</v>
      </c>
      <c r="X33" s="244">
        <v>3920.58</v>
      </c>
      <c r="Y33" s="244">
        <v>1070.43</v>
      </c>
      <c r="Z33" s="244">
        <v>110</v>
      </c>
      <c r="AA33" s="244">
        <v>412776</v>
      </c>
      <c r="AB33" s="244">
        <v>20804</v>
      </c>
      <c r="AC33" s="292">
        <v>729636</v>
      </c>
      <c r="AD33" s="292">
        <v>6408</v>
      </c>
      <c r="AE33" s="292">
        <v>1708</v>
      </c>
      <c r="AF33" s="292">
        <v>342797.19</v>
      </c>
      <c r="AG33" s="292">
        <v>206137.83</v>
      </c>
      <c r="AI33" s="292">
        <v>1</v>
      </c>
    </row>
    <row r="34" spans="1:36">
      <c r="A34" s="289" t="s">
        <v>701</v>
      </c>
      <c r="B34" s="289" t="s">
        <v>702</v>
      </c>
      <c r="C34" s="291">
        <v>2687</v>
      </c>
      <c r="D34" s="289" t="s">
        <v>710</v>
      </c>
      <c r="E34" s="246" t="s">
        <v>710</v>
      </c>
      <c r="F34" s="142">
        <v>326757.67</v>
      </c>
      <c r="G34" s="142">
        <v>267028</v>
      </c>
      <c r="H34" s="142">
        <v>67771.44</v>
      </c>
      <c r="K34" s="246">
        <v>688417.84</v>
      </c>
      <c r="L34" s="246">
        <v>101065.05</v>
      </c>
      <c r="O34" s="139">
        <v>1500</v>
      </c>
      <c r="P34" s="139">
        <v>25458.92</v>
      </c>
      <c r="R34" s="139">
        <v>14.02</v>
      </c>
      <c r="U34" s="246">
        <v>721888.24</v>
      </c>
      <c r="V34" s="246">
        <v>391756.52</v>
      </c>
      <c r="W34" s="244">
        <v>1148305.51</v>
      </c>
      <c r="Y34" s="244">
        <v>430.41</v>
      </c>
      <c r="Z34" s="244">
        <v>40</v>
      </c>
      <c r="AA34" s="244">
        <v>1622022.5</v>
      </c>
      <c r="AB34" s="244">
        <v>47187</v>
      </c>
      <c r="AC34" s="292">
        <v>1990796.5</v>
      </c>
      <c r="AD34" s="292">
        <v>16066</v>
      </c>
      <c r="AE34" s="292">
        <v>240</v>
      </c>
      <c r="AF34" s="292">
        <v>424184.6</v>
      </c>
      <c r="AG34" s="292">
        <v>76274.02</v>
      </c>
      <c r="AI34" s="292">
        <v>2</v>
      </c>
    </row>
    <row r="35" spans="1:36">
      <c r="A35" s="289" t="s">
        <v>701</v>
      </c>
      <c r="B35" s="289" t="s">
        <v>702</v>
      </c>
      <c r="C35" s="291">
        <v>2348</v>
      </c>
      <c r="D35" s="289" t="s">
        <v>711</v>
      </c>
      <c r="E35" s="246" t="s">
        <v>711</v>
      </c>
      <c r="F35" s="142">
        <v>367033.14</v>
      </c>
      <c r="G35" s="142">
        <v>46540</v>
      </c>
      <c r="H35" s="142">
        <v>91452.26</v>
      </c>
      <c r="K35" s="246">
        <v>511370.29</v>
      </c>
      <c r="L35" s="246">
        <v>161593.87</v>
      </c>
      <c r="P35" s="139">
        <v>17895.36</v>
      </c>
      <c r="R35" s="139">
        <v>26.75</v>
      </c>
      <c r="U35" s="246">
        <v>596312.04</v>
      </c>
      <c r="V35" s="246">
        <v>459399.49</v>
      </c>
      <c r="W35" s="244">
        <v>616763.26</v>
      </c>
      <c r="Y35" s="244">
        <v>639.27</v>
      </c>
      <c r="Z35" s="244">
        <v>20</v>
      </c>
      <c r="AA35" s="244">
        <v>775813.5</v>
      </c>
      <c r="AB35" s="244">
        <v>54250</v>
      </c>
      <c r="AC35" s="292">
        <v>937963.5</v>
      </c>
      <c r="AD35" s="292">
        <v>9400.34</v>
      </c>
      <c r="AF35" s="292">
        <v>309756.56</v>
      </c>
      <c r="AG35" s="292">
        <v>86009.71</v>
      </c>
    </row>
    <row r="36" spans="1:36">
      <c r="A36" s="289" t="s">
        <v>701</v>
      </c>
      <c r="B36" s="289" t="s">
        <v>702</v>
      </c>
      <c r="C36" s="291">
        <v>1733</v>
      </c>
      <c r="D36" s="289" t="s">
        <v>712</v>
      </c>
      <c r="E36" s="246" t="s">
        <v>712</v>
      </c>
      <c r="F36" s="142">
        <v>333925.02</v>
      </c>
      <c r="G36" s="142">
        <v>269876</v>
      </c>
      <c r="H36" s="142">
        <v>32880.61</v>
      </c>
      <c r="K36" s="246">
        <v>773734.66</v>
      </c>
      <c r="L36" s="246">
        <v>148064.45000000001</v>
      </c>
      <c r="O36" s="139">
        <v>0</v>
      </c>
      <c r="P36" s="139">
        <v>23892.04</v>
      </c>
      <c r="R36" s="139">
        <v>288.68</v>
      </c>
      <c r="U36" s="246">
        <v>680593.58</v>
      </c>
      <c r="V36" s="246">
        <v>556569.79</v>
      </c>
      <c r="W36" s="244">
        <v>1016797.47</v>
      </c>
      <c r="X36" s="244">
        <v>180698</v>
      </c>
      <c r="Y36" s="244">
        <v>498.38</v>
      </c>
      <c r="Z36" s="244">
        <v>50</v>
      </c>
      <c r="AA36" s="244">
        <v>1021978.23</v>
      </c>
      <c r="AB36" s="244">
        <v>31509</v>
      </c>
      <c r="AC36" s="292">
        <v>1347268.23</v>
      </c>
      <c r="AD36" s="292">
        <v>17296</v>
      </c>
      <c r="AE36" s="292">
        <v>23208</v>
      </c>
      <c r="AF36" s="292">
        <v>424208.36</v>
      </c>
      <c r="AG36" s="292">
        <v>142411.84</v>
      </c>
      <c r="AI36" s="292">
        <v>2</v>
      </c>
    </row>
    <row r="37" spans="1:36">
      <c r="A37" s="289" t="s">
        <v>701</v>
      </c>
      <c r="B37" s="289" t="s">
        <v>702</v>
      </c>
      <c r="C37" s="291">
        <v>2559</v>
      </c>
      <c r="D37" s="289" t="s">
        <v>713</v>
      </c>
      <c r="E37" s="246" t="s">
        <v>713</v>
      </c>
      <c r="F37" s="142">
        <v>434394.75</v>
      </c>
      <c r="G37" s="142">
        <v>336242</v>
      </c>
      <c r="H37" s="142">
        <v>85617.45</v>
      </c>
      <c r="K37" s="246">
        <v>391646.47</v>
      </c>
      <c r="L37" s="246">
        <v>150522.26</v>
      </c>
      <c r="O37" s="139">
        <v>0</v>
      </c>
      <c r="P37" s="139">
        <v>17000</v>
      </c>
      <c r="R37" s="139">
        <v>0</v>
      </c>
      <c r="U37" s="246">
        <v>-695673.33</v>
      </c>
      <c r="V37" s="246">
        <v>1714982.69</v>
      </c>
      <c r="W37" s="244">
        <v>1224287.73</v>
      </c>
      <c r="X37" s="244">
        <v>86775</v>
      </c>
      <c r="Y37" s="244">
        <v>643.97</v>
      </c>
      <c r="Z37" s="244">
        <v>3370</v>
      </c>
      <c r="AA37" s="244">
        <v>930804.34</v>
      </c>
      <c r="AB37" s="244">
        <v>22718</v>
      </c>
      <c r="AC37" s="292">
        <v>1250184.3400000001</v>
      </c>
      <c r="AD37" s="292">
        <v>18576</v>
      </c>
      <c r="AE37" s="292">
        <v>6664</v>
      </c>
      <c r="AF37" s="292">
        <v>477827</v>
      </c>
      <c r="AG37" s="292">
        <v>153233.13</v>
      </c>
      <c r="AI37" s="292">
        <v>1</v>
      </c>
    </row>
    <row r="38" spans="1:36">
      <c r="A38" s="289" t="s">
        <v>701</v>
      </c>
      <c r="B38" s="289" t="s">
        <v>702</v>
      </c>
      <c r="C38" s="291">
        <v>1951</v>
      </c>
      <c r="D38" s="289" t="s">
        <v>714</v>
      </c>
      <c r="E38" s="246" t="s">
        <v>714</v>
      </c>
      <c r="F38" s="142">
        <v>319946.59999999998</v>
      </c>
      <c r="G38" s="142">
        <v>182104</v>
      </c>
      <c r="H38" s="142">
        <v>69885.600000000006</v>
      </c>
      <c r="K38" s="246">
        <v>1426366.8</v>
      </c>
      <c r="L38" s="246">
        <v>253356.61</v>
      </c>
      <c r="P38" s="139">
        <v>20372.78</v>
      </c>
      <c r="R38" s="139">
        <v>0</v>
      </c>
      <c r="U38" s="246">
        <v>-26972.720000000001</v>
      </c>
      <c r="V38" s="246">
        <v>2179663.7000000002</v>
      </c>
      <c r="W38" s="244">
        <v>1151270.8500000001</v>
      </c>
      <c r="X38" s="244">
        <v>37000</v>
      </c>
      <c r="Y38" s="244">
        <v>438.11</v>
      </c>
      <c r="Z38" s="244">
        <v>530</v>
      </c>
      <c r="AA38" s="244">
        <v>1061689.5</v>
      </c>
      <c r="AB38" s="244">
        <v>7306</v>
      </c>
      <c r="AC38" s="292">
        <v>1480066.5</v>
      </c>
      <c r="AD38" s="292">
        <v>6270</v>
      </c>
      <c r="AE38" s="292">
        <v>21884.95</v>
      </c>
      <c r="AF38" s="292">
        <v>346150.19</v>
      </c>
      <c r="AG38" s="292">
        <v>325266.96999999997</v>
      </c>
    </row>
    <row r="39" spans="1:36">
      <c r="A39" s="289" t="s">
        <v>701</v>
      </c>
      <c r="B39" s="289" t="s">
        <v>702</v>
      </c>
      <c r="C39" s="291">
        <v>3184</v>
      </c>
      <c r="D39" s="289" t="s">
        <v>715</v>
      </c>
      <c r="E39" s="246" t="s">
        <v>715</v>
      </c>
      <c r="F39" s="142">
        <v>919691.29</v>
      </c>
      <c r="G39" s="142">
        <v>390522</v>
      </c>
      <c r="H39" s="142">
        <v>26810.39</v>
      </c>
      <c r="K39" s="246">
        <v>577368.71</v>
      </c>
      <c r="L39" s="246">
        <v>408084.28</v>
      </c>
      <c r="O39" s="139">
        <v>0</v>
      </c>
      <c r="P39" s="139">
        <v>25060</v>
      </c>
      <c r="R39" s="139">
        <v>181.22</v>
      </c>
      <c r="U39" s="246">
        <v>-316266.55</v>
      </c>
      <c r="V39" s="246">
        <v>1994257.35</v>
      </c>
      <c r="W39" s="244">
        <v>1587662.26</v>
      </c>
      <c r="X39" s="244">
        <v>188300</v>
      </c>
      <c r="Y39" s="244">
        <v>1410.8</v>
      </c>
      <c r="Z39" s="244">
        <v>2870</v>
      </c>
      <c r="AA39" s="244">
        <v>697230</v>
      </c>
      <c r="AB39" s="244">
        <v>19206</v>
      </c>
      <c r="AC39" s="292">
        <v>1189350</v>
      </c>
      <c r="AD39" s="292">
        <v>9130</v>
      </c>
      <c r="AE39" s="292">
        <v>9814</v>
      </c>
      <c r="AF39" s="292">
        <v>465492.62</v>
      </c>
      <c r="AG39" s="292">
        <v>203640.79</v>
      </c>
      <c r="AI39" s="292">
        <v>7</v>
      </c>
    </row>
    <row r="40" spans="1:36">
      <c r="A40" s="289" t="s">
        <v>701</v>
      </c>
      <c r="B40" s="289" t="s">
        <v>702</v>
      </c>
      <c r="C40" s="291">
        <v>2131</v>
      </c>
      <c r="D40" s="289" t="s">
        <v>716</v>
      </c>
      <c r="E40" s="246" t="s">
        <v>716</v>
      </c>
      <c r="F40" s="142">
        <v>412990.94</v>
      </c>
      <c r="G40" s="142">
        <v>75125.929999999993</v>
      </c>
      <c r="H40" s="142">
        <v>57030.89</v>
      </c>
      <c r="K40" s="246">
        <v>930726.37</v>
      </c>
      <c r="L40" s="246">
        <v>515120.05</v>
      </c>
      <c r="O40" s="139">
        <v>0</v>
      </c>
      <c r="P40" s="139">
        <v>28120.73</v>
      </c>
      <c r="R40" s="139">
        <v>208.97</v>
      </c>
      <c r="U40" s="246">
        <v>598805.72</v>
      </c>
      <c r="V40" s="246">
        <v>1560653.49</v>
      </c>
      <c r="W40" s="244">
        <v>802021.32</v>
      </c>
      <c r="Y40" s="244">
        <v>792.93</v>
      </c>
      <c r="Z40" s="244">
        <v>400</v>
      </c>
      <c r="AA40" s="244">
        <v>1299012.21</v>
      </c>
      <c r="AB40" s="244">
        <v>33388</v>
      </c>
      <c r="AC40" s="292">
        <v>1604803.21</v>
      </c>
      <c r="AD40" s="292">
        <v>19972</v>
      </c>
      <c r="AE40" s="292">
        <v>20496</v>
      </c>
      <c r="AF40" s="292">
        <v>437878.77</v>
      </c>
      <c r="AG40" s="292">
        <v>249258.21</v>
      </c>
      <c r="AI40" s="292">
        <v>1</v>
      </c>
    </row>
    <row r="41" spans="1:36">
      <c r="A41" s="289" t="s">
        <v>701</v>
      </c>
      <c r="B41" s="289" t="s">
        <v>702</v>
      </c>
      <c r="C41" s="291">
        <v>1943</v>
      </c>
      <c r="D41" s="289" t="s">
        <v>717</v>
      </c>
      <c r="E41" s="246" t="s">
        <v>717</v>
      </c>
      <c r="F41" s="142">
        <v>767084.62</v>
      </c>
      <c r="G41" s="142">
        <v>205378</v>
      </c>
      <c r="H41" s="142">
        <v>45186.080000000002</v>
      </c>
      <c r="K41" s="246">
        <v>787240.54</v>
      </c>
      <c r="L41" s="246">
        <v>116881.72</v>
      </c>
      <c r="P41" s="139">
        <v>25228.33</v>
      </c>
      <c r="R41" s="139">
        <v>0</v>
      </c>
      <c r="U41" s="246">
        <v>-64565.27</v>
      </c>
      <c r="V41" s="246">
        <v>1367149.29</v>
      </c>
      <c r="W41" s="244">
        <v>1438692.69</v>
      </c>
      <c r="X41" s="244">
        <v>52900</v>
      </c>
      <c r="Y41" s="244">
        <v>705.43</v>
      </c>
      <c r="Z41" s="244">
        <v>1010</v>
      </c>
      <c r="AA41" s="244">
        <v>654535.11</v>
      </c>
      <c r="AB41" s="244">
        <v>10306</v>
      </c>
      <c r="AC41" s="292">
        <v>1041005.11</v>
      </c>
      <c r="AD41" s="292">
        <v>2130</v>
      </c>
      <c r="AE41" s="292">
        <v>6464</v>
      </c>
      <c r="AF41" s="292">
        <v>362633.4</v>
      </c>
      <c r="AG41" s="292">
        <v>151954.10999999999</v>
      </c>
      <c r="AI41" s="292">
        <v>4</v>
      </c>
    </row>
    <row r="42" spans="1:36">
      <c r="A42" s="289" t="s">
        <v>719</v>
      </c>
      <c r="B42" s="289" t="s">
        <v>720</v>
      </c>
      <c r="C42" s="291">
        <v>3652</v>
      </c>
      <c r="D42" s="289" t="s">
        <v>722</v>
      </c>
      <c r="E42" s="246" t="s">
        <v>722</v>
      </c>
      <c r="F42" s="142">
        <v>1155994.53</v>
      </c>
      <c r="G42" s="142">
        <v>8730</v>
      </c>
      <c r="H42" s="142">
        <v>37677.910000000003</v>
      </c>
      <c r="K42" s="246">
        <v>365075.83</v>
      </c>
      <c r="L42" s="246">
        <v>149183.92000000001</v>
      </c>
      <c r="P42" s="139">
        <v>12714.75</v>
      </c>
      <c r="R42" s="139">
        <v>0</v>
      </c>
      <c r="U42" s="246">
        <v>-398578.5</v>
      </c>
      <c r="V42" s="246">
        <v>1747176.74</v>
      </c>
      <c r="W42" s="244">
        <v>1005000.7</v>
      </c>
      <c r="X42" s="244">
        <v>325950</v>
      </c>
      <c r="Y42" s="244">
        <v>1528.27</v>
      </c>
      <c r="AA42" s="244">
        <v>477382.40000000002</v>
      </c>
      <c r="AB42" s="244">
        <v>134500</v>
      </c>
      <c r="AC42" s="292">
        <v>1097797.3999999999</v>
      </c>
      <c r="AD42" s="292">
        <v>2130</v>
      </c>
      <c r="AE42" s="292">
        <v>10420</v>
      </c>
      <c r="AF42" s="292">
        <v>317741.11</v>
      </c>
      <c r="AG42" s="292">
        <v>160923.66</v>
      </c>
    </row>
    <row r="43" spans="1:36">
      <c r="A43" s="289" t="s">
        <v>719</v>
      </c>
      <c r="B43" s="289" t="s">
        <v>720</v>
      </c>
      <c r="C43" s="291">
        <v>4998</v>
      </c>
      <c r="D43" s="289" t="s">
        <v>723</v>
      </c>
      <c r="E43" s="246" t="s">
        <v>723</v>
      </c>
      <c r="F43" s="142">
        <v>197086.26</v>
      </c>
      <c r="G43" s="142">
        <v>0</v>
      </c>
      <c r="H43" s="142">
        <v>118681.22</v>
      </c>
      <c r="K43" s="246">
        <v>671465.97</v>
      </c>
      <c r="L43" s="246">
        <v>118168.54</v>
      </c>
      <c r="O43" s="139">
        <v>0</v>
      </c>
      <c r="P43" s="139">
        <v>18966.77</v>
      </c>
      <c r="R43" s="139">
        <v>536</v>
      </c>
      <c r="U43" s="246">
        <v>-1302074.54</v>
      </c>
      <c r="V43" s="246">
        <v>2580473.12</v>
      </c>
      <c r="W43" s="244">
        <v>1834652.62</v>
      </c>
      <c r="Y43" s="244">
        <v>442.82</v>
      </c>
      <c r="AA43" s="244">
        <v>838824.74</v>
      </c>
      <c r="AB43" s="244">
        <v>79390</v>
      </c>
      <c r="AC43" s="292">
        <v>1513653.74</v>
      </c>
      <c r="AE43" s="292">
        <v>31694</v>
      </c>
      <c r="AF43" s="292">
        <v>1154911.23</v>
      </c>
      <c r="AG43" s="292">
        <v>190550.57</v>
      </c>
      <c r="AJ43" s="292">
        <v>55000</v>
      </c>
    </row>
    <row r="44" spans="1:36">
      <c r="A44" s="289" t="s">
        <v>719</v>
      </c>
      <c r="B44" s="289" t="s">
        <v>720</v>
      </c>
      <c r="C44" s="291">
        <v>3421</v>
      </c>
      <c r="D44" s="289" t="s">
        <v>724</v>
      </c>
      <c r="E44" s="246" t="s">
        <v>724</v>
      </c>
      <c r="F44" s="142">
        <v>494817.28000000003</v>
      </c>
      <c r="G44" s="142">
        <v>0</v>
      </c>
      <c r="H44" s="142">
        <v>108002.87</v>
      </c>
      <c r="K44" s="246">
        <v>410065.42</v>
      </c>
      <c r="L44" s="246">
        <v>65026.66</v>
      </c>
      <c r="O44" s="139">
        <v>0</v>
      </c>
      <c r="P44" s="139">
        <v>9772.5300000000007</v>
      </c>
      <c r="R44" s="139">
        <v>600</v>
      </c>
      <c r="U44" s="246">
        <v>-667483.12</v>
      </c>
      <c r="V44" s="246">
        <v>1682922.85</v>
      </c>
      <c r="W44" s="244">
        <v>1019669.9</v>
      </c>
      <c r="Y44" s="244">
        <v>930.41</v>
      </c>
      <c r="AA44" s="244">
        <v>724898</v>
      </c>
      <c r="AB44" s="244">
        <v>59610</v>
      </c>
      <c r="AC44" s="292">
        <v>1273580</v>
      </c>
      <c r="AE44" s="292">
        <v>18372</v>
      </c>
      <c r="AF44" s="292">
        <v>352948.37</v>
      </c>
      <c r="AG44" s="292">
        <v>108107.97</v>
      </c>
    </row>
    <row r="45" spans="1:36">
      <c r="A45" s="289" t="s">
        <v>719</v>
      </c>
      <c r="B45" s="289" t="s">
        <v>720</v>
      </c>
      <c r="C45" s="291">
        <v>1467</v>
      </c>
      <c r="D45" s="289" t="s">
        <v>725</v>
      </c>
      <c r="E45" s="246" t="s">
        <v>725</v>
      </c>
      <c r="F45" s="142">
        <v>192789.75</v>
      </c>
      <c r="G45" s="142">
        <v>0</v>
      </c>
      <c r="H45" s="142">
        <v>19837.439999999999</v>
      </c>
      <c r="K45" s="246">
        <v>633248.49</v>
      </c>
      <c r="L45" s="246">
        <v>122427.84</v>
      </c>
      <c r="O45" s="139">
        <v>0</v>
      </c>
      <c r="P45" s="139">
        <v>7896.84</v>
      </c>
      <c r="R45" s="139">
        <v>998.46</v>
      </c>
      <c r="U45" s="246">
        <v>-607982.75</v>
      </c>
      <c r="V45" s="246">
        <v>1664645.88</v>
      </c>
      <c r="W45" s="244">
        <v>619347.49</v>
      </c>
      <c r="Y45" s="244">
        <v>395.44</v>
      </c>
      <c r="AA45" s="244">
        <v>948965</v>
      </c>
      <c r="AB45" s="244">
        <v>123140</v>
      </c>
      <c r="AC45" s="292">
        <v>1214342</v>
      </c>
      <c r="AD45" s="292">
        <v>3500</v>
      </c>
      <c r="AE45" s="292">
        <v>55238</v>
      </c>
      <c r="AF45" s="292">
        <v>351154.78</v>
      </c>
      <c r="AG45" s="292">
        <v>164868.06</v>
      </c>
    </row>
    <row r="46" spans="1:36">
      <c r="A46" s="289" t="s">
        <v>719</v>
      </c>
      <c r="B46" s="289" t="s">
        <v>720</v>
      </c>
      <c r="C46" s="291">
        <v>4845</v>
      </c>
      <c r="D46" s="289" t="s">
        <v>726</v>
      </c>
      <c r="E46" s="246" t="s">
        <v>726</v>
      </c>
      <c r="F46" s="142">
        <v>461410.44</v>
      </c>
      <c r="G46" s="142">
        <v>0</v>
      </c>
      <c r="H46" s="142">
        <v>78377.429999999993</v>
      </c>
      <c r="K46" s="246">
        <v>3271219.82</v>
      </c>
      <c r="L46" s="246">
        <v>77335.94</v>
      </c>
      <c r="O46" s="139">
        <v>0</v>
      </c>
      <c r="P46" s="139">
        <v>13737.59</v>
      </c>
      <c r="R46" s="139">
        <v>0</v>
      </c>
      <c r="U46" s="246">
        <v>3641385.01</v>
      </c>
      <c r="V46" s="246">
        <v>349948.56</v>
      </c>
      <c r="W46" s="244">
        <v>1057406.69</v>
      </c>
      <c r="X46" s="244">
        <v>192000</v>
      </c>
      <c r="Y46" s="244">
        <v>1390.3</v>
      </c>
      <c r="AA46" s="244">
        <v>772803.5</v>
      </c>
      <c r="AB46" s="244">
        <v>188000</v>
      </c>
      <c r="AC46" s="292">
        <v>1563680.5</v>
      </c>
      <c r="AE46" s="292">
        <v>28635</v>
      </c>
      <c r="AF46" s="292">
        <v>505000.05</v>
      </c>
      <c r="AG46" s="292">
        <v>187332.45</v>
      </c>
      <c r="AJ46" s="292">
        <v>43680.02</v>
      </c>
    </row>
    <row r="47" spans="1:36">
      <c r="A47" s="289" t="s">
        <v>719</v>
      </c>
      <c r="B47" s="289" t="s">
        <v>720</v>
      </c>
      <c r="C47" s="291">
        <v>3469</v>
      </c>
      <c r="D47" s="289" t="s">
        <v>727</v>
      </c>
      <c r="E47" s="246" t="s">
        <v>727</v>
      </c>
      <c r="F47" s="142">
        <v>280420.46000000002</v>
      </c>
      <c r="G47" s="142">
        <v>0</v>
      </c>
      <c r="H47" s="142">
        <v>45966.93</v>
      </c>
      <c r="K47" s="246">
        <v>780057.98</v>
      </c>
      <c r="L47" s="246">
        <v>74111.37</v>
      </c>
      <c r="O47" s="139">
        <v>0</v>
      </c>
      <c r="P47" s="139">
        <v>10017.26</v>
      </c>
      <c r="R47" s="139">
        <v>25.38</v>
      </c>
      <c r="U47" s="246">
        <v>-328144.01</v>
      </c>
      <c r="V47" s="246">
        <v>1610762.41</v>
      </c>
      <c r="W47" s="244">
        <v>1057350.8</v>
      </c>
      <c r="X47" s="244">
        <v>135000</v>
      </c>
      <c r="Y47" s="244">
        <v>571.27</v>
      </c>
      <c r="AA47" s="244">
        <v>734890.5</v>
      </c>
      <c r="AB47" s="244">
        <v>19000</v>
      </c>
      <c r="AC47" s="292">
        <v>1402861.5</v>
      </c>
      <c r="AD47" s="292">
        <v>7000</v>
      </c>
      <c r="AE47" s="292">
        <v>37677</v>
      </c>
      <c r="AF47" s="292">
        <v>456861.86</v>
      </c>
      <c r="AG47" s="292">
        <v>154516.51</v>
      </c>
    </row>
    <row r="48" spans="1:36">
      <c r="A48" s="289" t="s">
        <v>719</v>
      </c>
      <c r="B48" s="289" t="s">
        <v>720</v>
      </c>
      <c r="C48" s="291">
        <v>2587</v>
      </c>
      <c r="D48" s="289" t="s">
        <v>728</v>
      </c>
      <c r="E48" s="246" t="s">
        <v>728</v>
      </c>
      <c r="F48" s="142">
        <v>306211.64</v>
      </c>
      <c r="G48" s="142">
        <v>0</v>
      </c>
      <c r="H48" s="142">
        <v>104420.82</v>
      </c>
      <c r="K48" s="246">
        <v>871600.1</v>
      </c>
      <c r="L48" s="246">
        <v>63284.1</v>
      </c>
      <c r="O48" s="139">
        <v>0</v>
      </c>
      <c r="P48" s="139">
        <v>9925.86</v>
      </c>
      <c r="R48" s="139">
        <v>570.79</v>
      </c>
      <c r="U48" s="246">
        <v>-1188426.99</v>
      </c>
      <c r="V48" s="246">
        <v>2707380.46</v>
      </c>
      <c r="W48" s="244">
        <v>767492.42</v>
      </c>
      <c r="X48" s="244">
        <v>135000</v>
      </c>
      <c r="Y48" s="244">
        <v>791.66</v>
      </c>
      <c r="AA48" s="244">
        <v>951188.39</v>
      </c>
      <c r="AB48" s="244">
        <v>65910</v>
      </c>
      <c r="AC48" s="292">
        <v>1437287.39</v>
      </c>
      <c r="AE48" s="292">
        <v>14560</v>
      </c>
      <c r="AF48" s="292">
        <v>469431.65</v>
      </c>
      <c r="AG48" s="292">
        <v>183036.89</v>
      </c>
    </row>
    <row r="49" spans="1:36">
      <c r="A49" s="289" t="s">
        <v>719</v>
      </c>
      <c r="B49" s="289" t="s">
        <v>720</v>
      </c>
      <c r="C49" s="291">
        <v>1576</v>
      </c>
      <c r="D49" s="289" t="s">
        <v>729</v>
      </c>
      <c r="E49" s="246" t="s">
        <v>729</v>
      </c>
      <c r="F49" s="142">
        <v>527267.9</v>
      </c>
      <c r="G49" s="142">
        <v>0</v>
      </c>
      <c r="H49" s="142">
        <v>17672.310000000001</v>
      </c>
      <c r="K49" s="246">
        <v>766657.01</v>
      </c>
      <c r="L49" s="246">
        <v>124072.52</v>
      </c>
      <c r="O49" s="139">
        <v>4890</v>
      </c>
      <c r="P49" s="139">
        <v>9902.98</v>
      </c>
      <c r="R49" s="139">
        <v>0</v>
      </c>
      <c r="U49" s="246">
        <v>-825363.53</v>
      </c>
      <c r="V49" s="246">
        <v>2321309.19</v>
      </c>
      <c r="W49" s="244">
        <v>438661.97</v>
      </c>
      <c r="Y49" s="244">
        <v>1035.52</v>
      </c>
      <c r="AA49" s="244">
        <v>491836.5</v>
      </c>
      <c r="AB49" s="244">
        <v>42912</v>
      </c>
      <c r="AC49" s="292">
        <v>640541.5</v>
      </c>
      <c r="AD49" s="292">
        <v>3500</v>
      </c>
      <c r="AE49" s="292">
        <v>31910</v>
      </c>
      <c r="AF49" s="292">
        <v>235696.05</v>
      </c>
      <c r="AG49" s="292">
        <v>137867.34</v>
      </c>
    </row>
    <row r="50" spans="1:36">
      <c r="A50" s="289" t="s">
        <v>719</v>
      </c>
      <c r="B50" s="289" t="s">
        <v>720</v>
      </c>
      <c r="C50" s="291">
        <v>2113</v>
      </c>
      <c r="D50" s="289" t="s">
        <v>730</v>
      </c>
      <c r="E50" s="246" t="s">
        <v>730</v>
      </c>
      <c r="F50" s="142">
        <v>992664.41</v>
      </c>
      <c r="G50" s="142">
        <v>20000</v>
      </c>
      <c r="H50" s="142">
        <v>29179.56</v>
      </c>
      <c r="K50" s="246">
        <v>496890.3</v>
      </c>
      <c r="L50" s="246">
        <v>106769.55</v>
      </c>
      <c r="P50" s="139">
        <v>7148.17</v>
      </c>
      <c r="R50" s="139">
        <v>33.840000000000003</v>
      </c>
      <c r="U50" s="246">
        <v>355468.56</v>
      </c>
      <c r="V50" s="246">
        <v>991778.49</v>
      </c>
      <c r="W50" s="244">
        <v>411357.54</v>
      </c>
      <c r="X50" s="244">
        <v>75580</v>
      </c>
      <c r="Y50" s="244">
        <v>1473.68</v>
      </c>
      <c r="AA50" s="244">
        <v>615865.69999999995</v>
      </c>
      <c r="AB50" s="244">
        <v>179000</v>
      </c>
      <c r="AC50" s="292">
        <v>696967.7</v>
      </c>
      <c r="AE50" s="292">
        <v>15444</v>
      </c>
      <c r="AF50" s="292">
        <v>183962.54</v>
      </c>
      <c r="AG50" s="292">
        <v>58454.87</v>
      </c>
      <c r="AJ50" s="292">
        <v>37373.050000000003</v>
      </c>
    </row>
    <row r="51" spans="1:36">
      <c r="A51" s="289" t="s">
        <v>719</v>
      </c>
      <c r="B51" s="289" t="s">
        <v>720</v>
      </c>
      <c r="C51" s="291">
        <v>1780</v>
      </c>
      <c r="D51" s="289" t="s">
        <v>731</v>
      </c>
      <c r="E51" s="246" t="s">
        <v>731</v>
      </c>
      <c r="F51" s="142">
        <v>299424.40000000002</v>
      </c>
      <c r="G51" s="142">
        <v>0</v>
      </c>
      <c r="H51" s="142">
        <v>27165.09</v>
      </c>
      <c r="K51" s="246">
        <v>2876057.95</v>
      </c>
      <c r="L51" s="246">
        <v>117688.4</v>
      </c>
      <c r="P51" s="139">
        <v>19080.84</v>
      </c>
      <c r="R51" s="139">
        <v>0</v>
      </c>
      <c r="U51" s="246">
        <v>2577629.42</v>
      </c>
      <c r="V51" s="246">
        <v>667821.93000000005</v>
      </c>
      <c r="W51" s="244">
        <v>505581.38</v>
      </c>
      <c r="X51" s="244">
        <v>77000</v>
      </c>
      <c r="Y51" s="244">
        <v>462.82</v>
      </c>
      <c r="AA51" s="244">
        <v>765765.3</v>
      </c>
      <c r="AB51" s="244">
        <v>165700</v>
      </c>
      <c r="AC51" s="292">
        <v>923511.3</v>
      </c>
      <c r="AD51" s="292">
        <v>3500</v>
      </c>
      <c r="AE51" s="292">
        <v>40334</v>
      </c>
      <c r="AF51" s="292">
        <v>318450.42</v>
      </c>
      <c r="AG51" s="292">
        <v>172910.13</v>
      </c>
    </row>
    <row r="52" spans="1:36">
      <c r="A52" s="289" t="s">
        <v>692</v>
      </c>
      <c r="B52" s="289" t="s">
        <v>734</v>
      </c>
      <c r="C52" s="291">
        <v>1148</v>
      </c>
      <c r="D52" s="289" t="s">
        <v>736</v>
      </c>
      <c r="E52" s="246" t="s">
        <v>736</v>
      </c>
      <c r="F52" s="142">
        <v>431046.07</v>
      </c>
      <c r="G52" s="142">
        <v>36999</v>
      </c>
      <c r="H52" s="142">
        <v>10028.81</v>
      </c>
      <c r="K52" s="246">
        <v>1074337.92</v>
      </c>
      <c r="L52" s="246">
        <v>256758.41</v>
      </c>
      <c r="O52" s="139">
        <v>14000</v>
      </c>
      <c r="P52" s="139">
        <v>17207.34</v>
      </c>
      <c r="R52" s="139">
        <v>2388</v>
      </c>
      <c r="U52" s="246">
        <v>-445421.24</v>
      </c>
      <c r="V52" s="246">
        <v>2139773.89</v>
      </c>
      <c r="W52" s="244">
        <v>675191.99</v>
      </c>
      <c r="Y52" s="244">
        <v>1196.8399999999999</v>
      </c>
      <c r="AA52" s="244">
        <v>419871.6</v>
      </c>
      <c r="AC52" s="292">
        <v>509171.6</v>
      </c>
      <c r="AE52" s="292">
        <v>26968</v>
      </c>
      <c r="AF52" s="292">
        <v>302074.03000000003</v>
      </c>
      <c r="AG52" s="292">
        <v>154824.57999999999</v>
      </c>
      <c r="AJ52" s="292">
        <v>22000</v>
      </c>
    </row>
    <row r="53" spans="1:36">
      <c r="A53" s="289" t="s">
        <v>692</v>
      </c>
      <c r="B53" s="289" t="s">
        <v>734</v>
      </c>
      <c r="C53" s="291">
        <v>600</v>
      </c>
      <c r="D53" s="289" t="s">
        <v>737</v>
      </c>
      <c r="E53" s="246" t="s">
        <v>737</v>
      </c>
      <c r="F53" s="142">
        <v>520733.97</v>
      </c>
      <c r="G53" s="142">
        <v>69615</v>
      </c>
      <c r="H53" s="142">
        <v>24897.4</v>
      </c>
      <c r="K53" s="246">
        <v>457477.22</v>
      </c>
      <c r="L53" s="246">
        <v>157602.68</v>
      </c>
      <c r="O53" s="139">
        <v>3950</v>
      </c>
      <c r="P53" s="139">
        <v>8310</v>
      </c>
      <c r="R53" s="139">
        <v>10572</v>
      </c>
      <c r="U53" s="246">
        <v>739508.99</v>
      </c>
      <c r="V53" s="246">
        <v>293207.49</v>
      </c>
      <c r="W53" s="244">
        <v>703610.43</v>
      </c>
      <c r="Y53" s="244">
        <v>534.66</v>
      </c>
      <c r="AA53" s="244">
        <v>164052</v>
      </c>
      <c r="AC53" s="292">
        <v>386172</v>
      </c>
      <c r="AE53" s="292">
        <v>13638</v>
      </c>
      <c r="AF53" s="292">
        <v>231924.73</v>
      </c>
      <c r="AG53" s="292">
        <v>61684.57</v>
      </c>
    </row>
    <row r="54" spans="1:36">
      <c r="A54" s="289" t="s">
        <v>692</v>
      </c>
      <c r="B54" s="289" t="s">
        <v>734</v>
      </c>
      <c r="C54" s="291">
        <v>1963</v>
      </c>
      <c r="D54" s="289" t="s">
        <v>738</v>
      </c>
      <c r="E54" s="246" t="s">
        <v>738</v>
      </c>
      <c r="F54" s="142">
        <v>277549.32</v>
      </c>
      <c r="G54" s="142">
        <v>40072</v>
      </c>
      <c r="H54" s="142">
        <v>24133.25</v>
      </c>
      <c r="K54" s="246">
        <v>953382.99</v>
      </c>
      <c r="L54" s="246">
        <v>223621.78</v>
      </c>
      <c r="O54" s="139">
        <v>4570</v>
      </c>
      <c r="P54" s="139">
        <v>27253.88</v>
      </c>
      <c r="R54" s="139">
        <v>4534.6000000000004</v>
      </c>
      <c r="U54" s="246">
        <v>-329000.25</v>
      </c>
      <c r="V54" s="246">
        <v>1946315.03</v>
      </c>
      <c r="W54" s="244">
        <v>851948.5</v>
      </c>
      <c r="Y54" s="244">
        <v>1264.17</v>
      </c>
      <c r="AA54" s="244">
        <v>648498</v>
      </c>
      <c r="AC54" s="292">
        <v>892998</v>
      </c>
      <c r="AD54" s="292">
        <v>3500</v>
      </c>
      <c r="AE54" s="292">
        <v>24098</v>
      </c>
      <c r="AF54" s="292">
        <v>560632.41</v>
      </c>
      <c r="AG54" s="292">
        <v>155396.18</v>
      </c>
    </row>
    <row r="55" spans="1:36">
      <c r="A55" s="289" t="s">
        <v>692</v>
      </c>
      <c r="B55" s="289" t="s">
        <v>734</v>
      </c>
      <c r="C55" s="291">
        <v>3524</v>
      </c>
      <c r="D55" s="289" t="s">
        <v>739</v>
      </c>
      <c r="E55" s="246" t="s">
        <v>739</v>
      </c>
      <c r="F55" s="142">
        <v>614430.57999999996</v>
      </c>
      <c r="G55" s="142">
        <v>53435.5</v>
      </c>
      <c r="H55" s="142">
        <v>34955.56</v>
      </c>
      <c r="K55" s="246">
        <v>997386.37</v>
      </c>
      <c r="L55" s="246">
        <v>300008.71000000002</v>
      </c>
      <c r="O55" s="139">
        <v>27000</v>
      </c>
      <c r="P55" s="139">
        <v>61868.32</v>
      </c>
      <c r="R55" s="139">
        <v>5299</v>
      </c>
      <c r="U55" s="246">
        <v>-447818.13</v>
      </c>
      <c r="V55" s="246">
        <v>2217512.62</v>
      </c>
      <c r="W55" s="244">
        <v>1260084.71</v>
      </c>
      <c r="X55" s="244">
        <v>80780</v>
      </c>
      <c r="Y55" s="244">
        <v>520.02</v>
      </c>
      <c r="AA55" s="244">
        <v>728873.05</v>
      </c>
      <c r="AC55" s="292">
        <v>1096172.05</v>
      </c>
      <c r="AD55" s="292">
        <v>7000</v>
      </c>
      <c r="AE55" s="292">
        <v>14699.5</v>
      </c>
      <c r="AF55" s="292">
        <v>640684.6</v>
      </c>
      <c r="AG55" s="292">
        <v>175346.72</v>
      </c>
    </row>
    <row r="56" spans="1:36">
      <c r="A56" s="289" t="s">
        <v>692</v>
      </c>
      <c r="B56" s="289" t="s">
        <v>734</v>
      </c>
      <c r="C56" s="291">
        <v>4129</v>
      </c>
      <c r="D56" s="289" t="s">
        <v>740</v>
      </c>
      <c r="E56" s="246" t="s">
        <v>740</v>
      </c>
      <c r="F56" s="142">
        <v>521145.08</v>
      </c>
      <c r="G56" s="142">
        <v>65029.5</v>
      </c>
      <c r="H56" s="142">
        <v>64784</v>
      </c>
      <c r="K56" s="246">
        <v>870878.87</v>
      </c>
      <c r="L56" s="246">
        <v>248320.89</v>
      </c>
      <c r="O56" s="139">
        <v>5745</v>
      </c>
      <c r="P56" s="139">
        <v>24933.16</v>
      </c>
      <c r="R56" s="139">
        <v>6734.79</v>
      </c>
      <c r="U56" s="246">
        <v>-260418.92</v>
      </c>
      <c r="V56" s="246">
        <v>1921030.3</v>
      </c>
      <c r="W56" s="244">
        <v>1268706.01</v>
      </c>
      <c r="Y56" s="244">
        <v>1600.19</v>
      </c>
      <c r="AA56" s="244">
        <v>640084</v>
      </c>
      <c r="AB56" s="244">
        <v>93821</v>
      </c>
      <c r="AC56" s="292">
        <v>1024330</v>
      </c>
      <c r="AD56" s="292">
        <v>7000</v>
      </c>
      <c r="AE56" s="292">
        <v>13228</v>
      </c>
      <c r="AF56" s="292">
        <v>698873.99</v>
      </c>
      <c r="AG56" s="292">
        <v>188645.2</v>
      </c>
    </row>
    <row r="57" spans="1:36">
      <c r="A57" s="289" t="s">
        <v>692</v>
      </c>
      <c r="B57" s="289" t="s">
        <v>734</v>
      </c>
      <c r="C57" s="291">
        <v>2325</v>
      </c>
      <c r="D57" s="289" t="s">
        <v>741</v>
      </c>
      <c r="E57" s="246" t="s">
        <v>741</v>
      </c>
      <c r="F57" s="142">
        <v>682048.33</v>
      </c>
      <c r="G57" s="142">
        <v>27422</v>
      </c>
      <c r="H57" s="142">
        <v>54343</v>
      </c>
      <c r="K57" s="246">
        <v>796262.38</v>
      </c>
      <c r="L57" s="246">
        <v>256610.68</v>
      </c>
      <c r="O57" s="139">
        <v>7000</v>
      </c>
      <c r="P57" s="139">
        <v>22290.78</v>
      </c>
      <c r="R57" s="139">
        <v>1166.45</v>
      </c>
      <c r="U57" s="246">
        <v>-25188.91</v>
      </c>
      <c r="V57" s="246">
        <v>1915444.77</v>
      </c>
      <c r="W57" s="244">
        <v>936973.23</v>
      </c>
      <c r="X57" s="244">
        <v>35182.050000000003</v>
      </c>
      <c r="Y57" s="244">
        <v>1857.72</v>
      </c>
      <c r="AA57" s="244">
        <v>904271.88</v>
      </c>
      <c r="AB57" s="244">
        <v>10000</v>
      </c>
      <c r="AC57" s="292">
        <v>1070909.8799999999</v>
      </c>
      <c r="AE57" s="292">
        <v>27812</v>
      </c>
      <c r="AF57" s="292">
        <v>640159.02</v>
      </c>
      <c r="AG57" s="292">
        <v>203430.68</v>
      </c>
      <c r="AJ57" s="292">
        <v>50000</v>
      </c>
    </row>
    <row r="58" spans="1:36">
      <c r="A58" s="289" t="s">
        <v>692</v>
      </c>
      <c r="B58" s="289" t="s">
        <v>734</v>
      </c>
      <c r="C58" s="291">
        <v>1841</v>
      </c>
      <c r="D58" s="289" t="s">
        <v>742</v>
      </c>
      <c r="E58" s="246" t="s">
        <v>742</v>
      </c>
      <c r="F58" s="142">
        <v>427699.76</v>
      </c>
      <c r="G58" s="142">
        <v>23738</v>
      </c>
      <c r="H58" s="142">
        <v>25999</v>
      </c>
      <c r="K58" s="246">
        <v>756554.62</v>
      </c>
      <c r="L58" s="246">
        <v>311067.25</v>
      </c>
      <c r="O58" s="139">
        <v>38000</v>
      </c>
      <c r="P58" s="139">
        <v>13484.99</v>
      </c>
      <c r="R58" s="139">
        <v>1809</v>
      </c>
      <c r="U58" s="246">
        <v>-199816.51</v>
      </c>
      <c r="V58" s="246">
        <v>1650781.62</v>
      </c>
      <c r="W58" s="244">
        <v>1196101.93</v>
      </c>
      <c r="Y58" s="244">
        <v>1353.76</v>
      </c>
      <c r="AA58" s="244">
        <v>333650</v>
      </c>
      <c r="AC58" s="292">
        <v>799808</v>
      </c>
      <c r="AD58" s="292">
        <v>25030</v>
      </c>
      <c r="AE58" s="292">
        <v>16978</v>
      </c>
      <c r="AF58" s="292">
        <v>500082.43</v>
      </c>
      <c r="AG58" s="292">
        <v>148407.73000000001</v>
      </c>
    </row>
    <row r="59" spans="1:36">
      <c r="A59" s="289" t="s">
        <v>692</v>
      </c>
      <c r="B59" s="289" t="s">
        <v>734</v>
      </c>
      <c r="C59" s="291">
        <v>1982</v>
      </c>
      <c r="D59" s="289" t="s">
        <v>743</v>
      </c>
      <c r="E59" s="246" t="s">
        <v>743</v>
      </c>
      <c r="F59" s="142">
        <v>248442.92</v>
      </c>
      <c r="G59" s="142">
        <v>27864</v>
      </c>
      <c r="H59" s="142">
        <v>11436.43</v>
      </c>
      <c r="K59" s="246">
        <v>1162861.8400000001</v>
      </c>
      <c r="L59" s="246">
        <v>240644.54</v>
      </c>
      <c r="O59" s="139">
        <v>2640</v>
      </c>
      <c r="P59" s="139">
        <v>28242.91</v>
      </c>
      <c r="R59" s="139">
        <v>2002.52</v>
      </c>
      <c r="U59" s="246">
        <v>-363361.49</v>
      </c>
      <c r="V59" s="246">
        <v>2032099.69</v>
      </c>
      <c r="W59" s="244">
        <v>845821.89</v>
      </c>
      <c r="X59" s="244">
        <v>11387</v>
      </c>
      <c r="Y59" s="244">
        <v>839.5</v>
      </c>
      <c r="AA59" s="244">
        <v>413406</v>
      </c>
      <c r="AC59" s="292">
        <v>694216</v>
      </c>
      <c r="AD59" s="292">
        <v>3500</v>
      </c>
      <c r="AE59" s="292">
        <v>14828</v>
      </c>
      <c r="AF59" s="292">
        <v>397139.78</v>
      </c>
      <c r="AG59" s="292">
        <v>172144.51</v>
      </c>
    </row>
    <row r="60" spans="1:36">
      <c r="A60" s="289" t="s">
        <v>692</v>
      </c>
      <c r="B60" s="289" t="s">
        <v>734</v>
      </c>
      <c r="C60" s="291">
        <v>4846</v>
      </c>
      <c r="D60" s="289" t="s">
        <v>744</v>
      </c>
      <c r="E60" s="246" t="s">
        <v>744</v>
      </c>
      <c r="F60" s="142">
        <v>303080.65999999997</v>
      </c>
      <c r="G60" s="142">
        <v>76694</v>
      </c>
      <c r="H60" s="142">
        <v>62500</v>
      </c>
      <c r="I60" s="142">
        <v>0</v>
      </c>
      <c r="J60" s="246">
        <v>0</v>
      </c>
      <c r="K60" s="246">
        <v>1682389.24</v>
      </c>
      <c r="L60" s="246">
        <v>293251.14</v>
      </c>
      <c r="M60" s="246">
        <v>0</v>
      </c>
      <c r="N60" s="246">
        <v>0</v>
      </c>
      <c r="O60" s="139">
        <v>16400</v>
      </c>
      <c r="P60" s="139">
        <v>57052.68</v>
      </c>
      <c r="Q60" s="139">
        <v>0</v>
      </c>
      <c r="R60" s="139">
        <v>7090.34</v>
      </c>
      <c r="S60" s="246">
        <v>0</v>
      </c>
      <c r="T60" s="246">
        <v>0</v>
      </c>
      <c r="U60" s="246">
        <v>1053249.73</v>
      </c>
      <c r="V60" s="246">
        <v>1174038.5</v>
      </c>
      <c r="W60" s="244">
        <v>1744254.88</v>
      </c>
      <c r="X60" s="244">
        <v>70305</v>
      </c>
      <c r="Y60" s="244">
        <v>1289.96</v>
      </c>
      <c r="AA60" s="244">
        <v>623374</v>
      </c>
      <c r="AC60" s="292">
        <v>1223077</v>
      </c>
      <c r="AE60" s="292">
        <v>13008</v>
      </c>
      <c r="AF60" s="292">
        <v>897850.5</v>
      </c>
      <c r="AG60" s="292">
        <v>195204.55</v>
      </c>
    </row>
    <row r="61" spans="1:36">
      <c r="A61" s="289" t="s">
        <v>692</v>
      </c>
      <c r="B61" s="289" t="s">
        <v>734</v>
      </c>
      <c r="C61" s="291">
        <v>5177</v>
      </c>
      <c r="D61" s="289" t="s">
        <v>745</v>
      </c>
      <c r="E61" s="246" t="s">
        <v>745</v>
      </c>
      <c r="F61" s="142">
        <v>822022.13</v>
      </c>
      <c r="G61" s="142">
        <v>179547.5</v>
      </c>
      <c r="H61" s="142">
        <v>46401.29</v>
      </c>
      <c r="K61" s="246">
        <v>1353708.59</v>
      </c>
      <c r="L61" s="246">
        <v>503300.93</v>
      </c>
      <c r="O61" s="139">
        <v>15000</v>
      </c>
      <c r="P61" s="139">
        <v>32344.880000000001</v>
      </c>
      <c r="R61" s="139">
        <v>9813.0300000000007</v>
      </c>
      <c r="U61" s="246">
        <v>-989023.48</v>
      </c>
      <c r="V61" s="246">
        <v>3795531.45</v>
      </c>
      <c r="W61" s="244">
        <v>1733088.7</v>
      </c>
      <c r="X61" s="244">
        <v>26860</v>
      </c>
      <c r="Y61" s="244">
        <v>2729.87</v>
      </c>
      <c r="AA61" s="244">
        <v>997078.87</v>
      </c>
      <c r="AC61" s="292">
        <v>1631456.21</v>
      </c>
      <c r="AD61" s="292">
        <v>14000</v>
      </c>
      <c r="AE61" s="292">
        <v>35873.68</v>
      </c>
      <c r="AF61" s="292">
        <v>754292.24</v>
      </c>
      <c r="AG61" s="292">
        <v>270820.75</v>
      </c>
      <c r="AJ61" s="292">
        <v>12000</v>
      </c>
    </row>
    <row r="62" spans="1:36">
      <c r="A62" s="289" t="s">
        <v>692</v>
      </c>
      <c r="B62" s="289" t="s">
        <v>734</v>
      </c>
      <c r="C62" s="291">
        <v>3373</v>
      </c>
      <c r="D62" s="289" t="s">
        <v>746</v>
      </c>
      <c r="E62" s="246" t="s">
        <v>746</v>
      </c>
      <c r="F62" s="142">
        <v>309926.98</v>
      </c>
      <c r="G62" s="142">
        <v>43869</v>
      </c>
      <c r="H62" s="142">
        <v>53687.9</v>
      </c>
      <c r="K62" s="246">
        <v>726600.9</v>
      </c>
      <c r="L62" s="246">
        <v>295656.96999999997</v>
      </c>
      <c r="O62" s="139">
        <v>38144</v>
      </c>
      <c r="P62" s="139">
        <v>29482.32</v>
      </c>
      <c r="R62" s="139">
        <v>5083.05</v>
      </c>
      <c r="U62" s="246">
        <v>-373858.99</v>
      </c>
      <c r="V62" s="246">
        <v>1606269.64</v>
      </c>
      <c r="W62" s="244">
        <v>1245544.6000000001</v>
      </c>
      <c r="Y62" s="244">
        <v>288.64999999999998</v>
      </c>
      <c r="AA62" s="244">
        <v>659576</v>
      </c>
      <c r="AB62" s="244">
        <v>70000</v>
      </c>
      <c r="AC62" s="292">
        <v>1056554</v>
      </c>
      <c r="AE62" s="292">
        <v>1190</v>
      </c>
      <c r="AF62" s="292">
        <v>631246.97</v>
      </c>
      <c r="AG62" s="292">
        <v>161796.54999999999</v>
      </c>
    </row>
    <row r="63" spans="1:36">
      <c r="A63" s="289" t="s">
        <v>692</v>
      </c>
      <c r="B63" s="289" t="s">
        <v>734</v>
      </c>
      <c r="C63" s="291">
        <v>2100</v>
      </c>
      <c r="D63" s="289" t="s">
        <v>747</v>
      </c>
      <c r="E63" s="246" t="s">
        <v>747</v>
      </c>
      <c r="F63" s="142">
        <v>312920.40000000002</v>
      </c>
      <c r="G63" s="142">
        <v>90772</v>
      </c>
      <c r="H63" s="142">
        <v>59594.559999999998</v>
      </c>
      <c r="K63" s="246">
        <v>445105.33</v>
      </c>
      <c r="L63" s="246">
        <v>224969.47</v>
      </c>
      <c r="O63" s="139">
        <v>4500</v>
      </c>
      <c r="P63" s="139">
        <v>24364.46</v>
      </c>
      <c r="R63" s="139">
        <v>10754.45</v>
      </c>
      <c r="U63" s="246">
        <v>-1728594.33</v>
      </c>
      <c r="V63" s="246">
        <v>2640334.33</v>
      </c>
      <c r="W63" s="244">
        <v>893021.71</v>
      </c>
      <c r="X63" s="244">
        <v>32488</v>
      </c>
      <c r="Y63" s="244">
        <v>917.07</v>
      </c>
      <c r="AA63" s="244">
        <v>632177</v>
      </c>
      <c r="AC63" s="292">
        <v>728477</v>
      </c>
      <c r="AE63" s="292">
        <v>15288</v>
      </c>
      <c r="AF63" s="292">
        <v>551772.04</v>
      </c>
      <c r="AG63" s="292">
        <v>81063.89</v>
      </c>
    </row>
    <row r="64" spans="1:36">
      <c r="A64" s="289" t="s">
        <v>692</v>
      </c>
      <c r="B64" s="289" t="s">
        <v>734</v>
      </c>
      <c r="C64" s="291">
        <v>4881</v>
      </c>
      <c r="D64" s="289" t="s">
        <v>748</v>
      </c>
      <c r="E64" s="246" t="s">
        <v>748</v>
      </c>
      <c r="F64" s="142">
        <v>258389.3</v>
      </c>
      <c r="G64" s="142">
        <v>36323</v>
      </c>
      <c r="H64" s="142">
        <v>14186.38</v>
      </c>
      <c r="K64" s="246">
        <v>1931407.3</v>
      </c>
      <c r="L64" s="246">
        <v>220730.18</v>
      </c>
      <c r="O64" s="139">
        <v>11052</v>
      </c>
      <c r="P64" s="139">
        <v>18477.759999999998</v>
      </c>
      <c r="R64" s="139">
        <v>2288</v>
      </c>
      <c r="U64" s="246">
        <v>460522.08</v>
      </c>
      <c r="V64" s="246">
        <v>2029021.21</v>
      </c>
      <c r="W64" s="244">
        <v>616150.87</v>
      </c>
      <c r="Y64" s="244">
        <v>262.79000000000002</v>
      </c>
      <c r="AA64" s="244">
        <v>372603</v>
      </c>
      <c r="AB64" s="244">
        <v>24000</v>
      </c>
      <c r="AC64" s="292">
        <v>417603</v>
      </c>
      <c r="AE64" s="292">
        <v>12618</v>
      </c>
      <c r="AF64" s="292">
        <v>446242.81</v>
      </c>
      <c r="AG64" s="292">
        <v>196877.74</v>
      </c>
    </row>
    <row r="65" spans="1:36">
      <c r="A65" s="289" t="s">
        <v>750</v>
      </c>
      <c r="B65" s="289" t="s">
        <v>751</v>
      </c>
      <c r="C65" s="291">
        <v>1307</v>
      </c>
      <c r="D65" s="289" t="s">
        <v>753</v>
      </c>
      <c r="E65" s="246" t="s">
        <v>753</v>
      </c>
      <c r="F65" s="142">
        <v>466078.45</v>
      </c>
      <c r="G65" s="142">
        <v>0</v>
      </c>
      <c r="H65" s="142">
        <v>37371.440000000002</v>
      </c>
      <c r="K65" s="246">
        <v>2621073.75</v>
      </c>
      <c r="L65" s="246">
        <v>14164.94</v>
      </c>
      <c r="O65" s="139">
        <v>15470</v>
      </c>
      <c r="P65" s="139">
        <v>22250</v>
      </c>
      <c r="R65" s="139">
        <v>0</v>
      </c>
      <c r="U65" s="246">
        <v>2283176.7799999998</v>
      </c>
      <c r="V65" s="246">
        <v>849648.43</v>
      </c>
      <c r="W65" s="244">
        <v>750800.17</v>
      </c>
      <c r="X65" s="244">
        <v>32593</v>
      </c>
      <c r="Y65" s="244">
        <v>655.75</v>
      </c>
      <c r="AA65" s="244">
        <v>815358</v>
      </c>
      <c r="AC65" s="292">
        <v>1082148</v>
      </c>
      <c r="AD65" s="292">
        <v>3500</v>
      </c>
      <c r="AE65" s="292">
        <v>51031</v>
      </c>
      <c r="AF65" s="292">
        <v>364524.28</v>
      </c>
      <c r="AG65" s="292">
        <v>130060.27</v>
      </c>
    </row>
    <row r="66" spans="1:36">
      <c r="A66" s="289" t="s">
        <v>750</v>
      </c>
      <c r="B66" s="289" t="s">
        <v>751</v>
      </c>
      <c r="C66" s="291">
        <v>1403</v>
      </c>
      <c r="D66" s="289" t="s">
        <v>754</v>
      </c>
      <c r="E66" s="246" t="s">
        <v>754</v>
      </c>
      <c r="F66" s="142">
        <v>554065.81999999995</v>
      </c>
      <c r="G66" s="142">
        <v>0</v>
      </c>
      <c r="H66" s="142">
        <v>22184.38</v>
      </c>
      <c r="K66" s="246">
        <v>908644.08</v>
      </c>
      <c r="L66" s="246">
        <v>91302.58</v>
      </c>
      <c r="R66" s="139">
        <v>224.26</v>
      </c>
      <c r="U66" s="246">
        <v>-930602.08</v>
      </c>
      <c r="V66" s="246">
        <v>2366925.61</v>
      </c>
      <c r="W66" s="244">
        <v>629758.36</v>
      </c>
      <c r="X66" s="244">
        <v>136060</v>
      </c>
      <c r="Y66" s="244">
        <v>527.19000000000005</v>
      </c>
      <c r="AA66" s="244">
        <v>729770.61</v>
      </c>
      <c r="AB66" s="244">
        <v>15000</v>
      </c>
      <c r="AC66" s="292">
        <v>855770.61</v>
      </c>
      <c r="AD66" s="292">
        <v>3500</v>
      </c>
      <c r="AE66" s="292">
        <v>12862</v>
      </c>
      <c r="AF66" s="292">
        <v>329032.67</v>
      </c>
      <c r="AG66" s="292">
        <v>170301.81</v>
      </c>
    </row>
    <row r="67" spans="1:36">
      <c r="A67" s="289" t="s">
        <v>750</v>
      </c>
      <c r="B67" s="289" t="s">
        <v>751</v>
      </c>
      <c r="C67" s="291">
        <v>2602</v>
      </c>
      <c r="D67" s="289" t="s">
        <v>755</v>
      </c>
      <c r="E67" s="246" t="s">
        <v>755</v>
      </c>
      <c r="F67" s="142">
        <v>527883.99</v>
      </c>
      <c r="G67" s="142">
        <v>0</v>
      </c>
      <c r="H67" s="142">
        <v>59584.81</v>
      </c>
      <c r="K67" s="246">
        <v>844749.58</v>
      </c>
      <c r="L67" s="246">
        <v>68599.05</v>
      </c>
      <c r="O67" s="139">
        <v>2200</v>
      </c>
      <c r="R67" s="139">
        <v>0</v>
      </c>
      <c r="U67" s="246">
        <v>-533530.11</v>
      </c>
      <c r="V67" s="246">
        <v>1982889.72</v>
      </c>
      <c r="W67" s="244">
        <v>808454.22</v>
      </c>
      <c r="X67" s="244">
        <v>51814</v>
      </c>
      <c r="Y67" s="244">
        <v>630.57000000000005</v>
      </c>
      <c r="AA67" s="244">
        <v>816787.5</v>
      </c>
      <c r="AB67" s="244">
        <v>10000</v>
      </c>
      <c r="AC67" s="292">
        <v>1066357.5</v>
      </c>
      <c r="AD67" s="292">
        <v>7000</v>
      </c>
      <c r="AE67" s="292">
        <v>64033</v>
      </c>
      <c r="AF67" s="292">
        <v>313296.57</v>
      </c>
      <c r="AG67" s="292">
        <v>134741.4</v>
      </c>
      <c r="AJ67" s="292">
        <v>53000</v>
      </c>
    </row>
    <row r="68" spans="1:36">
      <c r="A68" s="289" t="s">
        <v>750</v>
      </c>
      <c r="B68" s="289" t="s">
        <v>751</v>
      </c>
      <c r="C68" s="291">
        <v>1205</v>
      </c>
      <c r="D68" s="289" t="s">
        <v>756</v>
      </c>
      <c r="E68" s="246" t="s">
        <v>756</v>
      </c>
      <c r="F68" s="142">
        <v>500600.71</v>
      </c>
      <c r="G68" s="142">
        <v>0</v>
      </c>
      <c r="H68" s="142">
        <v>45022.23</v>
      </c>
      <c r="K68" s="246">
        <v>1043208.46</v>
      </c>
      <c r="L68" s="246">
        <v>106029.08</v>
      </c>
      <c r="O68" s="139">
        <v>10100</v>
      </c>
      <c r="P68" s="139">
        <v>56782.1</v>
      </c>
      <c r="R68" s="139">
        <v>756.1</v>
      </c>
      <c r="U68" s="246">
        <v>-506095.35</v>
      </c>
      <c r="V68" s="246">
        <v>2283492.7400000002</v>
      </c>
      <c r="W68" s="244">
        <v>681025.41</v>
      </c>
      <c r="Y68" s="244">
        <v>687.05</v>
      </c>
      <c r="AA68" s="244">
        <v>1002604.5</v>
      </c>
      <c r="AB68" s="244">
        <v>15000</v>
      </c>
      <c r="AC68" s="292">
        <v>1214949.5</v>
      </c>
      <c r="AD68" s="292">
        <v>3500</v>
      </c>
      <c r="AE68" s="292">
        <v>23963</v>
      </c>
      <c r="AF68" s="292">
        <v>322103.28999999998</v>
      </c>
      <c r="AG68" s="292">
        <v>284976.28000000003</v>
      </c>
    </row>
    <row r="69" spans="1:36">
      <c r="A69" s="289" t="s">
        <v>750</v>
      </c>
      <c r="B69" s="289" t="s">
        <v>751</v>
      </c>
      <c r="C69" s="291">
        <v>909</v>
      </c>
      <c r="D69" s="289" t="s">
        <v>757</v>
      </c>
      <c r="E69" s="246" t="s">
        <v>757</v>
      </c>
      <c r="F69" s="142">
        <v>370712.79</v>
      </c>
      <c r="G69" s="142">
        <v>0</v>
      </c>
      <c r="H69" s="142">
        <v>15920.3</v>
      </c>
      <c r="K69" s="246">
        <v>820135.29</v>
      </c>
      <c r="L69" s="246">
        <v>65169.59</v>
      </c>
      <c r="O69" s="139">
        <v>9560</v>
      </c>
      <c r="P69" s="139">
        <v>12747</v>
      </c>
      <c r="R69" s="139">
        <v>11400</v>
      </c>
      <c r="U69" s="246">
        <v>834263.95</v>
      </c>
      <c r="V69" s="246">
        <v>355552.49</v>
      </c>
      <c r="W69" s="244">
        <v>496592.62</v>
      </c>
      <c r="Y69" s="244">
        <v>316.48</v>
      </c>
      <c r="AA69" s="244">
        <v>368677.55</v>
      </c>
      <c r="AC69" s="292">
        <v>392677.55</v>
      </c>
      <c r="AD69" s="292">
        <v>3500</v>
      </c>
      <c r="AE69" s="292">
        <v>17414</v>
      </c>
      <c r="AF69" s="292">
        <v>274296.71999999997</v>
      </c>
      <c r="AG69" s="292">
        <v>129283.85</v>
      </c>
    </row>
    <row r="70" spans="1:36">
      <c r="A70" s="289" t="s">
        <v>759</v>
      </c>
      <c r="B70" s="289" t="s">
        <v>760</v>
      </c>
      <c r="C70" s="291">
        <v>2174</v>
      </c>
      <c r="D70" s="289" t="s">
        <v>762</v>
      </c>
      <c r="E70" s="246" t="s">
        <v>762</v>
      </c>
      <c r="F70" s="142">
        <v>207445.55</v>
      </c>
      <c r="G70" s="142">
        <v>4290</v>
      </c>
      <c r="H70" s="142">
        <v>25269.29</v>
      </c>
      <c r="K70" s="246">
        <v>149291.42000000001</v>
      </c>
      <c r="L70" s="246">
        <v>305813.55</v>
      </c>
      <c r="O70" s="139">
        <v>0</v>
      </c>
      <c r="P70" s="139">
        <v>6670</v>
      </c>
      <c r="R70" s="139">
        <v>1602.67</v>
      </c>
      <c r="U70" s="246">
        <v>-101978.09</v>
      </c>
      <c r="V70" s="246">
        <v>547255.34</v>
      </c>
      <c r="W70" s="244">
        <v>1010903.35</v>
      </c>
      <c r="X70" s="244">
        <v>40000</v>
      </c>
      <c r="Y70" s="244">
        <v>284.54000000000002</v>
      </c>
      <c r="AA70" s="244">
        <v>656774</v>
      </c>
      <c r="AB70" s="244">
        <v>44700</v>
      </c>
      <c r="AC70" s="292">
        <v>847449</v>
      </c>
      <c r="AD70" s="292">
        <v>3500</v>
      </c>
      <c r="AE70" s="292">
        <v>28752</v>
      </c>
      <c r="AF70" s="292">
        <v>574485.72</v>
      </c>
      <c r="AG70" s="292">
        <v>56915.28</v>
      </c>
      <c r="AJ70" s="292">
        <v>3000</v>
      </c>
    </row>
    <row r="71" spans="1:36">
      <c r="A71" s="289" t="s">
        <v>759</v>
      </c>
      <c r="B71" s="289" t="s">
        <v>760</v>
      </c>
      <c r="C71" s="291">
        <v>3992</v>
      </c>
      <c r="D71" s="289" t="s">
        <v>763</v>
      </c>
      <c r="E71" s="246" t="s">
        <v>763</v>
      </c>
      <c r="F71" s="142">
        <v>1013697.4</v>
      </c>
      <c r="G71" s="142">
        <v>189055</v>
      </c>
      <c r="H71" s="142">
        <v>43570.62</v>
      </c>
      <c r="K71" s="246">
        <v>595123.75</v>
      </c>
      <c r="L71" s="246">
        <v>215318.65</v>
      </c>
      <c r="O71" s="139">
        <v>0</v>
      </c>
      <c r="P71" s="139">
        <v>73064.59</v>
      </c>
      <c r="R71" s="139">
        <v>227.92</v>
      </c>
      <c r="U71" s="246">
        <v>-1394800.1</v>
      </c>
      <c r="V71" s="246">
        <v>2767861</v>
      </c>
      <c r="W71" s="244">
        <v>2205578.58</v>
      </c>
      <c r="Y71" s="244">
        <v>472.98</v>
      </c>
      <c r="AA71" s="244">
        <v>776079.51</v>
      </c>
      <c r="AB71" s="244">
        <v>17900</v>
      </c>
      <c r="AC71" s="292">
        <v>1498453.51</v>
      </c>
      <c r="AD71" s="292">
        <v>10000</v>
      </c>
      <c r="AE71" s="292">
        <v>39092</v>
      </c>
      <c r="AF71" s="292">
        <v>644048.69999999995</v>
      </c>
      <c r="AG71" s="292">
        <v>191954.85</v>
      </c>
      <c r="AJ71" s="292">
        <v>6070</v>
      </c>
    </row>
    <row r="72" spans="1:36">
      <c r="A72" s="289" t="s">
        <v>759</v>
      </c>
      <c r="B72" s="289" t="s">
        <v>760</v>
      </c>
      <c r="C72" s="291">
        <v>1495</v>
      </c>
      <c r="D72" s="289" t="s">
        <v>764</v>
      </c>
      <c r="E72" s="246" t="s">
        <v>764</v>
      </c>
      <c r="F72" s="142">
        <v>98748.65</v>
      </c>
      <c r="G72" s="142">
        <v>0</v>
      </c>
      <c r="H72" s="142">
        <v>37070.550000000003</v>
      </c>
      <c r="K72" s="246">
        <v>87646.5</v>
      </c>
      <c r="L72" s="246">
        <v>248614.3</v>
      </c>
      <c r="O72" s="139">
        <v>0</v>
      </c>
      <c r="P72" s="139">
        <v>16144</v>
      </c>
      <c r="R72" s="139">
        <v>408.65</v>
      </c>
      <c r="U72" s="246">
        <v>83706.880000000005</v>
      </c>
      <c r="V72" s="246">
        <v>432862.99</v>
      </c>
      <c r="W72" s="244">
        <v>643685.91</v>
      </c>
      <c r="Y72" s="244">
        <v>333.85</v>
      </c>
      <c r="AA72" s="244">
        <v>737382.5</v>
      </c>
      <c r="AB72" s="244">
        <v>54370</v>
      </c>
      <c r="AC72" s="292">
        <v>811282.5</v>
      </c>
      <c r="AD72" s="292">
        <v>14480</v>
      </c>
      <c r="AE72" s="292">
        <v>11790</v>
      </c>
      <c r="AF72" s="292">
        <v>583939.98</v>
      </c>
      <c r="AG72" s="292">
        <v>75322.3</v>
      </c>
    </row>
    <row r="73" spans="1:36">
      <c r="A73" s="289" t="s">
        <v>759</v>
      </c>
      <c r="B73" s="289" t="s">
        <v>760</v>
      </c>
      <c r="C73" s="291">
        <v>1450</v>
      </c>
      <c r="D73" s="289" t="s">
        <v>765</v>
      </c>
      <c r="E73" s="246" t="s">
        <v>765</v>
      </c>
      <c r="F73" s="142">
        <v>291461.39</v>
      </c>
      <c r="G73" s="142">
        <v>18685</v>
      </c>
      <c r="H73" s="142">
        <v>27420.69</v>
      </c>
      <c r="K73" s="246">
        <v>477686</v>
      </c>
      <c r="L73" s="246">
        <v>135316.45000000001</v>
      </c>
      <c r="O73" s="139">
        <v>0</v>
      </c>
      <c r="R73" s="139">
        <v>0</v>
      </c>
      <c r="U73" s="246">
        <v>-42499.46</v>
      </c>
      <c r="V73" s="246">
        <v>923490.75</v>
      </c>
      <c r="W73" s="244">
        <v>814303.9</v>
      </c>
      <c r="Y73" s="244">
        <v>346.52</v>
      </c>
      <c r="AA73" s="244">
        <v>851071</v>
      </c>
      <c r="AB73" s="244">
        <v>13000</v>
      </c>
      <c r="AC73" s="292">
        <v>1079621</v>
      </c>
      <c r="AD73" s="292">
        <v>3500</v>
      </c>
      <c r="AE73" s="292">
        <v>18554</v>
      </c>
      <c r="AF73" s="292">
        <v>412904.06</v>
      </c>
      <c r="AG73" s="292">
        <v>90564.12</v>
      </c>
      <c r="AJ73" s="292">
        <v>4000</v>
      </c>
    </row>
    <row r="74" spans="1:36">
      <c r="A74" s="289" t="s">
        <v>759</v>
      </c>
      <c r="B74" s="289" t="s">
        <v>760</v>
      </c>
      <c r="C74" s="291">
        <v>1869</v>
      </c>
      <c r="D74" s="289" t="s">
        <v>766</v>
      </c>
      <c r="E74" s="246" t="s">
        <v>766</v>
      </c>
      <c r="F74" s="142">
        <v>532097</v>
      </c>
      <c r="G74" s="142">
        <v>2380</v>
      </c>
      <c r="H74" s="142">
        <v>18603.52</v>
      </c>
      <c r="K74" s="246">
        <v>127844.51</v>
      </c>
      <c r="L74" s="246">
        <v>176604.79999999999</v>
      </c>
      <c r="O74" s="139">
        <v>0</v>
      </c>
      <c r="R74" s="139">
        <v>89.72</v>
      </c>
      <c r="U74" s="246">
        <v>-72560.320000000007</v>
      </c>
      <c r="V74" s="246">
        <v>599181.84</v>
      </c>
      <c r="W74" s="244">
        <v>946643.57</v>
      </c>
      <c r="Y74" s="244">
        <v>547.39</v>
      </c>
      <c r="AA74" s="244">
        <v>755893.2</v>
      </c>
      <c r="AB74" s="244">
        <v>157105</v>
      </c>
      <c r="AC74" s="292">
        <v>1036608.2</v>
      </c>
      <c r="AD74" s="292">
        <v>11088</v>
      </c>
      <c r="AE74" s="292">
        <v>26864</v>
      </c>
      <c r="AF74" s="292">
        <v>397913.37</v>
      </c>
      <c r="AG74" s="292">
        <v>53697</v>
      </c>
      <c r="AJ74" s="292">
        <v>3200</v>
      </c>
    </row>
    <row r="75" spans="1:36">
      <c r="A75" s="289" t="s">
        <v>759</v>
      </c>
      <c r="B75" s="289" t="s">
        <v>760</v>
      </c>
      <c r="C75" s="291">
        <v>2414</v>
      </c>
      <c r="D75" s="289" t="s">
        <v>767</v>
      </c>
      <c r="E75" s="246" t="s">
        <v>767</v>
      </c>
      <c r="F75" s="142">
        <v>406627.54</v>
      </c>
      <c r="G75" s="142">
        <v>97095</v>
      </c>
      <c r="H75" s="142">
        <v>38340.089999999997</v>
      </c>
      <c r="K75" s="246">
        <v>217481.65</v>
      </c>
      <c r="L75" s="246">
        <v>213521.54</v>
      </c>
      <c r="O75" s="139">
        <v>0</v>
      </c>
      <c r="P75" s="139">
        <v>15700</v>
      </c>
      <c r="R75" s="139">
        <v>140.74</v>
      </c>
      <c r="U75" s="246">
        <v>-1092347.67</v>
      </c>
      <c r="V75" s="246">
        <v>1832865.74</v>
      </c>
      <c r="W75" s="244">
        <v>791218.3</v>
      </c>
      <c r="X75" s="244">
        <v>25615</v>
      </c>
      <c r="Y75" s="244">
        <v>391.08</v>
      </c>
      <c r="AA75" s="244">
        <v>908455</v>
      </c>
      <c r="AB75" s="244">
        <v>559064</v>
      </c>
      <c r="AC75" s="292">
        <v>1379257</v>
      </c>
      <c r="AD75" s="292">
        <v>3000</v>
      </c>
      <c r="AE75" s="292">
        <v>3900</v>
      </c>
      <c r="AF75" s="292">
        <v>513377.48</v>
      </c>
      <c r="AG75" s="292">
        <v>164801.89000000001</v>
      </c>
      <c r="AJ75" s="292">
        <v>3700</v>
      </c>
    </row>
    <row r="76" spans="1:36">
      <c r="A76" s="289" t="s">
        <v>769</v>
      </c>
      <c r="B76" s="289" t="s">
        <v>770</v>
      </c>
      <c r="C76" s="291">
        <v>1730</v>
      </c>
      <c r="D76" s="289" t="s">
        <v>772</v>
      </c>
      <c r="E76" s="246" t="s">
        <v>772</v>
      </c>
      <c r="F76" s="142">
        <v>338247.98</v>
      </c>
      <c r="G76" s="142">
        <v>22400</v>
      </c>
      <c r="H76" s="142">
        <v>22979.200000000001</v>
      </c>
      <c r="K76" s="246">
        <v>873489.65</v>
      </c>
      <c r="L76" s="246">
        <v>110067.74</v>
      </c>
      <c r="O76" s="139">
        <v>2400</v>
      </c>
      <c r="P76" s="139">
        <v>24446.26</v>
      </c>
      <c r="R76" s="139">
        <v>962</v>
      </c>
      <c r="S76" s="246">
        <v>41750</v>
      </c>
      <c r="U76" s="246">
        <v>-474533.42</v>
      </c>
      <c r="V76" s="246">
        <v>1701541.88</v>
      </c>
      <c r="W76" s="244">
        <v>525917.38</v>
      </c>
      <c r="Y76" s="244">
        <v>608.09</v>
      </c>
      <c r="AA76" s="244">
        <v>577392</v>
      </c>
      <c r="AB76" s="244">
        <v>250140</v>
      </c>
      <c r="AC76" s="292">
        <v>848670</v>
      </c>
      <c r="AE76" s="292">
        <v>14620</v>
      </c>
      <c r="AF76" s="292">
        <v>338156.26</v>
      </c>
      <c r="AG76" s="292">
        <v>79493.36</v>
      </c>
      <c r="AJ76" s="292">
        <v>2500</v>
      </c>
    </row>
    <row r="77" spans="1:36">
      <c r="A77" s="289" t="s">
        <v>769</v>
      </c>
      <c r="B77" s="289" t="s">
        <v>770</v>
      </c>
      <c r="C77" s="291">
        <v>2378</v>
      </c>
      <c r="D77" s="289" t="s">
        <v>773</v>
      </c>
      <c r="E77" s="246" t="s">
        <v>773</v>
      </c>
      <c r="F77" s="142">
        <v>462146.35</v>
      </c>
      <c r="G77" s="142">
        <v>58400</v>
      </c>
      <c r="H77" s="142">
        <v>22302.12</v>
      </c>
      <c r="K77" s="246">
        <v>360517.24</v>
      </c>
      <c r="L77" s="246">
        <v>51504.55</v>
      </c>
      <c r="O77" s="139">
        <v>4000</v>
      </c>
      <c r="P77" s="139">
        <v>27463.43</v>
      </c>
      <c r="R77" s="139">
        <v>2198.9499999999998</v>
      </c>
      <c r="U77" s="246">
        <v>-1235447.96</v>
      </c>
      <c r="V77" s="246">
        <v>2052419.41</v>
      </c>
      <c r="W77" s="244">
        <v>683623.21</v>
      </c>
      <c r="Y77" s="244">
        <v>959.07</v>
      </c>
      <c r="AA77" s="244">
        <v>1120364.5</v>
      </c>
      <c r="AB77" s="244">
        <v>653676</v>
      </c>
      <c r="AC77" s="292">
        <v>1684823.5</v>
      </c>
      <c r="AE77" s="292">
        <v>38426</v>
      </c>
      <c r="AF77" s="292">
        <v>521057.9</v>
      </c>
      <c r="AG77" s="292">
        <v>107578.95</v>
      </c>
      <c r="AJ77" s="292">
        <v>2500</v>
      </c>
    </row>
    <row r="78" spans="1:36">
      <c r="A78" s="289" t="s">
        <v>769</v>
      </c>
      <c r="B78" s="289" t="s">
        <v>770</v>
      </c>
      <c r="C78" s="291">
        <v>2982</v>
      </c>
      <c r="D78" s="289" t="s">
        <v>774</v>
      </c>
      <c r="E78" s="246" t="s">
        <v>774</v>
      </c>
      <c r="F78" s="142">
        <v>306450.57</v>
      </c>
      <c r="G78" s="142">
        <v>22400</v>
      </c>
      <c r="H78" s="142">
        <v>27122.97</v>
      </c>
      <c r="K78" s="246">
        <v>361904.51</v>
      </c>
      <c r="L78" s="246">
        <v>28236.18</v>
      </c>
      <c r="O78" s="139">
        <v>500</v>
      </c>
      <c r="P78" s="139">
        <v>29394.32</v>
      </c>
      <c r="R78" s="139">
        <v>3172.5</v>
      </c>
      <c r="U78" s="246">
        <v>-1190892.1299999999</v>
      </c>
      <c r="V78" s="246">
        <v>2038156.59</v>
      </c>
      <c r="W78" s="244">
        <v>515225.22</v>
      </c>
      <c r="Y78" s="244">
        <v>935.19</v>
      </c>
      <c r="AA78" s="244">
        <v>702824</v>
      </c>
      <c r="AB78" s="244">
        <v>252520</v>
      </c>
      <c r="AC78" s="292">
        <v>981962</v>
      </c>
      <c r="AE78" s="292">
        <v>22350</v>
      </c>
      <c r="AF78" s="292">
        <v>518184.43</v>
      </c>
      <c r="AG78" s="292">
        <v>80725.03</v>
      </c>
      <c r="AJ78" s="292">
        <v>2500</v>
      </c>
    </row>
    <row r="79" spans="1:36">
      <c r="A79" s="289" t="s">
        <v>769</v>
      </c>
      <c r="B79" s="289" t="s">
        <v>770</v>
      </c>
      <c r="C79" s="291">
        <v>2602</v>
      </c>
      <c r="D79" s="289" t="s">
        <v>775</v>
      </c>
      <c r="E79" s="246" t="s">
        <v>775</v>
      </c>
      <c r="F79" s="142">
        <v>629230.51</v>
      </c>
      <c r="G79" s="142">
        <v>16800</v>
      </c>
      <c r="H79" s="142">
        <v>17950.14</v>
      </c>
      <c r="K79" s="246">
        <v>1046855.83</v>
      </c>
      <c r="L79" s="246">
        <v>67729.67</v>
      </c>
      <c r="O79" s="139">
        <v>0</v>
      </c>
      <c r="P79" s="139">
        <v>21709.55</v>
      </c>
      <c r="R79" s="139">
        <v>1332.96</v>
      </c>
      <c r="U79" s="246">
        <v>-407470.53</v>
      </c>
      <c r="V79" s="246">
        <v>2089445.48</v>
      </c>
      <c r="W79" s="244">
        <v>568993.17000000004</v>
      </c>
      <c r="Y79" s="244">
        <v>1236.92</v>
      </c>
      <c r="AA79" s="244">
        <v>714120</v>
      </c>
      <c r="AB79" s="244">
        <v>270500</v>
      </c>
      <c r="AC79" s="292">
        <v>1001498</v>
      </c>
      <c r="AD79" s="292">
        <v>9152</v>
      </c>
      <c r="AE79" s="292">
        <v>22526</v>
      </c>
      <c r="AF79" s="292">
        <v>339216.96</v>
      </c>
      <c r="AG79" s="292">
        <v>106408.44</v>
      </c>
      <c r="AJ79" s="292">
        <v>2500</v>
      </c>
    </row>
    <row r="80" spans="1:36">
      <c r="A80" s="289" t="s">
        <v>769</v>
      </c>
      <c r="B80" s="289" t="s">
        <v>770</v>
      </c>
      <c r="C80" s="291">
        <v>4361</v>
      </c>
      <c r="D80" s="289" t="s">
        <v>776</v>
      </c>
      <c r="E80" s="246" t="s">
        <v>776</v>
      </c>
      <c r="F80" s="142">
        <v>717242.72</v>
      </c>
      <c r="G80" s="142">
        <v>0</v>
      </c>
      <c r="H80" s="142">
        <v>11074.62</v>
      </c>
      <c r="K80" s="246">
        <v>556573.23</v>
      </c>
      <c r="L80" s="246">
        <v>111980.98</v>
      </c>
      <c r="P80" s="139">
        <v>24848.77</v>
      </c>
      <c r="R80" s="139">
        <v>11</v>
      </c>
      <c r="U80" s="246">
        <v>-716821.05</v>
      </c>
      <c r="V80" s="246">
        <v>1725194.64</v>
      </c>
      <c r="W80" s="244">
        <v>686909.02</v>
      </c>
      <c r="Y80" s="244">
        <v>1137.92</v>
      </c>
      <c r="AA80" s="244">
        <v>1117265</v>
      </c>
      <c r="AB80" s="244">
        <v>439820</v>
      </c>
      <c r="AC80" s="292">
        <v>1507253</v>
      </c>
      <c r="AE80" s="292">
        <v>24032</v>
      </c>
      <c r="AF80" s="292">
        <v>256316.72</v>
      </c>
      <c r="AG80" s="292">
        <v>93892.03</v>
      </c>
    </row>
    <row r="81" spans="1:36">
      <c r="A81" s="289" t="s">
        <v>769</v>
      </c>
      <c r="B81" s="289" t="s">
        <v>770</v>
      </c>
      <c r="C81" s="291">
        <v>2692</v>
      </c>
      <c r="D81" s="289" t="s">
        <v>777</v>
      </c>
      <c r="E81" s="246" t="s">
        <v>777</v>
      </c>
      <c r="F81" s="142">
        <v>343379.01</v>
      </c>
      <c r="G81" s="142">
        <v>0</v>
      </c>
      <c r="H81" s="142">
        <v>26173.91</v>
      </c>
      <c r="K81" s="246">
        <v>169155.7</v>
      </c>
      <c r="L81" s="246">
        <v>-19736.32</v>
      </c>
      <c r="O81" s="139">
        <v>300</v>
      </c>
      <c r="P81" s="139">
        <v>25384.32</v>
      </c>
      <c r="R81" s="139">
        <v>987.53</v>
      </c>
      <c r="U81" s="246">
        <v>-273172.99</v>
      </c>
      <c r="V81" s="246">
        <v>613262.28</v>
      </c>
      <c r="W81" s="244">
        <v>518774.58</v>
      </c>
      <c r="Y81" s="244">
        <v>558.9</v>
      </c>
      <c r="AA81" s="244">
        <v>1080319.5</v>
      </c>
      <c r="AB81" s="244">
        <v>295290</v>
      </c>
      <c r="AC81" s="292">
        <v>1403594.5</v>
      </c>
      <c r="AE81" s="292">
        <v>19620</v>
      </c>
      <c r="AF81" s="292">
        <v>274075.92</v>
      </c>
      <c r="AG81" s="292">
        <v>42941.4</v>
      </c>
      <c r="AJ81" s="292">
        <v>2500</v>
      </c>
    </row>
    <row r="82" spans="1:36">
      <c r="A82" s="289" t="s">
        <v>769</v>
      </c>
      <c r="B82" s="289" t="s">
        <v>770</v>
      </c>
      <c r="C82" s="291">
        <v>718</v>
      </c>
      <c r="D82" s="289" t="s">
        <v>778</v>
      </c>
      <c r="E82" s="246" t="s">
        <v>778</v>
      </c>
      <c r="F82" s="142">
        <v>359915.22</v>
      </c>
      <c r="G82" s="142">
        <v>22400</v>
      </c>
      <c r="H82" s="142">
        <v>29432.560000000001</v>
      </c>
      <c r="K82" s="246">
        <v>225033.65</v>
      </c>
      <c r="L82" s="246">
        <v>109802.43</v>
      </c>
      <c r="O82" s="139">
        <v>2200</v>
      </c>
      <c r="P82" s="139">
        <v>18009.169999999998</v>
      </c>
      <c r="R82" s="139">
        <v>770.56</v>
      </c>
      <c r="U82" s="246">
        <v>-125562.23</v>
      </c>
      <c r="V82" s="246">
        <v>788047.76</v>
      </c>
      <c r="W82" s="244">
        <v>441799.05</v>
      </c>
      <c r="X82" s="244">
        <v>4000</v>
      </c>
      <c r="Y82" s="244">
        <v>579.24</v>
      </c>
      <c r="AA82" s="244">
        <v>434988</v>
      </c>
      <c r="AB82" s="244">
        <v>236040</v>
      </c>
      <c r="AC82" s="292">
        <v>690516</v>
      </c>
      <c r="AD82" s="292">
        <v>6872</v>
      </c>
      <c r="AE82" s="292">
        <v>11560</v>
      </c>
      <c r="AF82" s="292">
        <v>189523.26</v>
      </c>
      <c r="AG82" s="292">
        <v>153316.43</v>
      </c>
      <c r="AJ82" s="292">
        <v>2500</v>
      </c>
    </row>
    <row r="83" spans="1:36">
      <c r="A83" s="289" t="s">
        <v>769</v>
      </c>
      <c r="B83" s="289" t="s">
        <v>770</v>
      </c>
      <c r="C83" s="291">
        <v>699</v>
      </c>
      <c r="D83" s="289" t="s">
        <v>779</v>
      </c>
      <c r="E83" s="246" t="s">
        <v>779</v>
      </c>
      <c r="F83" s="142">
        <v>498934.31</v>
      </c>
      <c r="G83" s="142">
        <v>0</v>
      </c>
      <c r="H83" s="142">
        <v>32654.98</v>
      </c>
      <c r="K83" s="246">
        <v>331298.86</v>
      </c>
      <c r="L83" s="246">
        <v>39517.35</v>
      </c>
      <c r="O83" s="139">
        <v>0</v>
      </c>
      <c r="P83" s="139">
        <v>17673.28</v>
      </c>
      <c r="R83" s="139">
        <v>868.3</v>
      </c>
      <c r="U83" s="246">
        <v>572098.26</v>
      </c>
      <c r="V83" s="246">
        <v>123193.16</v>
      </c>
      <c r="W83" s="244">
        <v>429934.13</v>
      </c>
      <c r="Y83" s="244">
        <v>822.59</v>
      </c>
      <c r="AA83" s="244">
        <v>624032.62</v>
      </c>
      <c r="AB83" s="244">
        <v>258930</v>
      </c>
      <c r="AC83" s="292">
        <v>901630.62</v>
      </c>
      <c r="AD83" s="292">
        <v>9252</v>
      </c>
      <c r="AF83" s="292">
        <v>185131.58</v>
      </c>
      <c r="AG83" s="292">
        <v>26632.639999999999</v>
      </c>
      <c r="AJ83" s="292">
        <v>2500</v>
      </c>
    </row>
    <row r="84" spans="1:36">
      <c r="A84" s="289" t="s">
        <v>769</v>
      </c>
      <c r="B84" s="289" t="s">
        <v>770</v>
      </c>
      <c r="C84" s="291">
        <v>768</v>
      </c>
      <c r="D84" s="289" t="s">
        <v>780</v>
      </c>
      <c r="E84" s="246" t="s">
        <v>780</v>
      </c>
      <c r="F84" s="142">
        <v>459304.96000000002</v>
      </c>
      <c r="G84" s="142">
        <v>6600</v>
      </c>
      <c r="H84" s="142">
        <v>14543.34</v>
      </c>
      <c r="K84" s="246">
        <v>543795.84</v>
      </c>
      <c r="L84" s="246">
        <v>42786.8</v>
      </c>
      <c r="O84" s="139">
        <v>0</v>
      </c>
      <c r="P84" s="139">
        <v>22445.58</v>
      </c>
      <c r="R84" s="139">
        <v>806.01</v>
      </c>
      <c r="U84" s="246">
        <v>-1105945.18</v>
      </c>
      <c r="V84" s="246">
        <v>2101746.27</v>
      </c>
      <c r="W84" s="244">
        <v>436117.25</v>
      </c>
      <c r="Y84" s="244">
        <v>845.89</v>
      </c>
      <c r="AA84" s="244">
        <v>559401.5</v>
      </c>
      <c r="AB84" s="244">
        <v>251220</v>
      </c>
      <c r="AC84" s="292">
        <v>833489.5</v>
      </c>
      <c r="AD84" s="292">
        <v>9152</v>
      </c>
      <c r="AE84" s="292">
        <v>9070</v>
      </c>
      <c r="AF84" s="292">
        <v>259417.76</v>
      </c>
      <c r="AG84" s="292">
        <v>85977.12</v>
      </c>
      <c r="AJ84" s="292">
        <v>2500</v>
      </c>
    </row>
    <row r="85" spans="1:36">
      <c r="A85" s="289" t="s">
        <v>782</v>
      </c>
      <c r="B85" s="289" t="s">
        <v>783</v>
      </c>
      <c r="C85" s="291">
        <v>3815</v>
      </c>
      <c r="D85" s="289" t="s">
        <v>785</v>
      </c>
      <c r="E85" s="246" t="s">
        <v>785</v>
      </c>
      <c r="F85" s="142">
        <v>382042.35</v>
      </c>
      <c r="G85" s="142">
        <v>0</v>
      </c>
      <c r="H85" s="142">
        <v>38442.76</v>
      </c>
      <c r="K85" s="246">
        <v>1022027.43</v>
      </c>
      <c r="L85" s="246">
        <v>137635.51999999999</v>
      </c>
      <c r="P85" s="139">
        <v>9700</v>
      </c>
      <c r="R85" s="139">
        <v>0</v>
      </c>
      <c r="S85" s="246">
        <v>21</v>
      </c>
      <c r="U85" s="246">
        <v>428369.16</v>
      </c>
      <c r="V85" s="246">
        <v>1047464</v>
      </c>
      <c r="W85" s="244">
        <v>732210.84</v>
      </c>
      <c r="X85" s="244">
        <v>228596.5</v>
      </c>
      <c r="Y85" s="244">
        <v>593.95000000000005</v>
      </c>
      <c r="AA85" s="244">
        <v>515180.31</v>
      </c>
      <c r="AC85" s="292">
        <v>751353.31</v>
      </c>
      <c r="AE85" s="292">
        <v>50724</v>
      </c>
      <c r="AF85" s="292">
        <v>482280.73</v>
      </c>
      <c r="AG85" s="292">
        <v>97629.66</v>
      </c>
    </row>
    <row r="86" spans="1:36">
      <c r="A86" s="289" t="s">
        <v>782</v>
      </c>
      <c r="B86" s="289" t="s">
        <v>783</v>
      </c>
      <c r="C86" s="291">
        <v>7508</v>
      </c>
      <c r="D86" s="289" t="s">
        <v>786</v>
      </c>
      <c r="E86" s="246" t="s">
        <v>786</v>
      </c>
      <c r="F86" s="142">
        <v>810306.99</v>
      </c>
      <c r="G86" s="142">
        <v>45229</v>
      </c>
      <c r="H86" s="142">
        <v>115079.97</v>
      </c>
      <c r="K86" s="246">
        <v>2999247.39</v>
      </c>
      <c r="L86" s="246">
        <v>1120738.56</v>
      </c>
      <c r="O86" s="139">
        <v>6950</v>
      </c>
      <c r="R86" s="139">
        <v>183608.98</v>
      </c>
      <c r="S86" s="246">
        <v>54</v>
      </c>
      <c r="T86" s="246">
        <v>4578987.6500000004</v>
      </c>
      <c r="U86" s="246">
        <v>1311.9</v>
      </c>
      <c r="W86" s="244">
        <v>1456402.43</v>
      </c>
      <c r="X86" s="244">
        <v>565246</v>
      </c>
      <c r="Y86" s="244">
        <v>617.95000000000005</v>
      </c>
      <c r="AA86" s="244">
        <v>1311210</v>
      </c>
      <c r="AC86" s="292">
        <v>2151424</v>
      </c>
      <c r="AE86" s="292">
        <v>38542</v>
      </c>
      <c r="AF86" s="292">
        <v>460901.22</v>
      </c>
      <c r="AG86" s="292">
        <v>362919.78</v>
      </c>
    </row>
    <row r="87" spans="1:36">
      <c r="A87" s="289" t="s">
        <v>782</v>
      </c>
      <c r="B87" s="289" t="s">
        <v>783</v>
      </c>
      <c r="C87" s="291">
        <v>7132</v>
      </c>
      <c r="D87" s="289" t="s">
        <v>787</v>
      </c>
      <c r="E87" s="246" t="s">
        <v>787</v>
      </c>
      <c r="F87" s="142">
        <v>440392.82</v>
      </c>
      <c r="H87" s="142">
        <v>71969.47</v>
      </c>
      <c r="K87" s="246">
        <v>1296611.74</v>
      </c>
      <c r="L87" s="246">
        <v>3633666.46</v>
      </c>
      <c r="P87" s="139">
        <v>78040.95</v>
      </c>
      <c r="R87" s="139">
        <v>4835</v>
      </c>
      <c r="U87" s="246">
        <v>4089977.85</v>
      </c>
      <c r="V87" s="246">
        <v>1212550.31</v>
      </c>
      <c r="W87" s="244">
        <v>1988161.69</v>
      </c>
      <c r="Y87" s="244">
        <v>1338.85</v>
      </c>
      <c r="AA87" s="244">
        <v>1603822.5</v>
      </c>
      <c r="AC87" s="292">
        <v>2680356.5</v>
      </c>
      <c r="AE87" s="292">
        <v>8020</v>
      </c>
      <c r="AF87" s="292">
        <v>650593.97</v>
      </c>
      <c r="AG87" s="292">
        <v>197116.19</v>
      </c>
    </row>
    <row r="88" spans="1:36">
      <c r="A88" s="289" t="s">
        <v>782</v>
      </c>
      <c r="B88" s="289" t="s">
        <v>783</v>
      </c>
      <c r="C88" s="291">
        <v>4586</v>
      </c>
      <c r="D88" s="289" t="s">
        <v>788</v>
      </c>
      <c r="E88" s="246" t="s">
        <v>788</v>
      </c>
      <c r="F88" s="142">
        <v>226684.45</v>
      </c>
      <c r="G88" s="142">
        <v>0</v>
      </c>
      <c r="H88" s="142">
        <v>112946.47</v>
      </c>
      <c r="K88" s="246">
        <v>1116026.3500000001</v>
      </c>
      <c r="L88" s="246">
        <v>241598.99</v>
      </c>
      <c r="O88" s="139">
        <v>15835</v>
      </c>
      <c r="P88" s="139">
        <v>57196.98</v>
      </c>
      <c r="R88" s="139">
        <v>1160</v>
      </c>
      <c r="T88" s="246">
        <v>603642.86</v>
      </c>
      <c r="V88" s="246">
        <v>1047464</v>
      </c>
      <c r="W88" s="244">
        <v>1011621.62</v>
      </c>
      <c r="Y88" s="244">
        <v>692.82</v>
      </c>
      <c r="AA88" s="244">
        <v>493675</v>
      </c>
      <c r="AC88" s="292">
        <v>889750</v>
      </c>
      <c r="AD88" s="292">
        <v>12666</v>
      </c>
      <c r="AE88" s="292">
        <v>1360</v>
      </c>
      <c r="AF88" s="292">
        <v>588767.6</v>
      </c>
      <c r="AG88" s="292">
        <v>41488.42</v>
      </c>
    </row>
    <row r="89" spans="1:36">
      <c r="A89" s="289" t="s">
        <v>782</v>
      </c>
      <c r="B89" s="289" t="s">
        <v>783</v>
      </c>
      <c r="C89" s="291">
        <v>3953</v>
      </c>
      <c r="D89" s="289" t="s">
        <v>789</v>
      </c>
      <c r="E89" s="246" t="s">
        <v>789</v>
      </c>
      <c r="F89" s="142">
        <v>264753.53999999998</v>
      </c>
      <c r="G89" s="142">
        <v>0</v>
      </c>
      <c r="H89" s="142">
        <v>377231.03</v>
      </c>
      <c r="K89" s="246">
        <v>1470706.92</v>
      </c>
      <c r="L89" s="246">
        <v>-754829.63</v>
      </c>
      <c r="O89" s="139">
        <v>0</v>
      </c>
      <c r="Q89" s="139">
        <v>124584</v>
      </c>
      <c r="R89" s="139">
        <v>93</v>
      </c>
      <c r="S89" s="246">
        <v>100</v>
      </c>
      <c r="U89" s="246">
        <v>1320565.05</v>
      </c>
      <c r="W89" s="244">
        <v>1008813.34</v>
      </c>
      <c r="X89" s="244">
        <v>69200</v>
      </c>
      <c r="Y89" s="244">
        <v>415.22</v>
      </c>
      <c r="AA89" s="244">
        <v>722700</v>
      </c>
      <c r="AC89" s="292">
        <v>1343457</v>
      </c>
      <c r="AD89" s="292">
        <v>7120</v>
      </c>
      <c r="AE89" s="292">
        <v>8737</v>
      </c>
      <c r="AF89" s="292">
        <v>375850.19</v>
      </c>
      <c r="AG89" s="292">
        <v>153444.56</v>
      </c>
    </row>
    <row r="90" spans="1:36">
      <c r="A90" s="289" t="s">
        <v>782</v>
      </c>
      <c r="B90" s="289" t="s">
        <v>783</v>
      </c>
      <c r="C90" s="291">
        <v>1775</v>
      </c>
      <c r="D90" s="289" t="s">
        <v>790</v>
      </c>
      <c r="E90" s="246" t="s">
        <v>790</v>
      </c>
      <c r="F90" s="142">
        <v>212414.91</v>
      </c>
      <c r="G90" s="142">
        <v>32504</v>
      </c>
      <c r="H90" s="142">
        <v>20928.45</v>
      </c>
      <c r="K90" s="246">
        <v>367641.97</v>
      </c>
      <c r="L90" s="246">
        <v>155320.26</v>
      </c>
      <c r="P90" s="139">
        <v>30483</v>
      </c>
      <c r="R90" s="139">
        <v>34200</v>
      </c>
      <c r="U90" s="246">
        <v>-381875.23</v>
      </c>
      <c r="V90" s="246">
        <v>1047464</v>
      </c>
      <c r="W90" s="244">
        <v>570511.85</v>
      </c>
      <c r="X90" s="244">
        <v>39525</v>
      </c>
      <c r="Y90" s="244">
        <v>390.13</v>
      </c>
      <c r="AA90" s="244">
        <v>391470</v>
      </c>
      <c r="AC90" s="292">
        <v>571436</v>
      </c>
      <c r="AD90" s="292">
        <v>16488</v>
      </c>
      <c r="AF90" s="292">
        <v>211879.7</v>
      </c>
      <c r="AG90" s="292">
        <v>61555.46</v>
      </c>
      <c r="AJ90" s="292">
        <v>82000</v>
      </c>
    </row>
    <row r="91" spans="1:36">
      <c r="A91" s="289" t="s">
        <v>782</v>
      </c>
      <c r="B91" s="289" t="s">
        <v>783</v>
      </c>
      <c r="C91" s="291">
        <v>5971</v>
      </c>
      <c r="D91" s="289" t="s">
        <v>791</v>
      </c>
      <c r="E91" s="246" t="s">
        <v>791</v>
      </c>
      <c r="F91" s="142">
        <v>363756.58</v>
      </c>
      <c r="G91" s="142">
        <v>0</v>
      </c>
      <c r="H91" s="142">
        <v>164600.54999999999</v>
      </c>
      <c r="K91" s="246">
        <v>8918027.6799999997</v>
      </c>
      <c r="L91" s="246">
        <v>213044.16</v>
      </c>
      <c r="O91" s="139">
        <v>0</v>
      </c>
      <c r="P91" s="139">
        <v>46425</v>
      </c>
      <c r="Q91" s="139">
        <v>190765.5</v>
      </c>
      <c r="R91" s="139">
        <v>0.27</v>
      </c>
      <c r="U91" s="246">
        <v>8100709.4000000004</v>
      </c>
      <c r="V91" s="246">
        <v>1215671.21</v>
      </c>
      <c r="W91" s="244">
        <v>1612267.71</v>
      </c>
      <c r="X91" s="244">
        <v>1800</v>
      </c>
      <c r="Y91" s="244">
        <v>617.41999999999996</v>
      </c>
      <c r="AA91" s="244">
        <v>1302660</v>
      </c>
      <c r="AB91" s="244">
        <v>36</v>
      </c>
      <c r="AC91" s="292">
        <v>2165736</v>
      </c>
      <c r="AE91" s="292">
        <v>10126</v>
      </c>
      <c r="AF91" s="292">
        <v>317123.68</v>
      </c>
      <c r="AG91" s="292">
        <v>194537.86</v>
      </c>
      <c r="AJ91" s="292">
        <v>124000</v>
      </c>
    </row>
    <row r="92" spans="1:36">
      <c r="A92" s="289" t="s">
        <v>782</v>
      </c>
      <c r="B92" s="289" t="s">
        <v>783</v>
      </c>
      <c r="C92" s="291">
        <v>1682</v>
      </c>
      <c r="D92" s="289" t="s">
        <v>792</v>
      </c>
      <c r="E92" s="246" t="s">
        <v>792</v>
      </c>
      <c r="F92" s="142">
        <v>124736.77</v>
      </c>
      <c r="G92" s="142">
        <v>50</v>
      </c>
      <c r="H92" s="142">
        <v>7405.97</v>
      </c>
      <c r="K92" s="246">
        <v>1327185.3799999999</v>
      </c>
      <c r="L92" s="246">
        <v>140637.25</v>
      </c>
      <c r="P92" s="139">
        <v>18824</v>
      </c>
      <c r="Q92" s="139">
        <v>18</v>
      </c>
      <c r="R92" s="139">
        <v>0</v>
      </c>
      <c r="U92" s="246">
        <v>-134654.38</v>
      </c>
      <c r="V92" s="246">
        <v>1849378.08</v>
      </c>
      <c r="W92" s="244">
        <v>423330.5</v>
      </c>
      <c r="Y92" s="244">
        <v>448.6</v>
      </c>
      <c r="AA92" s="244">
        <v>847410</v>
      </c>
      <c r="AC92" s="292">
        <v>1002489</v>
      </c>
      <c r="AD92" s="292">
        <v>24000</v>
      </c>
      <c r="AE92" s="292">
        <v>16986</v>
      </c>
      <c r="AF92" s="292">
        <v>220865.57</v>
      </c>
      <c r="AG92" s="292">
        <v>140398.85999999999</v>
      </c>
    </row>
    <row r="93" spans="1:36">
      <c r="A93" s="289" t="s">
        <v>782</v>
      </c>
      <c r="B93" s="289" t="s">
        <v>783</v>
      </c>
      <c r="C93" s="291">
        <v>3610</v>
      </c>
      <c r="D93" s="289" t="s">
        <v>793</v>
      </c>
      <c r="E93" s="246" t="s">
        <v>793</v>
      </c>
      <c r="F93" s="142">
        <v>167909.87</v>
      </c>
      <c r="G93" s="142">
        <v>1323</v>
      </c>
      <c r="H93" s="142">
        <v>37239.769999999997</v>
      </c>
      <c r="K93" s="246">
        <v>1680795.18</v>
      </c>
      <c r="L93" s="246">
        <v>273351.88</v>
      </c>
      <c r="O93" s="139">
        <v>1780.5</v>
      </c>
      <c r="P93" s="139">
        <v>45001.71</v>
      </c>
      <c r="Q93" s="139">
        <v>18</v>
      </c>
      <c r="R93" s="139">
        <v>1458.88</v>
      </c>
      <c r="U93" s="246">
        <v>41179.82</v>
      </c>
      <c r="V93" s="246">
        <v>2450678.29</v>
      </c>
      <c r="W93" s="244">
        <v>803233.32</v>
      </c>
      <c r="AC93" s="292">
        <v>493663</v>
      </c>
      <c r="AD93" s="292">
        <v>28072</v>
      </c>
      <c r="AE93" s="292">
        <v>25142</v>
      </c>
      <c r="AF93" s="292">
        <v>413863.41</v>
      </c>
      <c r="AG93" s="292">
        <v>221990.41</v>
      </c>
    </row>
    <row r="94" spans="1:36">
      <c r="A94" s="289" t="s">
        <v>782</v>
      </c>
      <c r="B94" s="289" t="s">
        <v>783</v>
      </c>
      <c r="C94" s="291">
        <v>3334</v>
      </c>
      <c r="D94" s="289" t="s">
        <v>794</v>
      </c>
      <c r="E94" s="246" t="s">
        <v>794</v>
      </c>
      <c r="F94" s="142">
        <v>166406.59</v>
      </c>
      <c r="G94" s="142">
        <v>276</v>
      </c>
      <c r="H94" s="142">
        <v>158583.76999999999</v>
      </c>
      <c r="K94" s="246">
        <v>1460189.96</v>
      </c>
      <c r="L94" s="246">
        <v>373351.83</v>
      </c>
      <c r="Q94" s="139">
        <v>5113</v>
      </c>
      <c r="R94" s="139">
        <v>16402</v>
      </c>
      <c r="U94" s="246">
        <v>-659044.78</v>
      </c>
      <c r="V94" s="246">
        <v>2812906.16</v>
      </c>
      <c r="W94" s="244">
        <v>595169.1</v>
      </c>
      <c r="Y94" s="244">
        <v>305.37</v>
      </c>
      <c r="AA94" s="244">
        <v>888728</v>
      </c>
      <c r="AC94" s="292">
        <v>1058668</v>
      </c>
      <c r="AE94" s="292">
        <v>25540</v>
      </c>
      <c r="AF94" s="292">
        <v>206253.74</v>
      </c>
      <c r="AG94" s="292">
        <v>210308.96</v>
      </c>
    </row>
    <row r="95" spans="1:36">
      <c r="A95" s="289" t="s">
        <v>782</v>
      </c>
      <c r="B95" s="289" t="s">
        <v>783</v>
      </c>
      <c r="C95" s="291">
        <v>3092</v>
      </c>
      <c r="D95" s="289" t="s">
        <v>795</v>
      </c>
      <c r="E95" s="246" t="s">
        <v>795</v>
      </c>
      <c r="F95" s="142">
        <v>419397.78</v>
      </c>
      <c r="G95" s="142">
        <v>50</v>
      </c>
      <c r="H95" s="142">
        <v>33860.07</v>
      </c>
      <c r="K95" s="246">
        <v>3577533.95</v>
      </c>
      <c r="L95" s="246">
        <v>27235.919999999998</v>
      </c>
      <c r="O95" s="139">
        <v>69850</v>
      </c>
      <c r="P95" s="139">
        <v>250</v>
      </c>
      <c r="Q95" s="139">
        <v>108</v>
      </c>
      <c r="R95" s="139">
        <v>0</v>
      </c>
      <c r="S95" s="246">
        <v>5000</v>
      </c>
      <c r="U95" s="246">
        <v>3051206.69</v>
      </c>
      <c r="V95" s="246">
        <v>1047464</v>
      </c>
      <c r="W95" s="244">
        <v>762669.52</v>
      </c>
      <c r="X95" s="244">
        <v>142496.6</v>
      </c>
      <c r="Y95" s="244">
        <v>967.53</v>
      </c>
      <c r="AA95" s="244">
        <v>646570</v>
      </c>
      <c r="AC95" s="292">
        <v>1157973</v>
      </c>
      <c r="AD95" s="292">
        <v>27641</v>
      </c>
      <c r="AE95" s="292">
        <v>12256</v>
      </c>
      <c r="AF95" s="292">
        <v>323772.12</v>
      </c>
      <c r="AG95" s="292">
        <v>146862.5</v>
      </c>
    </row>
    <row r="96" spans="1:36">
      <c r="A96" s="289" t="s">
        <v>782</v>
      </c>
      <c r="B96" s="289" t="s">
        <v>783</v>
      </c>
      <c r="C96" s="291">
        <v>4180</v>
      </c>
      <c r="D96" s="289" t="s">
        <v>796</v>
      </c>
      <c r="E96" s="246" t="s">
        <v>796</v>
      </c>
      <c r="F96" s="142">
        <v>528874.30000000005</v>
      </c>
      <c r="G96" s="142">
        <v>5842</v>
      </c>
      <c r="H96" s="142">
        <v>85380.3</v>
      </c>
      <c r="K96" s="246">
        <v>1245058.42</v>
      </c>
      <c r="L96" s="246">
        <v>129816.01</v>
      </c>
      <c r="O96" s="139">
        <v>133922.13</v>
      </c>
      <c r="P96" s="139">
        <v>75526.92</v>
      </c>
      <c r="R96" s="139">
        <v>0</v>
      </c>
      <c r="U96" s="246">
        <v>598176.24</v>
      </c>
      <c r="V96" s="246">
        <v>1334838.29</v>
      </c>
      <c r="W96" s="244">
        <v>820271.73</v>
      </c>
      <c r="Y96" s="244">
        <v>1308.1600000000001</v>
      </c>
      <c r="AB96" s="244">
        <v>6000</v>
      </c>
      <c r="AC96" s="292">
        <v>473219</v>
      </c>
      <c r="AE96" s="292">
        <v>17870</v>
      </c>
      <c r="AF96" s="292">
        <v>342821.16</v>
      </c>
      <c r="AG96" s="292">
        <v>139032.28</v>
      </c>
      <c r="AJ96" s="292">
        <v>2130</v>
      </c>
    </row>
    <row r="97" spans="1:36">
      <c r="A97" s="289" t="s">
        <v>782</v>
      </c>
      <c r="B97" s="289" t="s">
        <v>783</v>
      </c>
      <c r="C97" s="291">
        <v>5871</v>
      </c>
      <c r="D97" s="289" t="s">
        <v>797</v>
      </c>
      <c r="E97" s="246" t="s">
        <v>797</v>
      </c>
      <c r="F97" s="142">
        <v>277236.28999999998</v>
      </c>
      <c r="G97" s="142">
        <v>0</v>
      </c>
      <c r="H97" s="142">
        <v>187792.35</v>
      </c>
      <c r="I97" s="142">
        <v>3500</v>
      </c>
      <c r="K97" s="246">
        <v>-3238176.47</v>
      </c>
      <c r="L97" s="246">
        <v>-710782.86</v>
      </c>
      <c r="O97" s="139">
        <v>14927.92</v>
      </c>
      <c r="P97" s="139">
        <v>50742</v>
      </c>
      <c r="R97" s="139">
        <v>98664.37</v>
      </c>
      <c r="U97" s="246">
        <v>-4291556.4800000004</v>
      </c>
      <c r="V97" s="246">
        <v>613325.81999999995</v>
      </c>
      <c r="W97" s="244">
        <v>1105068.99</v>
      </c>
      <c r="Y97" s="244">
        <v>565.77</v>
      </c>
      <c r="AA97" s="244">
        <v>574200</v>
      </c>
      <c r="AC97" s="292">
        <v>1236492</v>
      </c>
      <c r="AE97" s="292">
        <v>13870</v>
      </c>
      <c r="AF97" s="292">
        <v>325604.52</v>
      </c>
      <c r="AG97" s="292">
        <v>70402.559999999998</v>
      </c>
    </row>
    <row r="98" spans="1:36">
      <c r="A98" s="289" t="s">
        <v>782</v>
      </c>
      <c r="B98" s="289" t="s">
        <v>783</v>
      </c>
      <c r="C98" s="291">
        <v>3758</v>
      </c>
      <c r="D98" s="289" t="s">
        <v>798</v>
      </c>
      <c r="E98" s="246" t="s">
        <v>798</v>
      </c>
      <c r="F98" s="142">
        <v>132300.66</v>
      </c>
      <c r="G98" s="142">
        <v>0</v>
      </c>
      <c r="H98" s="142">
        <v>69460.990000000005</v>
      </c>
      <c r="K98" s="246">
        <v>827709.02</v>
      </c>
      <c r="L98" s="246">
        <v>885775.01</v>
      </c>
      <c r="P98" s="139">
        <v>40722</v>
      </c>
      <c r="R98" s="139">
        <v>0</v>
      </c>
      <c r="U98" s="246">
        <v>-140202.91</v>
      </c>
      <c r="V98" s="246">
        <v>1790978.12</v>
      </c>
      <c r="W98" s="244">
        <v>934786.94</v>
      </c>
      <c r="Y98" s="244">
        <v>580.84</v>
      </c>
      <c r="AA98" s="244">
        <v>1158258</v>
      </c>
      <c r="AB98" s="244">
        <v>354775</v>
      </c>
      <c r="AC98" s="292">
        <v>1438548</v>
      </c>
      <c r="AE98" s="292">
        <v>39490</v>
      </c>
      <c r="AF98" s="292">
        <v>635240.15</v>
      </c>
      <c r="AG98" s="292">
        <v>101904.16</v>
      </c>
      <c r="AJ98" s="292">
        <v>9470</v>
      </c>
    </row>
    <row r="99" spans="1:36">
      <c r="A99" s="289" t="s">
        <v>782</v>
      </c>
      <c r="B99" s="289" t="s">
        <v>783</v>
      </c>
      <c r="C99" s="291">
        <v>8167</v>
      </c>
      <c r="D99" s="289" t="s">
        <v>799</v>
      </c>
      <c r="E99" s="246" t="s">
        <v>799</v>
      </c>
      <c r="F99" s="142">
        <v>626358.38</v>
      </c>
      <c r="G99" s="142">
        <v>0</v>
      </c>
      <c r="H99" s="142">
        <v>44773.7</v>
      </c>
      <c r="K99" s="246">
        <v>4124037.87</v>
      </c>
      <c r="L99" s="246">
        <v>1824078.5</v>
      </c>
      <c r="Q99" s="139">
        <v>84</v>
      </c>
      <c r="R99" s="139">
        <v>115.81</v>
      </c>
      <c r="U99" s="246">
        <v>4636819.3499999996</v>
      </c>
      <c r="V99" s="246">
        <v>1047464</v>
      </c>
      <c r="W99" s="244">
        <v>1535418.76</v>
      </c>
      <c r="X99" s="244">
        <v>189325</v>
      </c>
      <c r="Y99" s="244">
        <v>1150.2</v>
      </c>
      <c r="AA99" s="244">
        <v>1153900</v>
      </c>
      <c r="AB99" s="244">
        <v>1022800</v>
      </c>
      <c r="AC99" s="292">
        <v>1919491</v>
      </c>
      <c r="AD99" s="292">
        <v>6185</v>
      </c>
      <c r="AE99" s="292">
        <v>2072</v>
      </c>
      <c r="AF99" s="292">
        <v>568165.86</v>
      </c>
      <c r="AG99" s="292">
        <v>471914.81</v>
      </c>
    </row>
    <row r="100" spans="1:36">
      <c r="A100" s="289" t="s">
        <v>782</v>
      </c>
      <c r="B100" s="289" t="s">
        <v>783</v>
      </c>
      <c r="C100" s="291">
        <v>3187</v>
      </c>
      <c r="D100" s="289" t="s">
        <v>800</v>
      </c>
      <c r="E100" s="246" t="s">
        <v>800</v>
      </c>
      <c r="F100" s="142">
        <v>111234.49</v>
      </c>
      <c r="G100" s="142">
        <v>0</v>
      </c>
      <c r="H100" s="142">
        <v>99901.61</v>
      </c>
      <c r="K100" s="246">
        <v>1034967.78</v>
      </c>
      <c r="L100" s="246">
        <v>-196118.33</v>
      </c>
      <c r="O100" s="139">
        <v>8050</v>
      </c>
      <c r="Q100" s="139">
        <v>71915</v>
      </c>
      <c r="R100" s="139">
        <v>0</v>
      </c>
      <c r="U100" s="246">
        <v>-1036763.63</v>
      </c>
      <c r="V100" s="246">
        <v>1768225.65</v>
      </c>
      <c r="W100" s="244">
        <v>1180620.54</v>
      </c>
      <c r="X100" s="244">
        <v>330000</v>
      </c>
      <c r="Y100" s="244">
        <v>702.67</v>
      </c>
      <c r="AC100" s="292">
        <v>601915</v>
      </c>
      <c r="AE100" s="292">
        <v>34422</v>
      </c>
      <c r="AF100" s="292">
        <v>481560.53</v>
      </c>
      <c r="AG100" s="292">
        <v>154867.15</v>
      </c>
    </row>
    <row r="101" spans="1:36">
      <c r="A101" s="289" t="s">
        <v>782</v>
      </c>
      <c r="B101" s="289" t="s">
        <v>783</v>
      </c>
      <c r="C101" s="291">
        <v>4472</v>
      </c>
      <c r="D101" s="289" t="s">
        <v>801</v>
      </c>
      <c r="E101" s="246" t="s">
        <v>801</v>
      </c>
      <c r="F101" s="142">
        <v>235700.88</v>
      </c>
      <c r="G101" s="142">
        <v>3897</v>
      </c>
      <c r="H101" s="142">
        <v>51359.96</v>
      </c>
      <c r="K101" s="246">
        <v>1271057.81</v>
      </c>
      <c r="L101" s="246">
        <v>74636.73</v>
      </c>
      <c r="O101" s="139">
        <v>51620</v>
      </c>
      <c r="R101" s="139">
        <v>3086</v>
      </c>
      <c r="U101" s="246">
        <v>211078.3</v>
      </c>
      <c r="V101" s="246">
        <v>1440650.38</v>
      </c>
      <c r="W101" s="244">
        <v>894570.36</v>
      </c>
      <c r="Y101" s="244">
        <v>744.38</v>
      </c>
      <c r="AA101" s="244">
        <v>1574510</v>
      </c>
      <c r="AC101" s="292">
        <v>1982518</v>
      </c>
      <c r="AD101" s="292">
        <v>12690</v>
      </c>
      <c r="AF101" s="292">
        <v>367308.75</v>
      </c>
      <c r="AG101" s="292">
        <v>177090.29</v>
      </c>
    </row>
    <row r="102" spans="1:36">
      <c r="A102" s="289" t="s">
        <v>803</v>
      </c>
      <c r="B102" s="289" t="s">
        <v>804</v>
      </c>
      <c r="C102" s="291">
        <v>2684</v>
      </c>
      <c r="D102" s="289" t="s">
        <v>806</v>
      </c>
      <c r="E102" s="246" t="s">
        <v>806</v>
      </c>
      <c r="F102" s="142">
        <v>233496</v>
      </c>
      <c r="G102" s="142">
        <v>0</v>
      </c>
      <c r="H102" s="142">
        <v>25946.91</v>
      </c>
      <c r="K102" s="246">
        <v>1851660.59</v>
      </c>
      <c r="L102" s="246">
        <v>137269.54999999999</v>
      </c>
      <c r="O102" s="139">
        <v>0</v>
      </c>
      <c r="Q102" s="139">
        <v>50000</v>
      </c>
      <c r="R102" s="139">
        <v>2849.37</v>
      </c>
      <c r="U102" s="246">
        <v>-135096</v>
      </c>
      <c r="V102" s="246">
        <v>2439714</v>
      </c>
      <c r="W102" s="244">
        <v>699179.43</v>
      </c>
      <c r="Y102" s="244">
        <v>436.72</v>
      </c>
      <c r="AA102" s="244">
        <v>907560</v>
      </c>
      <c r="AC102" s="292">
        <v>1047250</v>
      </c>
      <c r="AD102" s="292">
        <v>33246</v>
      </c>
      <c r="AE102" s="292">
        <v>8744</v>
      </c>
      <c r="AF102" s="292">
        <v>445794.99</v>
      </c>
      <c r="AG102" s="292">
        <v>181235.48</v>
      </c>
    </row>
    <row r="103" spans="1:36">
      <c r="A103" s="289" t="s">
        <v>803</v>
      </c>
      <c r="B103" s="289" t="s">
        <v>804</v>
      </c>
      <c r="C103" s="291">
        <v>5109</v>
      </c>
      <c r="D103" s="289" t="s">
        <v>807</v>
      </c>
      <c r="E103" s="246" t="s">
        <v>807</v>
      </c>
      <c r="F103" s="142">
        <v>176057.01</v>
      </c>
      <c r="G103" s="142">
        <v>26288</v>
      </c>
      <c r="H103" s="142">
        <v>77977.38</v>
      </c>
      <c r="K103" s="246">
        <v>1344323.92</v>
      </c>
      <c r="L103" s="246">
        <v>31093.09</v>
      </c>
      <c r="Q103" s="139">
        <v>3909</v>
      </c>
      <c r="R103" s="139">
        <v>1564</v>
      </c>
      <c r="U103" s="246">
        <v>-1418000.27</v>
      </c>
      <c r="V103" s="246">
        <v>3137825</v>
      </c>
      <c r="W103" s="244">
        <v>881894.07</v>
      </c>
      <c r="Y103" s="244">
        <v>657.82</v>
      </c>
      <c r="AA103" s="244">
        <v>434120</v>
      </c>
      <c r="AC103" s="292">
        <v>819159</v>
      </c>
      <c r="AD103" s="292">
        <v>27434</v>
      </c>
      <c r="AE103" s="292">
        <v>6980</v>
      </c>
      <c r="AF103" s="292">
        <v>351317.75</v>
      </c>
      <c r="AG103" s="292">
        <v>161339.47</v>
      </c>
      <c r="AJ103" s="292">
        <v>20000</v>
      </c>
    </row>
    <row r="104" spans="1:36">
      <c r="A104" s="289" t="s">
        <v>803</v>
      </c>
      <c r="B104" s="289" t="s">
        <v>804</v>
      </c>
      <c r="C104" s="291">
        <v>3045</v>
      </c>
      <c r="D104" s="289" t="s">
        <v>808</v>
      </c>
      <c r="E104" s="246" t="s">
        <v>808</v>
      </c>
      <c r="F104" s="142">
        <v>299346.61</v>
      </c>
      <c r="G104" s="142">
        <v>15010</v>
      </c>
      <c r="H104" s="142">
        <v>48714.68</v>
      </c>
      <c r="K104" s="246">
        <v>784740.28</v>
      </c>
      <c r="L104" s="246">
        <v>67157.69</v>
      </c>
      <c r="O104" s="139">
        <v>1215</v>
      </c>
      <c r="P104" s="139">
        <v>107</v>
      </c>
      <c r="Q104" s="139">
        <v>4542</v>
      </c>
      <c r="R104" s="139">
        <v>2363.09</v>
      </c>
      <c r="U104" s="246">
        <v>-189880.57</v>
      </c>
      <c r="V104" s="246">
        <v>1499736.2</v>
      </c>
      <c r="W104" s="244">
        <v>968820.51</v>
      </c>
      <c r="X104" s="244">
        <v>68620</v>
      </c>
      <c r="Y104" s="244">
        <v>516.13</v>
      </c>
      <c r="AA104" s="244">
        <v>953600</v>
      </c>
      <c r="AC104" s="292">
        <v>1274168</v>
      </c>
      <c r="AD104" s="292">
        <v>14916</v>
      </c>
      <c r="AF104" s="292">
        <v>545573.62</v>
      </c>
      <c r="AG104" s="292">
        <v>111512.48</v>
      </c>
      <c r="AJ104" s="292">
        <v>148500</v>
      </c>
    </row>
    <row r="105" spans="1:36">
      <c r="A105" s="289" t="s">
        <v>803</v>
      </c>
      <c r="B105" s="289" t="s">
        <v>804</v>
      </c>
      <c r="C105" s="291">
        <v>3246</v>
      </c>
      <c r="D105" s="289" t="s">
        <v>809</v>
      </c>
      <c r="E105" s="246" t="s">
        <v>809</v>
      </c>
      <c r="F105" s="142">
        <v>181436.06</v>
      </c>
      <c r="G105" s="142">
        <v>46726</v>
      </c>
      <c r="H105" s="142">
        <v>35186.04</v>
      </c>
      <c r="K105" s="246">
        <v>790868.49</v>
      </c>
      <c r="L105" s="246">
        <v>178443.69</v>
      </c>
      <c r="Q105" s="139">
        <v>1761</v>
      </c>
      <c r="R105" s="139">
        <v>69215.039999999994</v>
      </c>
      <c r="U105" s="246">
        <v>-979192.13</v>
      </c>
      <c r="V105" s="246">
        <v>2219622</v>
      </c>
      <c r="W105" s="244">
        <v>1080935.5</v>
      </c>
      <c r="Y105" s="244">
        <v>308.17</v>
      </c>
      <c r="AA105" s="244">
        <v>296610</v>
      </c>
      <c r="AB105" s="244">
        <v>20000</v>
      </c>
      <c r="AC105" s="292">
        <v>924600</v>
      </c>
      <c r="AD105" s="292">
        <v>19368</v>
      </c>
      <c r="AE105" s="292">
        <v>9786</v>
      </c>
      <c r="AF105" s="292">
        <v>385671.69</v>
      </c>
      <c r="AG105" s="292">
        <v>137173.60999999999</v>
      </c>
    </row>
    <row r="106" spans="1:36">
      <c r="A106" s="289" t="s">
        <v>803</v>
      </c>
      <c r="B106" s="289" t="s">
        <v>804</v>
      </c>
      <c r="C106" s="291">
        <v>4195</v>
      </c>
      <c r="D106" s="289" t="s">
        <v>810</v>
      </c>
      <c r="E106" s="246" t="s">
        <v>810</v>
      </c>
      <c r="F106" s="142">
        <v>198012.33</v>
      </c>
      <c r="G106" s="142">
        <v>40744</v>
      </c>
      <c r="H106" s="142">
        <v>34187.33</v>
      </c>
      <c r="K106" s="246">
        <v>887305.39</v>
      </c>
      <c r="L106" s="246">
        <v>340316.94</v>
      </c>
      <c r="O106" s="139">
        <v>0</v>
      </c>
      <c r="P106" s="139">
        <v>44400</v>
      </c>
      <c r="R106" s="139">
        <v>2025.27</v>
      </c>
      <c r="S106" s="246">
        <v>3990</v>
      </c>
      <c r="U106" s="246">
        <v>-407728.35</v>
      </c>
      <c r="V106" s="246">
        <v>1687514</v>
      </c>
      <c r="W106" s="244">
        <v>1191848.05</v>
      </c>
      <c r="X106" s="244">
        <v>4500</v>
      </c>
      <c r="Y106" s="244">
        <v>353.26</v>
      </c>
      <c r="AA106" s="244">
        <v>651060</v>
      </c>
      <c r="AB106" s="244">
        <v>50000</v>
      </c>
      <c r="AC106" s="292">
        <v>1110238</v>
      </c>
      <c r="AD106" s="292">
        <v>7000</v>
      </c>
      <c r="AE106" s="292">
        <v>27572</v>
      </c>
      <c r="AF106" s="292">
        <v>403548.29</v>
      </c>
      <c r="AG106" s="292">
        <v>179037.95</v>
      </c>
    </row>
    <row r="107" spans="1:36">
      <c r="A107" s="289" t="s">
        <v>812</v>
      </c>
      <c r="B107" s="289" t="s">
        <v>813</v>
      </c>
      <c r="C107" s="291">
        <v>4535</v>
      </c>
      <c r="D107" s="289" t="s">
        <v>815</v>
      </c>
      <c r="E107" s="246" t="s">
        <v>815</v>
      </c>
      <c r="F107" s="142">
        <v>436433.44</v>
      </c>
      <c r="G107" s="142">
        <v>0</v>
      </c>
      <c r="H107" s="142">
        <v>108781.92</v>
      </c>
      <c r="K107" s="246">
        <v>995594.28</v>
      </c>
      <c r="L107" s="246">
        <v>159242.60999999999</v>
      </c>
      <c r="R107" s="139">
        <v>76800</v>
      </c>
      <c r="U107" s="246">
        <v>-2966019.09</v>
      </c>
      <c r="V107" s="246">
        <v>4303318.3099999996</v>
      </c>
      <c r="W107" s="244">
        <v>950149.49</v>
      </c>
      <c r="Y107" s="244">
        <v>378.27</v>
      </c>
      <c r="AA107" s="244">
        <v>1794907.95</v>
      </c>
      <c r="AB107" s="244">
        <v>154224</v>
      </c>
      <c r="AC107" s="292">
        <v>2194897.9500000002</v>
      </c>
      <c r="AD107" s="292">
        <v>11104</v>
      </c>
      <c r="AE107" s="292">
        <v>7910</v>
      </c>
      <c r="AF107" s="292">
        <v>317176.15999999997</v>
      </c>
      <c r="AG107" s="292">
        <v>82618.570000000007</v>
      </c>
    </row>
    <row r="108" spans="1:36">
      <c r="A108" s="289" t="s">
        <v>812</v>
      </c>
      <c r="B108" s="289" t="s">
        <v>813</v>
      </c>
      <c r="C108" s="291">
        <v>1430</v>
      </c>
      <c r="D108" s="289" t="s">
        <v>816</v>
      </c>
      <c r="E108" s="246" t="s">
        <v>816</v>
      </c>
      <c r="F108" s="142">
        <v>405701.11</v>
      </c>
      <c r="G108" s="142">
        <v>0</v>
      </c>
      <c r="H108" s="142">
        <v>26518.44</v>
      </c>
      <c r="K108" s="246">
        <v>960761.24</v>
      </c>
      <c r="L108" s="246">
        <v>154336.13</v>
      </c>
      <c r="P108" s="139">
        <v>7323.95</v>
      </c>
      <c r="R108" s="139">
        <v>33600</v>
      </c>
      <c r="U108" s="246">
        <v>-833319.36</v>
      </c>
      <c r="V108" s="246">
        <v>2346487</v>
      </c>
      <c r="W108" s="244">
        <v>633913.77</v>
      </c>
      <c r="Y108" s="244">
        <v>659.12</v>
      </c>
      <c r="AA108" s="244">
        <v>919000</v>
      </c>
      <c r="AC108" s="292">
        <v>1022800</v>
      </c>
      <c r="AE108" s="292">
        <v>14058</v>
      </c>
      <c r="AF108" s="292">
        <v>393899.7</v>
      </c>
      <c r="AG108" s="292">
        <v>129589.86</v>
      </c>
    </row>
    <row r="109" spans="1:36">
      <c r="A109" s="289" t="s">
        <v>812</v>
      </c>
      <c r="B109" s="289" t="s">
        <v>813</v>
      </c>
      <c r="C109" s="291">
        <v>3990</v>
      </c>
      <c r="D109" s="289" t="s">
        <v>817</v>
      </c>
      <c r="E109" s="246" t="s">
        <v>817</v>
      </c>
      <c r="F109" s="142">
        <v>518997.67</v>
      </c>
      <c r="G109" s="142">
        <v>0</v>
      </c>
      <c r="H109" s="142">
        <v>86833.64</v>
      </c>
      <c r="K109" s="246">
        <v>1297495.8600000001</v>
      </c>
      <c r="L109" s="246">
        <v>165665.5</v>
      </c>
      <c r="O109" s="139">
        <v>3000</v>
      </c>
      <c r="P109" s="139">
        <v>8649.25</v>
      </c>
      <c r="R109" s="139">
        <v>67800</v>
      </c>
      <c r="U109" s="246">
        <v>-289376.46999999997</v>
      </c>
      <c r="V109" s="246">
        <v>2125037.4300000002</v>
      </c>
      <c r="W109" s="244">
        <v>854274.24</v>
      </c>
      <c r="Y109" s="244">
        <v>640.91</v>
      </c>
      <c r="AA109" s="244">
        <v>459568.8</v>
      </c>
      <c r="AB109" s="244">
        <v>401040</v>
      </c>
      <c r="AC109" s="292">
        <v>914758.8</v>
      </c>
      <c r="AE109" s="292">
        <v>520</v>
      </c>
      <c r="AF109" s="292">
        <v>523358.03</v>
      </c>
      <c r="AG109" s="292">
        <v>123004.66</v>
      </c>
    </row>
    <row r="110" spans="1:36">
      <c r="A110" s="289" t="s">
        <v>812</v>
      </c>
      <c r="B110" s="289" t="s">
        <v>813</v>
      </c>
      <c r="C110" s="291">
        <v>3647</v>
      </c>
      <c r="D110" s="289" t="s">
        <v>818</v>
      </c>
      <c r="E110" s="246" t="s">
        <v>818</v>
      </c>
      <c r="F110" s="142">
        <v>647166.18999999994</v>
      </c>
      <c r="G110" s="142">
        <v>0</v>
      </c>
      <c r="H110" s="142">
        <v>20547.919999999998</v>
      </c>
      <c r="K110" s="246">
        <v>394402.3</v>
      </c>
      <c r="L110" s="246">
        <v>70062.87</v>
      </c>
      <c r="P110" s="139">
        <v>21378.01</v>
      </c>
      <c r="R110" s="139">
        <v>71400</v>
      </c>
      <c r="U110" s="246">
        <v>-344412.55</v>
      </c>
      <c r="V110" s="246">
        <v>1196485.3400000001</v>
      </c>
      <c r="W110" s="244">
        <v>938285.08</v>
      </c>
      <c r="Y110" s="244">
        <v>765.77</v>
      </c>
      <c r="AA110" s="244">
        <v>718200</v>
      </c>
      <c r="AB110" s="244">
        <v>555264</v>
      </c>
      <c r="AC110" s="292">
        <v>1323124</v>
      </c>
      <c r="AE110" s="292">
        <v>10522</v>
      </c>
      <c r="AF110" s="292">
        <v>626979.54</v>
      </c>
      <c r="AG110" s="292">
        <v>64560.83</v>
      </c>
    </row>
    <row r="111" spans="1:36" ht="19.5" customHeight="1">
      <c r="A111" s="289" t="s">
        <v>812</v>
      </c>
      <c r="B111" s="289" t="s">
        <v>813</v>
      </c>
      <c r="C111" s="291">
        <v>1733</v>
      </c>
      <c r="D111" s="289" t="s">
        <v>819</v>
      </c>
      <c r="E111" s="246" t="s">
        <v>819</v>
      </c>
      <c r="F111" s="142">
        <v>239356.01</v>
      </c>
      <c r="G111" s="142">
        <v>0</v>
      </c>
      <c r="H111" s="142">
        <v>33267.4</v>
      </c>
      <c r="K111" s="246">
        <v>494171.93</v>
      </c>
      <c r="L111" s="246">
        <v>455102.78</v>
      </c>
      <c r="P111" s="139">
        <v>1219.05</v>
      </c>
      <c r="R111" s="139">
        <v>0</v>
      </c>
      <c r="U111" s="246">
        <v>-27448.62</v>
      </c>
      <c r="V111" s="246">
        <v>1169693.49</v>
      </c>
      <c r="W111" s="244">
        <v>612233.94999999995</v>
      </c>
      <c r="Y111" s="244">
        <v>241.22</v>
      </c>
      <c r="AA111" s="244">
        <v>648009</v>
      </c>
      <c r="AB111" s="244">
        <v>80</v>
      </c>
      <c r="AC111" s="292">
        <v>746809</v>
      </c>
      <c r="AE111" s="292">
        <v>8786</v>
      </c>
      <c r="AF111" s="292">
        <v>295461.98</v>
      </c>
      <c r="AG111" s="292">
        <v>131072.99</v>
      </c>
    </row>
    <row r="112" spans="1:36">
      <c r="A112" s="289" t="s">
        <v>821</v>
      </c>
      <c r="B112" s="289" t="s">
        <v>822</v>
      </c>
      <c r="C112" s="291">
        <v>5017</v>
      </c>
      <c r="D112" s="289" t="s">
        <v>824</v>
      </c>
      <c r="E112" s="246" t="s">
        <v>824</v>
      </c>
      <c r="F112" s="142">
        <v>612627.61</v>
      </c>
      <c r="G112" s="142">
        <v>0</v>
      </c>
      <c r="H112" s="142">
        <v>68970.44</v>
      </c>
      <c r="K112" s="246">
        <v>1801761.95</v>
      </c>
      <c r="L112" s="246">
        <v>137554.69</v>
      </c>
      <c r="R112" s="139">
        <v>36.94</v>
      </c>
      <c r="T112" s="246">
        <v>665069.73</v>
      </c>
      <c r="U112" s="246">
        <v>-1855939.81</v>
      </c>
      <c r="V112" s="246">
        <v>620039.24</v>
      </c>
      <c r="W112" s="244">
        <v>1703677.68</v>
      </c>
      <c r="X112" s="244">
        <v>98600</v>
      </c>
      <c r="Y112" s="244">
        <v>550.39</v>
      </c>
      <c r="AA112" s="244">
        <v>936900</v>
      </c>
      <c r="AB112" s="244">
        <v>3039040</v>
      </c>
      <c r="AC112" s="292">
        <v>1459797</v>
      </c>
      <c r="AD112" s="292">
        <v>9540</v>
      </c>
      <c r="AE112" s="292">
        <v>14048</v>
      </c>
      <c r="AF112" s="292">
        <v>906599.53</v>
      </c>
      <c r="AG112" s="292">
        <v>197074.95</v>
      </c>
    </row>
    <row r="113" spans="1:36">
      <c r="A113" s="289" t="s">
        <v>821</v>
      </c>
      <c r="B113" s="289" t="s">
        <v>822</v>
      </c>
      <c r="C113" s="291">
        <v>5358</v>
      </c>
      <c r="D113" s="289" t="s">
        <v>825</v>
      </c>
      <c r="E113" s="246" t="s">
        <v>825</v>
      </c>
      <c r="F113" s="142">
        <v>635174.19999999995</v>
      </c>
      <c r="G113" s="142">
        <v>32400</v>
      </c>
      <c r="H113" s="142">
        <v>15276.62</v>
      </c>
      <c r="K113" s="246">
        <v>920661.22</v>
      </c>
      <c r="L113" s="246">
        <v>97125.66</v>
      </c>
      <c r="Q113" s="139">
        <v>16200</v>
      </c>
      <c r="R113" s="139">
        <v>0</v>
      </c>
      <c r="T113" s="246">
        <v>-1202706.3799999999</v>
      </c>
      <c r="V113" s="246">
        <v>3271774.09</v>
      </c>
      <c r="W113" s="244">
        <v>1353820.02</v>
      </c>
      <c r="Y113" s="244">
        <v>2090.92</v>
      </c>
      <c r="AA113" s="244">
        <v>805500</v>
      </c>
      <c r="AB113" s="244">
        <v>300</v>
      </c>
      <c r="AC113" s="292">
        <v>1393488</v>
      </c>
      <c r="AE113" s="292">
        <v>29212</v>
      </c>
      <c r="AF113" s="292">
        <v>946037.65</v>
      </c>
      <c r="AG113" s="292">
        <v>165865.29999999999</v>
      </c>
      <c r="AH113" s="292">
        <v>11738</v>
      </c>
    </row>
    <row r="114" spans="1:36">
      <c r="A114" s="289" t="s">
        <v>821</v>
      </c>
      <c r="B114" s="289" t="s">
        <v>822</v>
      </c>
      <c r="C114" s="291">
        <v>2628</v>
      </c>
      <c r="D114" s="289" t="s">
        <v>826</v>
      </c>
      <c r="E114" s="246" t="s">
        <v>826</v>
      </c>
      <c r="F114" s="142">
        <v>531707.87</v>
      </c>
      <c r="G114" s="142">
        <v>0</v>
      </c>
      <c r="H114" s="142">
        <v>54484.800000000003</v>
      </c>
      <c r="K114" s="246">
        <v>697206.68</v>
      </c>
      <c r="L114" s="246">
        <v>354929.5</v>
      </c>
      <c r="Q114" s="139">
        <v>9000</v>
      </c>
      <c r="R114" s="139">
        <v>9.4600000000000009</v>
      </c>
      <c r="T114" s="246">
        <v>854384.67</v>
      </c>
      <c r="U114" s="246">
        <v>-951</v>
      </c>
      <c r="V114" s="246">
        <v>679737.85</v>
      </c>
      <c r="W114" s="244">
        <v>1080929.5900000001</v>
      </c>
      <c r="Y114" s="244">
        <v>893.94</v>
      </c>
      <c r="AA114" s="244">
        <v>478550</v>
      </c>
      <c r="AC114" s="292">
        <v>937538</v>
      </c>
      <c r="AD114" s="292">
        <v>15883</v>
      </c>
      <c r="AE114" s="292">
        <v>1828</v>
      </c>
      <c r="AF114" s="292">
        <v>446148.46</v>
      </c>
      <c r="AG114" s="292">
        <v>62828.2</v>
      </c>
    </row>
    <row r="115" spans="1:36">
      <c r="A115" s="289" t="s">
        <v>821</v>
      </c>
      <c r="B115" s="289" t="s">
        <v>822</v>
      </c>
      <c r="C115" s="291">
        <v>4567</v>
      </c>
      <c r="D115" s="289" t="s">
        <v>827</v>
      </c>
      <c r="E115" s="246" t="s">
        <v>827</v>
      </c>
      <c r="F115" s="142">
        <v>150193.88</v>
      </c>
      <c r="G115" s="142">
        <v>106900</v>
      </c>
      <c r="H115" s="142">
        <v>28688.14</v>
      </c>
      <c r="K115" s="246">
        <v>1214360.2</v>
      </c>
      <c r="L115" s="246">
        <v>338000.51</v>
      </c>
      <c r="R115" s="139">
        <v>0</v>
      </c>
      <c r="T115" s="246">
        <v>334607.40000000002</v>
      </c>
      <c r="V115" s="246">
        <v>1731639.01</v>
      </c>
      <c r="W115" s="244">
        <v>1047253.5</v>
      </c>
      <c r="X115" s="244">
        <v>76720</v>
      </c>
      <c r="Y115" s="244">
        <v>769.31</v>
      </c>
      <c r="AA115" s="244">
        <v>1467630</v>
      </c>
      <c r="AB115" s="244">
        <v>300</v>
      </c>
      <c r="AC115" s="292">
        <v>1994545</v>
      </c>
      <c r="AE115" s="292">
        <v>68502</v>
      </c>
      <c r="AF115" s="292">
        <v>583330.11</v>
      </c>
      <c r="AG115" s="292">
        <v>174399.38</v>
      </c>
    </row>
    <row r="116" spans="1:36">
      <c r="A116" s="289" t="s">
        <v>821</v>
      </c>
      <c r="B116" s="289" t="s">
        <v>822</v>
      </c>
      <c r="C116" s="291">
        <v>1328</v>
      </c>
      <c r="D116" s="289" t="s">
        <v>828</v>
      </c>
      <c r="E116" s="246" t="s">
        <v>828</v>
      </c>
      <c r="F116" s="142">
        <v>258657.74</v>
      </c>
      <c r="G116" s="142">
        <v>42700</v>
      </c>
      <c r="H116" s="142">
        <v>18125.36</v>
      </c>
      <c r="K116" s="246">
        <v>486473.63</v>
      </c>
      <c r="L116" s="246">
        <v>328306.19</v>
      </c>
      <c r="O116" s="139">
        <v>0</v>
      </c>
      <c r="Q116" s="139">
        <v>11577</v>
      </c>
      <c r="R116" s="139">
        <v>12</v>
      </c>
      <c r="T116" s="246">
        <v>-1236077.0900000001</v>
      </c>
      <c r="V116" s="246">
        <v>2353915.73</v>
      </c>
      <c r="W116" s="244">
        <v>553383.63</v>
      </c>
      <c r="Y116" s="244">
        <v>654.73</v>
      </c>
      <c r="AA116" s="244">
        <v>7425390</v>
      </c>
      <c r="AC116" s="292">
        <v>7490105</v>
      </c>
      <c r="AD116" s="292">
        <v>9758</v>
      </c>
      <c r="AE116" s="292">
        <v>1124</v>
      </c>
      <c r="AF116" s="292">
        <v>340736.61</v>
      </c>
      <c r="AG116" s="292">
        <v>130451.47</v>
      </c>
      <c r="AH116" s="292">
        <v>2418</v>
      </c>
    </row>
    <row r="117" spans="1:36">
      <c r="A117" s="289" t="s">
        <v>821</v>
      </c>
      <c r="B117" s="289" t="s">
        <v>822</v>
      </c>
      <c r="C117" s="291">
        <v>4776</v>
      </c>
      <c r="D117" s="289" t="s">
        <v>829</v>
      </c>
      <c r="E117" s="246" t="s">
        <v>829</v>
      </c>
      <c r="F117" s="142">
        <v>805264.2</v>
      </c>
      <c r="G117" s="142">
        <v>114600</v>
      </c>
      <c r="H117" s="142">
        <v>37316.410000000003</v>
      </c>
      <c r="K117" s="246">
        <v>75983.47</v>
      </c>
      <c r="L117" s="246">
        <v>226728.01</v>
      </c>
      <c r="O117" s="139">
        <v>0</v>
      </c>
      <c r="R117" s="139">
        <v>118.39</v>
      </c>
      <c r="T117" s="246">
        <v>-243609.08</v>
      </c>
      <c r="U117" s="246">
        <v>91</v>
      </c>
      <c r="V117" s="246">
        <v>1221990.08</v>
      </c>
      <c r="W117" s="244">
        <v>1805017.41</v>
      </c>
      <c r="X117" s="244">
        <v>316692</v>
      </c>
      <c r="Y117" s="244">
        <v>1401.41</v>
      </c>
      <c r="AA117" s="244">
        <v>798750</v>
      </c>
      <c r="AB117" s="244">
        <v>291479.71999999997</v>
      </c>
      <c r="AC117" s="292">
        <v>1477955</v>
      </c>
      <c r="AE117" s="292">
        <v>61886</v>
      </c>
      <c r="AF117" s="292">
        <v>1345946.53</v>
      </c>
      <c r="AG117" s="292">
        <v>46251.31</v>
      </c>
    </row>
    <row r="118" spans="1:36">
      <c r="A118" s="289" t="s">
        <v>831</v>
      </c>
      <c r="B118" s="289" t="s">
        <v>832</v>
      </c>
      <c r="C118" s="291">
        <v>3623</v>
      </c>
      <c r="D118" s="289" t="s">
        <v>834</v>
      </c>
      <c r="E118" s="246" t="s">
        <v>834</v>
      </c>
      <c r="F118" s="142">
        <v>636152.24</v>
      </c>
      <c r="G118" s="142">
        <v>34800</v>
      </c>
      <c r="H118" s="142">
        <v>66325.179999999993</v>
      </c>
      <c r="K118" s="246">
        <v>1185310.27</v>
      </c>
      <c r="L118" s="246">
        <v>62930.19</v>
      </c>
      <c r="P118" s="139">
        <v>104506.94</v>
      </c>
      <c r="Q118" s="139">
        <v>60</v>
      </c>
      <c r="R118" s="139">
        <v>5671</v>
      </c>
      <c r="U118" s="246">
        <v>136880.88</v>
      </c>
      <c r="V118" s="246">
        <v>1488507.55</v>
      </c>
      <c r="W118" s="244">
        <v>1316443.6599999999</v>
      </c>
      <c r="X118" s="244">
        <v>29400</v>
      </c>
      <c r="Y118" s="244">
        <v>513.29999999999995</v>
      </c>
      <c r="AA118" s="244">
        <v>705798.4</v>
      </c>
      <c r="AB118" s="244">
        <v>60000</v>
      </c>
      <c r="AC118" s="292">
        <v>1461098.4</v>
      </c>
      <c r="AE118" s="292">
        <v>15656</v>
      </c>
      <c r="AF118" s="292">
        <v>257048.27</v>
      </c>
      <c r="AG118" s="292">
        <v>128461.18</v>
      </c>
    </row>
    <row r="119" spans="1:36">
      <c r="A119" s="289" t="s">
        <v>831</v>
      </c>
      <c r="B119" s="289" t="s">
        <v>832</v>
      </c>
      <c r="C119" s="291">
        <v>3433</v>
      </c>
      <c r="D119" s="289" t="s">
        <v>835</v>
      </c>
      <c r="E119" s="246" t="s">
        <v>835</v>
      </c>
      <c r="F119" s="142">
        <v>780582.45</v>
      </c>
      <c r="G119" s="142">
        <v>72200</v>
      </c>
      <c r="H119" s="142">
        <v>18689.490000000002</v>
      </c>
      <c r="K119" s="246">
        <v>742423.53</v>
      </c>
      <c r="L119" s="246">
        <v>136955.85999999999</v>
      </c>
      <c r="P119" s="139">
        <v>79400</v>
      </c>
      <c r="R119" s="139">
        <v>64746</v>
      </c>
      <c r="U119" s="246">
        <v>37219.26</v>
      </c>
      <c r="V119" s="246">
        <v>1247302.3600000001</v>
      </c>
      <c r="W119" s="244">
        <v>880645.43</v>
      </c>
      <c r="X119" s="244">
        <v>227988</v>
      </c>
      <c r="Y119" s="244">
        <v>567.23</v>
      </c>
      <c r="AA119" s="244">
        <v>710683.4</v>
      </c>
      <c r="AC119" s="292">
        <v>1092738.3999999999</v>
      </c>
      <c r="AD119" s="292">
        <v>13866</v>
      </c>
      <c r="AE119" s="292">
        <v>6910</v>
      </c>
      <c r="AF119" s="292">
        <v>274203.49</v>
      </c>
      <c r="AG119" s="292">
        <v>109982.46</v>
      </c>
    </row>
    <row r="120" spans="1:36">
      <c r="A120" s="289" t="s">
        <v>831</v>
      </c>
      <c r="B120" s="289" t="s">
        <v>832</v>
      </c>
      <c r="C120" s="291">
        <v>3692</v>
      </c>
      <c r="D120" s="289" t="s">
        <v>836</v>
      </c>
      <c r="E120" s="246" t="s">
        <v>836</v>
      </c>
      <c r="F120" s="142">
        <v>667218.68000000005</v>
      </c>
      <c r="G120" s="142">
        <v>52000</v>
      </c>
      <c r="H120" s="142">
        <v>7418.55</v>
      </c>
      <c r="K120" s="246">
        <v>707275.9</v>
      </c>
      <c r="L120" s="246">
        <v>64628.1</v>
      </c>
      <c r="P120" s="139">
        <v>76250.990000000005</v>
      </c>
      <c r="Q120" s="139">
        <v>87</v>
      </c>
      <c r="R120" s="139">
        <v>54490.400000000001</v>
      </c>
      <c r="U120" s="246">
        <v>-326880.7</v>
      </c>
      <c r="V120" s="246">
        <v>1693308.65</v>
      </c>
      <c r="W120" s="244">
        <v>825743.88</v>
      </c>
      <c r="X120" s="244">
        <v>54954.5</v>
      </c>
      <c r="Y120" s="244">
        <v>961.32</v>
      </c>
      <c r="AA120" s="244">
        <v>845876.08</v>
      </c>
      <c r="AC120" s="292">
        <v>1218862.0800000001</v>
      </c>
      <c r="AE120" s="292">
        <v>53629</v>
      </c>
      <c r="AF120" s="292">
        <v>319166.96000000002</v>
      </c>
      <c r="AG120" s="292">
        <v>134212.85</v>
      </c>
      <c r="AH120" s="292">
        <v>380</v>
      </c>
    </row>
    <row r="121" spans="1:36">
      <c r="A121" s="289" t="s">
        <v>831</v>
      </c>
      <c r="B121" s="289" t="s">
        <v>832</v>
      </c>
      <c r="C121" s="291">
        <v>4263</v>
      </c>
      <c r="D121" s="289" t="s">
        <v>837</v>
      </c>
      <c r="E121" s="246" t="s">
        <v>837</v>
      </c>
      <c r="F121" s="142">
        <v>204305.27</v>
      </c>
      <c r="G121" s="142">
        <v>92400</v>
      </c>
      <c r="H121" s="142">
        <v>56452.6</v>
      </c>
      <c r="K121" s="246">
        <v>1176026.47</v>
      </c>
      <c r="L121" s="246">
        <v>167722.09</v>
      </c>
      <c r="P121" s="139">
        <v>100756.99</v>
      </c>
      <c r="Q121" s="139">
        <v>27</v>
      </c>
      <c r="R121" s="139">
        <v>0.74</v>
      </c>
      <c r="U121" s="246">
        <v>-355217.83</v>
      </c>
      <c r="V121" s="246">
        <v>2084116.46</v>
      </c>
      <c r="W121" s="244">
        <v>1027073.4</v>
      </c>
      <c r="X121" s="244">
        <v>73236</v>
      </c>
      <c r="Y121" s="244">
        <v>491.51</v>
      </c>
      <c r="AA121" s="244">
        <v>717504.3</v>
      </c>
      <c r="AB121" s="244">
        <v>30800</v>
      </c>
      <c r="AC121" s="292">
        <v>1249334.3</v>
      </c>
      <c r="AD121" s="292">
        <v>7016</v>
      </c>
      <c r="AE121" s="292">
        <v>19746</v>
      </c>
      <c r="AF121" s="292">
        <v>531724.93999999994</v>
      </c>
      <c r="AG121" s="292">
        <v>174060.9</v>
      </c>
    </row>
    <row r="122" spans="1:36">
      <c r="A122" s="289" t="s">
        <v>831</v>
      </c>
      <c r="B122" s="289" t="s">
        <v>832</v>
      </c>
      <c r="C122" s="291">
        <v>1404</v>
      </c>
      <c r="D122" s="289" t="s">
        <v>838</v>
      </c>
      <c r="E122" s="246" t="s">
        <v>838</v>
      </c>
      <c r="F122" s="142">
        <v>388361.18</v>
      </c>
      <c r="G122" s="142">
        <v>55900</v>
      </c>
      <c r="H122" s="142">
        <v>22349.05</v>
      </c>
      <c r="K122" s="246">
        <v>354621.64</v>
      </c>
      <c r="L122" s="246">
        <v>7279.48</v>
      </c>
      <c r="P122" s="139">
        <v>67226.259999999995</v>
      </c>
      <c r="Q122" s="139">
        <v>12</v>
      </c>
      <c r="R122" s="139">
        <v>3199</v>
      </c>
      <c r="U122" s="246">
        <v>75048.070000000007</v>
      </c>
      <c r="V122" s="246">
        <v>345503.07</v>
      </c>
      <c r="W122" s="244">
        <v>835197.19</v>
      </c>
      <c r="X122" s="244">
        <v>75000</v>
      </c>
      <c r="Y122" s="244">
        <v>259.77999999999997</v>
      </c>
      <c r="AA122" s="244">
        <v>529493.9</v>
      </c>
      <c r="AB122" s="244">
        <v>44000</v>
      </c>
      <c r="AC122" s="292">
        <v>909413.9</v>
      </c>
      <c r="AD122" s="292">
        <v>6894</v>
      </c>
      <c r="AE122" s="292">
        <v>16212</v>
      </c>
      <c r="AF122" s="292">
        <v>172557.62</v>
      </c>
      <c r="AG122" s="292">
        <v>41350.400000000001</v>
      </c>
    </row>
    <row r="123" spans="1:36" ht="15.75" customHeight="1">
      <c r="A123" s="289" t="s">
        <v>831</v>
      </c>
      <c r="B123" s="289" t="s">
        <v>832</v>
      </c>
      <c r="C123" s="291">
        <v>2290</v>
      </c>
      <c r="D123" s="289" t="s">
        <v>839</v>
      </c>
      <c r="E123" s="246" t="s">
        <v>839</v>
      </c>
      <c r="F123" s="142">
        <v>456878.58</v>
      </c>
      <c r="G123" s="142">
        <v>54000</v>
      </c>
      <c r="H123" s="142">
        <v>64280.800000000003</v>
      </c>
      <c r="K123" s="246">
        <v>766029.39</v>
      </c>
      <c r="L123" s="246">
        <v>97027.75</v>
      </c>
      <c r="O123" s="139">
        <v>0</v>
      </c>
      <c r="P123" s="139">
        <v>265164.57</v>
      </c>
      <c r="Q123" s="139">
        <v>273.5</v>
      </c>
      <c r="R123" s="139">
        <v>510</v>
      </c>
      <c r="U123" s="246">
        <v>-1164766.23</v>
      </c>
      <c r="V123" s="246">
        <v>2439641.09</v>
      </c>
      <c r="W123" s="244">
        <v>551577.42000000004</v>
      </c>
      <c r="X123" s="244">
        <v>33368.879999999997</v>
      </c>
      <c r="Y123" s="244">
        <v>744.28</v>
      </c>
      <c r="AA123" s="244">
        <v>1055634.3999999999</v>
      </c>
      <c r="AC123" s="292">
        <v>1310403.3999999999</v>
      </c>
      <c r="AD123" s="292">
        <v>4622</v>
      </c>
      <c r="AE123" s="292">
        <v>49382</v>
      </c>
      <c r="AF123" s="292">
        <v>197364.19</v>
      </c>
      <c r="AG123" s="292">
        <v>182159.8</v>
      </c>
    </row>
    <row r="124" spans="1:36">
      <c r="A124" s="289" t="s">
        <v>831</v>
      </c>
      <c r="B124" s="289" t="s">
        <v>832</v>
      </c>
      <c r="C124" s="291">
        <v>3061</v>
      </c>
      <c r="D124" s="289" t="s">
        <v>840</v>
      </c>
      <c r="E124" s="246" t="s">
        <v>840</v>
      </c>
      <c r="F124" s="142">
        <v>396307.08</v>
      </c>
      <c r="G124" s="142">
        <v>36800</v>
      </c>
      <c r="H124" s="142">
        <v>38619.17</v>
      </c>
      <c r="K124" s="246">
        <v>994198.94</v>
      </c>
      <c r="L124" s="246">
        <v>210106.95</v>
      </c>
      <c r="P124" s="139">
        <v>71300</v>
      </c>
      <c r="R124" s="139">
        <v>3366.86</v>
      </c>
      <c r="T124" s="246">
        <v>-1455617.82</v>
      </c>
      <c r="U124" s="246">
        <v>250</v>
      </c>
      <c r="V124" s="246">
        <v>3028722.67</v>
      </c>
      <c r="W124" s="244">
        <v>810652.73</v>
      </c>
      <c r="Y124" s="244">
        <v>536.05999999999995</v>
      </c>
      <c r="AA124" s="244">
        <v>1037611.8</v>
      </c>
      <c r="AB124" s="244">
        <v>15400</v>
      </c>
      <c r="AC124" s="292">
        <v>1398961.8</v>
      </c>
      <c r="AD124" s="292">
        <v>21978</v>
      </c>
      <c r="AE124" s="292">
        <v>5636</v>
      </c>
      <c r="AF124" s="292">
        <v>249786.32</v>
      </c>
      <c r="AG124" s="292">
        <v>159828.04</v>
      </c>
    </row>
    <row r="125" spans="1:36">
      <c r="A125" s="289" t="s">
        <v>831</v>
      </c>
      <c r="B125" s="289" t="s">
        <v>832</v>
      </c>
      <c r="C125" s="291">
        <v>2521</v>
      </c>
      <c r="D125" s="289" t="s">
        <v>841</v>
      </c>
      <c r="E125" s="246" t="s">
        <v>841</v>
      </c>
      <c r="F125" s="142">
        <v>373742.47</v>
      </c>
      <c r="G125" s="142">
        <v>52000</v>
      </c>
      <c r="H125" s="142">
        <v>16442.39</v>
      </c>
      <c r="K125" s="246">
        <v>1268050.97</v>
      </c>
      <c r="L125" s="246">
        <v>43676.05</v>
      </c>
      <c r="P125" s="139">
        <v>62275.43</v>
      </c>
      <c r="R125" s="139">
        <v>3</v>
      </c>
      <c r="U125" s="246">
        <v>-1496319.95</v>
      </c>
      <c r="V125" s="246">
        <v>3118920.11</v>
      </c>
      <c r="W125" s="244">
        <v>751540.82</v>
      </c>
      <c r="X125" s="244">
        <v>80000</v>
      </c>
      <c r="Y125" s="244">
        <v>333.21</v>
      </c>
      <c r="AA125" s="244">
        <v>961788</v>
      </c>
      <c r="AC125" s="292">
        <v>1248353</v>
      </c>
      <c r="AF125" s="292">
        <v>338268.79</v>
      </c>
      <c r="AG125" s="292">
        <v>136059.95000000001</v>
      </c>
      <c r="AJ125" s="292">
        <v>1947</v>
      </c>
    </row>
    <row r="126" spans="1:36">
      <c r="A126" s="289" t="s">
        <v>843</v>
      </c>
      <c r="B126" s="289" t="s">
        <v>844</v>
      </c>
      <c r="C126" s="291">
        <v>5126</v>
      </c>
      <c r="D126" s="289" t="s">
        <v>846</v>
      </c>
      <c r="E126" s="246" t="s">
        <v>846</v>
      </c>
      <c r="F126" s="142">
        <v>793458.32</v>
      </c>
      <c r="G126" s="142">
        <v>46750</v>
      </c>
      <c r="H126" s="142">
        <v>59726.68</v>
      </c>
      <c r="K126" s="246">
        <v>988640.41</v>
      </c>
      <c r="L126" s="246">
        <v>116774.34</v>
      </c>
      <c r="P126" s="139">
        <v>51472.09</v>
      </c>
      <c r="R126" s="139">
        <v>94017</v>
      </c>
      <c r="U126" s="246">
        <v>1819948.97</v>
      </c>
      <c r="W126" s="244">
        <v>1399312.8</v>
      </c>
      <c r="X126" s="244">
        <v>147610</v>
      </c>
      <c r="Y126" s="244">
        <v>932.27</v>
      </c>
      <c r="AA126" s="244">
        <v>972114.5</v>
      </c>
      <c r="AB126" s="244">
        <v>151005</v>
      </c>
      <c r="AC126" s="292">
        <v>1781919.5</v>
      </c>
      <c r="AD126" s="292">
        <v>10720</v>
      </c>
      <c r="AE126" s="292">
        <v>29120</v>
      </c>
      <c r="AF126" s="292">
        <v>645441.32999999996</v>
      </c>
      <c r="AG126" s="292">
        <v>163862.04999999999</v>
      </c>
    </row>
    <row r="127" spans="1:36">
      <c r="A127" s="289" t="s">
        <v>843</v>
      </c>
      <c r="B127" s="289" t="s">
        <v>844</v>
      </c>
      <c r="C127" s="291">
        <v>2740</v>
      </c>
      <c r="D127" s="289" t="s">
        <v>847</v>
      </c>
      <c r="E127" s="246" t="s">
        <v>847</v>
      </c>
      <c r="F127" s="142">
        <v>308680.90000000002</v>
      </c>
      <c r="G127" s="142">
        <v>17600</v>
      </c>
      <c r="H127" s="142">
        <v>18788.13</v>
      </c>
      <c r="K127" s="246">
        <v>264480.56</v>
      </c>
      <c r="L127" s="246">
        <v>72580.350000000006</v>
      </c>
      <c r="P127" s="139">
        <v>105536.31</v>
      </c>
      <c r="R127" s="139">
        <v>637</v>
      </c>
      <c r="U127" s="246">
        <v>786530.08</v>
      </c>
      <c r="W127" s="244">
        <v>586551.79</v>
      </c>
      <c r="Y127" s="244">
        <v>673.19</v>
      </c>
      <c r="AA127" s="244">
        <v>977605.5</v>
      </c>
      <c r="AB127" s="244">
        <v>17605</v>
      </c>
      <c r="AC127" s="292">
        <v>1331501.5</v>
      </c>
      <c r="AD127" s="292">
        <v>4490</v>
      </c>
      <c r="AE127" s="292">
        <v>12464</v>
      </c>
      <c r="AF127" s="292">
        <v>312572.25</v>
      </c>
      <c r="AG127" s="292">
        <v>131981.18</v>
      </c>
    </row>
    <row r="128" spans="1:36">
      <c r="A128" s="289" t="s">
        <v>843</v>
      </c>
      <c r="B128" s="289" t="s">
        <v>844</v>
      </c>
      <c r="C128" s="291">
        <v>5577</v>
      </c>
      <c r="D128" s="289" t="s">
        <v>848</v>
      </c>
      <c r="E128" s="246" t="s">
        <v>848</v>
      </c>
      <c r="F128" s="142">
        <v>375380.66</v>
      </c>
      <c r="G128" s="142">
        <v>0</v>
      </c>
      <c r="H128" s="142">
        <v>2117.98</v>
      </c>
      <c r="K128" s="246">
        <v>5772126.3300000001</v>
      </c>
      <c r="L128" s="246">
        <v>71598.86</v>
      </c>
      <c r="O128" s="139">
        <v>5000</v>
      </c>
      <c r="P128" s="139">
        <v>146751.26999999999</v>
      </c>
      <c r="Q128" s="139">
        <v>6</v>
      </c>
      <c r="R128" s="139">
        <v>70200</v>
      </c>
      <c r="U128" s="246">
        <v>6645977.1699999999</v>
      </c>
      <c r="W128" s="244">
        <v>1198826.99</v>
      </c>
      <c r="X128" s="244">
        <v>72400</v>
      </c>
      <c r="Y128" s="244">
        <v>655.43</v>
      </c>
      <c r="AA128" s="244">
        <v>1041864.3</v>
      </c>
      <c r="AB128" s="244">
        <v>128605</v>
      </c>
      <c r="AC128" s="292">
        <v>1681446.3</v>
      </c>
      <c r="AD128" s="292">
        <v>3870</v>
      </c>
      <c r="AE128" s="292">
        <v>51890</v>
      </c>
      <c r="AF128" s="292">
        <v>985353.1</v>
      </c>
      <c r="AG128" s="292">
        <v>366502.93</v>
      </c>
    </row>
    <row r="129" spans="1:33">
      <c r="A129" s="289" t="s">
        <v>843</v>
      </c>
      <c r="B129" s="289" t="s">
        <v>844</v>
      </c>
      <c r="C129" s="291">
        <v>2799</v>
      </c>
      <c r="D129" s="289" t="s">
        <v>849</v>
      </c>
      <c r="E129" s="246" t="s">
        <v>849</v>
      </c>
      <c r="F129" s="142">
        <v>476040.42</v>
      </c>
      <c r="G129" s="142">
        <v>35550</v>
      </c>
      <c r="H129" s="142">
        <v>0</v>
      </c>
      <c r="K129" s="246">
        <v>455238.09</v>
      </c>
      <c r="L129" s="246">
        <v>16945.560000000001</v>
      </c>
      <c r="P129" s="139">
        <v>59871.1</v>
      </c>
      <c r="R129" s="139">
        <v>50598</v>
      </c>
      <c r="U129" s="246">
        <v>804371.96</v>
      </c>
      <c r="W129" s="244">
        <v>817808.65</v>
      </c>
      <c r="Y129" s="244">
        <v>680.73</v>
      </c>
      <c r="AA129" s="244">
        <v>641338</v>
      </c>
      <c r="AB129" s="244">
        <v>150905</v>
      </c>
      <c r="AC129" s="292">
        <v>1139332</v>
      </c>
      <c r="AE129" s="292">
        <v>16854</v>
      </c>
      <c r="AF129" s="292">
        <v>326409.37</v>
      </c>
      <c r="AG129" s="292">
        <v>59204</v>
      </c>
    </row>
    <row r="130" spans="1:33">
      <c r="A130" s="289" t="s">
        <v>843</v>
      </c>
      <c r="B130" s="289" t="s">
        <v>844</v>
      </c>
      <c r="C130" s="291">
        <v>2595</v>
      </c>
      <c r="D130" s="289" t="s">
        <v>850</v>
      </c>
      <c r="E130" s="246" t="s">
        <v>850</v>
      </c>
      <c r="F130" s="142">
        <v>381520.36</v>
      </c>
      <c r="G130" s="142">
        <v>36800</v>
      </c>
      <c r="H130" s="142">
        <v>9228.5400000000009</v>
      </c>
      <c r="K130" s="246">
        <v>619630.14</v>
      </c>
      <c r="L130" s="246">
        <v>46091.45</v>
      </c>
      <c r="P130" s="139">
        <v>24938.74</v>
      </c>
      <c r="Q130" s="139">
        <v>15</v>
      </c>
      <c r="R130" s="139">
        <v>597</v>
      </c>
      <c r="U130" s="246">
        <v>899701.68</v>
      </c>
      <c r="W130" s="244">
        <v>537709.48</v>
      </c>
      <c r="X130" s="244">
        <v>101660</v>
      </c>
      <c r="Y130" s="244">
        <v>440.6</v>
      </c>
      <c r="AA130" s="244">
        <v>598306.5</v>
      </c>
      <c r="AB130" s="244">
        <v>183005</v>
      </c>
      <c r="AC130" s="292">
        <v>865094.5</v>
      </c>
      <c r="AD130" s="292">
        <v>4510</v>
      </c>
      <c r="AE130" s="292">
        <v>8838</v>
      </c>
      <c r="AF130" s="292">
        <v>271126.36</v>
      </c>
      <c r="AG130" s="292">
        <v>103534.65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1</vt:i4>
      </vt:variant>
    </vt:vector>
  </HeadingPairs>
  <TitlesOfParts>
    <vt:vector size="20" baseType="lpstr">
      <vt:lpstr>Sheet1</vt:lpstr>
      <vt:lpstr>คะแนน</vt:lpstr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</vt:lpstr>
      <vt:lpstr>2.สรุปคะแนนการส่งงบ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CFO</cp:lastModifiedBy>
  <cp:lastPrinted>2018-08-10T08:00:33Z</cp:lastPrinted>
  <dcterms:created xsi:type="dcterms:W3CDTF">2018-02-08T06:24:17Z</dcterms:created>
  <dcterms:modified xsi:type="dcterms:W3CDTF">2018-08-20T05:50:01Z</dcterms:modified>
</cp:coreProperties>
</file>